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8EE1FB88-437F-4415-8508-03A5000ABBEB}" xr6:coauthVersionLast="47" xr6:coauthVersionMax="47" xr10:uidLastSave="{00000000-0000-0000-0000-000000000000}"/>
  <bookViews>
    <workbookView xWindow="-120" yWindow="-120" windowWidth="29040" windowHeight="15720" firstSheet="3" activeTab="11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U298STK1" sheetId="10" r:id="rId8"/>
    <sheet name="BTP-U298STK2" sheetId="8" r:id="rId9"/>
    <sheet name="U298OLD1" sheetId="6" r:id="rId10"/>
    <sheet name="U298STK2" sheetId="11" r:id="rId11"/>
    <sheet name="BTP-U298STK1" sheetId="9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1" hidden="1">#REF!</definedName>
    <definedName name="__123Graph_A" localSheetId="8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1" hidden="1">#REF!</definedName>
    <definedName name="__123Graph_ACurrent" localSheetId="8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1" hidden="1">#REF!</definedName>
    <definedName name="__123Graph_B" localSheetId="8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1" hidden="1">#REF!</definedName>
    <definedName name="__123Graph_BCurrent" localSheetId="8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1" hidden="1">#REF!</definedName>
    <definedName name="__123Graph_D" localSheetId="8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1" hidden="1">#REF!</definedName>
    <definedName name="__123Graph_E" localSheetId="8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1" hidden="1">#REF!</definedName>
    <definedName name="__123Graph_LBL_A" localSheetId="8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1" hidden="1">#REF!</definedName>
    <definedName name="__123Graph_LBL_B" localSheetId="8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1" hidden="1">#REF!</definedName>
    <definedName name="__123Graph_X" localSheetId="8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1" hidden="1">#REF!</definedName>
    <definedName name="__123Graph_XCurrent" localSheetId="8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1" hidden="1">#REF!</definedName>
    <definedName name="_Fill" localSheetId="8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'BTP-U298SCR1'!$C$29:$AW$552</definedName>
    <definedName name="_xlnm._FilterDatabase" localSheetId="1" hidden="1">'BTP-U298SCR2'!$C$29:$AK$552</definedName>
    <definedName name="_xlnm._FilterDatabase" localSheetId="11" hidden="1">'BTP-U298STK1'!$C$29:$AK$454</definedName>
    <definedName name="_xlnm._FilterDatabase" localSheetId="8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9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7" hidden="1">U298STK1!$A$9:$CJ$554</definedName>
    <definedName name="_xlnm._FilterDatabase" localSheetId="10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1" hidden="1">#REF!</definedName>
    <definedName name="_Key1" localSheetId="8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1" hidden="1">#REF!</definedName>
    <definedName name="_Key2" localSheetId="8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1" hidden="1">#REF!</definedName>
    <definedName name="_Sort" localSheetId="8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1" hidden="1">#REF!</definedName>
    <definedName name="ABC" localSheetId="8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1" hidden="1">#REF!</definedName>
    <definedName name="CO" localSheetId="8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1" hidden="1">#REF!</definedName>
    <definedName name="iv2dt" localSheetId="8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1" hidden="1">#REF!</definedName>
    <definedName name="ivdt" localSheetId="8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1" hidden="1">#REF!</definedName>
    <definedName name="KABOLINE" localSheetId="8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1" hidden="1">#REF!</definedName>
    <definedName name="Q" localSheetId="8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1" hidden="1">#REF!</definedName>
    <definedName name="weki_9701.xls" localSheetId="8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1" hidden="1">#REF!</definedName>
    <definedName name="wekir9701.xls" localSheetId="8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1" hidden="1">#REF!</definedName>
    <definedName name="X" localSheetId="8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1" hidden="1">#REF!</definedName>
    <definedName name="Y" localSheetId="8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1" hidden="1">#REF!</definedName>
    <definedName name="Z" localSheetId="8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1" hidden="1">#REF!</definedName>
    <definedName name="ㄴㅇㄹㅇㄹ" localSheetId="8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1" hidden="1">#REF!</definedName>
    <definedName name="ㅊㅌㅍㅊㅍㅊㅌㅍㅊㅌㅍㅊㅌㅍㅊㅌㅍㅊㅌㅍ" localSheetId="8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1" hidden="1">#REF!</definedName>
    <definedName name="ㅊㅌㅍㅊㅍㅌㅋㅊㅍㅌㅊㅍ" localSheetId="8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1" hidden="1">#REF!</definedName>
    <definedName name="ㅊㅌㅍㅋㅊㅍㅌㅊㅍㅌㅊㅍ" localSheetId="8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1" hidden="1">#REF!</definedName>
    <definedName name="ㅊㅌㅍㅌㅊㅍㅊㅌㅍㅌㅊㅍㅌㅊㅍ" localSheetId="8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1" hidden="1">#REF!</definedName>
    <definedName name="ㅋ" localSheetId="8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1" hidden="1">#REF!</definedName>
    <definedName name="ㅋㅋㅋㅋ" localSheetId="8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1" hidden="1">#REF!</definedName>
    <definedName name="ㅋㅋㅋㅋㅋㅋ" localSheetId="8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1" hidden="1">#REF!</definedName>
    <definedName name="ㅋㅋㅋㅋㅋㅋㅋㅋㅋ" localSheetId="8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1" hidden="1">#REF!</definedName>
    <definedName name="ㅌㅊㅍㅌㅊㅍㅌㅋㅊㅍㅌ" localSheetId="8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7" i="1" l="1" a="1"/>
  <c r="AJ27" i="1" s="1"/>
  <c r="AJ28" i="1"/>
  <c r="AI27" i="1" a="1"/>
  <c r="AI27" i="1" s="1"/>
  <c r="AI28" i="1"/>
  <c r="V442" i="9"/>
  <c r="AC442" i="9" s="1"/>
  <c r="V434" i="9"/>
  <c r="O33" i="15"/>
  <c r="AH170" i="1"/>
  <c r="AH169" i="1"/>
  <c r="AH28" i="1" s="1"/>
  <c r="AG27" i="1" a="1"/>
  <c r="AG27" i="1" s="1"/>
  <c r="AG28" i="1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W27" i="9" a="1"/>
  <c r="X27" i="9" a="1"/>
  <c r="Y27" i="9" a="1"/>
  <c r="O28" i="9"/>
  <c r="P28" i="9"/>
  <c r="Q28" i="9"/>
  <c r="R28" i="9"/>
  <c r="S28" i="9"/>
  <c r="T28" i="9"/>
  <c r="U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L447" i="9"/>
  <c r="M447" i="9" s="1"/>
  <c r="AC446" i="9"/>
  <c r="AB446" i="9"/>
  <c r="L446" i="9"/>
  <c r="M446" i="9" s="1"/>
  <c r="AC445" i="9"/>
  <c r="AB445" i="9"/>
  <c r="L445" i="9"/>
  <c r="M445" i="9" s="1"/>
  <c r="AC444" i="9"/>
  <c r="AB444" i="9"/>
  <c r="L444" i="9"/>
  <c r="M444" i="9" s="1"/>
  <c r="AC443" i="9"/>
  <c r="AB443" i="9"/>
  <c r="L443" i="9"/>
  <c r="M443" i="9" s="1"/>
  <c r="AB442" i="9"/>
  <c r="AC441" i="9"/>
  <c r="AB441" i="9"/>
  <c r="L441" i="9"/>
  <c r="M441" i="9" s="1"/>
  <c r="AC440" i="9"/>
  <c r="AB440" i="9"/>
  <c r="L440" i="9"/>
  <c r="M440" i="9" s="1"/>
  <c r="AC439" i="9"/>
  <c r="AB439" i="9"/>
  <c r="L439" i="9"/>
  <c r="M439" i="9" s="1"/>
  <c r="AC438" i="9"/>
  <c r="AB438" i="9"/>
  <c r="L438" i="9"/>
  <c r="M438" i="9" s="1"/>
  <c r="AC437" i="9"/>
  <c r="AB437" i="9"/>
  <c r="L437" i="9"/>
  <c r="M437" i="9" s="1"/>
  <c r="AC436" i="9"/>
  <c r="AB436" i="9"/>
  <c r="L436" i="9"/>
  <c r="M436" i="9" s="1"/>
  <c r="AC435" i="9"/>
  <c r="AB435" i="9"/>
  <c r="L435" i="9"/>
  <c r="M435" i="9" s="1"/>
  <c r="AC434" i="9"/>
  <c r="AB434" i="9"/>
  <c r="L434" i="9"/>
  <c r="M434" i="9" s="1"/>
  <c r="AC433" i="9"/>
  <c r="AB433" i="9"/>
  <c r="L433" i="9"/>
  <c r="M433" i="9" s="1"/>
  <c r="AC432" i="9"/>
  <c r="AB432" i="9"/>
  <c r="L432" i="9"/>
  <c r="M432" i="9" s="1"/>
  <c r="AC431" i="9"/>
  <c r="AB431" i="9"/>
  <c r="L431" i="9"/>
  <c r="M431" i="9" s="1"/>
  <c r="AC430" i="9"/>
  <c r="AB430" i="9"/>
  <c r="L430" i="9"/>
  <c r="M430" i="9" s="1"/>
  <c r="AC429" i="9"/>
  <c r="AB429" i="9"/>
  <c r="L429" i="9"/>
  <c r="M429" i="9" s="1"/>
  <c r="AC428" i="9"/>
  <c r="AB428" i="9"/>
  <c r="L428" i="9"/>
  <c r="M428" i="9" s="1"/>
  <c r="AC427" i="9"/>
  <c r="AB427" i="9"/>
  <c r="L427" i="9"/>
  <c r="M427" i="9" s="1"/>
  <c r="AC426" i="9"/>
  <c r="AB426" i="9"/>
  <c r="L426" i="9"/>
  <c r="M426" i="9" s="1"/>
  <c r="AC425" i="9"/>
  <c r="AB425" i="9"/>
  <c r="L425" i="9"/>
  <c r="M425" i="9" s="1"/>
  <c r="AC424" i="9"/>
  <c r="AB424" i="9"/>
  <c r="L424" i="9"/>
  <c r="M424" i="9" s="1"/>
  <c r="AC423" i="9"/>
  <c r="AB423" i="9"/>
  <c r="L423" i="9"/>
  <c r="M423" i="9" s="1"/>
  <c r="AC422" i="9"/>
  <c r="AB422" i="9"/>
  <c r="L422" i="9"/>
  <c r="M422" i="9" s="1"/>
  <c r="AC421" i="9"/>
  <c r="AB421" i="9"/>
  <c r="L421" i="9"/>
  <c r="M421" i="9" s="1"/>
  <c r="AC420" i="9"/>
  <c r="AB420" i="9"/>
  <c r="L420" i="9"/>
  <c r="M420" i="9" s="1"/>
  <c r="AC419" i="9"/>
  <c r="AB419" i="9"/>
  <c r="L419" i="9"/>
  <c r="M419" i="9" s="1"/>
  <c r="AC418" i="9"/>
  <c r="AB418" i="9"/>
  <c r="L418" i="9"/>
  <c r="M418" i="9" s="1"/>
  <c r="AC417" i="9"/>
  <c r="AB417" i="9"/>
  <c r="L417" i="9"/>
  <c r="M417" i="9" s="1"/>
  <c r="AC416" i="9"/>
  <c r="AB416" i="9"/>
  <c r="L416" i="9"/>
  <c r="M416" i="9" s="1"/>
  <c r="AC415" i="9"/>
  <c r="AB415" i="9"/>
  <c r="L415" i="9"/>
  <c r="M415" i="9" s="1"/>
  <c r="AC414" i="9"/>
  <c r="AB414" i="9"/>
  <c r="L414" i="9"/>
  <c r="M414" i="9" s="1"/>
  <c r="AC413" i="9"/>
  <c r="AB413" i="9"/>
  <c r="L413" i="9"/>
  <c r="M413" i="9" s="1"/>
  <c r="AC412" i="9"/>
  <c r="AB412" i="9"/>
  <c r="L412" i="9"/>
  <c r="M412" i="9" s="1"/>
  <c r="AC411" i="9"/>
  <c r="AB411" i="9"/>
  <c r="L411" i="9"/>
  <c r="M411" i="9" s="1"/>
  <c r="AC410" i="9"/>
  <c r="AB410" i="9"/>
  <c r="L410" i="9"/>
  <c r="M410" i="9" s="1"/>
  <c r="AC409" i="9"/>
  <c r="AB409" i="9"/>
  <c r="L409" i="9"/>
  <c r="M409" i="9" s="1"/>
  <c r="AC408" i="9"/>
  <c r="AB408" i="9"/>
  <c r="L408" i="9"/>
  <c r="M408" i="9" s="1"/>
  <c r="AC407" i="9"/>
  <c r="AB407" i="9"/>
  <c r="L407" i="9"/>
  <c r="M407" i="9" s="1"/>
  <c r="AC406" i="9"/>
  <c r="AB406" i="9"/>
  <c r="L406" i="9"/>
  <c r="M406" i="9" s="1"/>
  <c r="AC405" i="9"/>
  <c r="AB405" i="9"/>
  <c r="L405" i="9"/>
  <c r="M405" i="9" s="1"/>
  <c r="AC404" i="9"/>
  <c r="AB404" i="9"/>
  <c r="L404" i="9"/>
  <c r="M404" i="9" s="1"/>
  <c r="AC403" i="9"/>
  <c r="AB403" i="9"/>
  <c r="L403" i="9"/>
  <c r="M403" i="9" s="1"/>
  <c r="AC402" i="9"/>
  <c r="AB402" i="9"/>
  <c r="L402" i="9"/>
  <c r="M402" i="9" s="1"/>
  <c r="AC401" i="9"/>
  <c r="AB401" i="9"/>
  <c r="L401" i="9"/>
  <c r="M401" i="9" s="1"/>
  <c r="AC400" i="9"/>
  <c r="AB400" i="9"/>
  <c r="L400" i="9"/>
  <c r="M400" i="9" s="1"/>
  <c r="AC399" i="9"/>
  <c r="AB399" i="9"/>
  <c r="L399" i="9"/>
  <c r="M399" i="9" s="1"/>
  <c r="AC398" i="9"/>
  <c r="AB398" i="9"/>
  <c r="L398" i="9"/>
  <c r="M398" i="9" s="1"/>
  <c r="AC397" i="9"/>
  <c r="AB397" i="9"/>
  <c r="L397" i="9"/>
  <c r="M397" i="9" s="1"/>
  <c r="AC396" i="9"/>
  <c r="AB396" i="9"/>
  <c r="L396" i="9"/>
  <c r="M396" i="9" s="1"/>
  <c r="AC395" i="9"/>
  <c r="AB395" i="9"/>
  <c r="L395" i="9"/>
  <c r="M395" i="9" s="1"/>
  <c r="AC394" i="9"/>
  <c r="AB394" i="9"/>
  <c r="L394" i="9"/>
  <c r="M394" i="9" s="1"/>
  <c r="AC393" i="9"/>
  <c r="AB393" i="9"/>
  <c r="L393" i="9"/>
  <c r="M393" i="9" s="1"/>
  <c r="AC392" i="9"/>
  <c r="AB392" i="9"/>
  <c r="L392" i="9"/>
  <c r="M392" i="9" s="1"/>
  <c r="AC391" i="9"/>
  <c r="AB391" i="9"/>
  <c r="L391" i="9"/>
  <c r="M391" i="9" s="1"/>
  <c r="AC390" i="9"/>
  <c r="AB390" i="9"/>
  <c r="L390" i="9"/>
  <c r="M390" i="9" s="1"/>
  <c r="AC389" i="9"/>
  <c r="AB389" i="9"/>
  <c r="L389" i="9"/>
  <c r="M389" i="9" s="1"/>
  <c r="AC388" i="9"/>
  <c r="AB388" i="9"/>
  <c r="L388" i="9"/>
  <c r="M388" i="9" s="1"/>
  <c r="AC387" i="9"/>
  <c r="AB387" i="9"/>
  <c r="L387" i="9"/>
  <c r="M387" i="9" s="1"/>
  <c r="AC386" i="9"/>
  <c r="AB386" i="9"/>
  <c r="L386" i="9"/>
  <c r="M386" i="9" s="1"/>
  <c r="AC385" i="9"/>
  <c r="AB385" i="9"/>
  <c r="L385" i="9"/>
  <c r="M385" i="9" s="1"/>
  <c r="AC384" i="9"/>
  <c r="AB384" i="9"/>
  <c r="L384" i="9"/>
  <c r="M384" i="9" s="1"/>
  <c r="AC383" i="9"/>
  <c r="AB383" i="9"/>
  <c r="L383" i="9"/>
  <c r="M383" i="9" s="1"/>
  <c r="AC382" i="9"/>
  <c r="AB382" i="9"/>
  <c r="L382" i="9"/>
  <c r="M382" i="9" s="1"/>
  <c r="AC381" i="9"/>
  <c r="AB381" i="9"/>
  <c r="L381" i="9"/>
  <c r="M381" i="9" s="1"/>
  <c r="AC380" i="9"/>
  <c r="AB380" i="9"/>
  <c r="L380" i="9"/>
  <c r="M380" i="9" s="1"/>
  <c r="AC379" i="9"/>
  <c r="AB379" i="9"/>
  <c r="L379" i="9"/>
  <c r="M379" i="9" s="1"/>
  <c r="AC378" i="9"/>
  <c r="AB378" i="9"/>
  <c r="L378" i="9"/>
  <c r="M378" i="9" s="1"/>
  <c r="AC377" i="9"/>
  <c r="AB377" i="9"/>
  <c r="L377" i="9"/>
  <c r="M377" i="9" s="1"/>
  <c r="AC376" i="9"/>
  <c r="AB376" i="9"/>
  <c r="L376" i="9"/>
  <c r="M376" i="9" s="1"/>
  <c r="AC375" i="9"/>
  <c r="AB375" i="9"/>
  <c r="L375" i="9"/>
  <c r="M375" i="9" s="1"/>
  <c r="AC374" i="9"/>
  <c r="AB374" i="9"/>
  <c r="L374" i="9"/>
  <c r="M374" i="9" s="1"/>
  <c r="AC373" i="9"/>
  <c r="AB373" i="9"/>
  <c r="L373" i="9"/>
  <c r="M373" i="9" s="1"/>
  <c r="AC372" i="9"/>
  <c r="AB372" i="9"/>
  <c r="L372" i="9"/>
  <c r="M372" i="9" s="1"/>
  <c r="AC371" i="9"/>
  <c r="AB371" i="9"/>
  <c r="L371" i="9"/>
  <c r="M371" i="9" s="1"/>
  <c r="AC370" i="9"/>
  <c r="AB370" i="9"/>
  <c r="L370" i="9"/>
  <c r="M370" i="9" s="1"/>
  <c r="AC369" i="9"/>
  <c r="AB369" i="9"/>
  <c r="L369" i="9"/>
  <c r="M369" i="9" s="1"/>
  <c r="AC368" i="9"/>
  <c r="AB368" i="9"/>
  <c r="L368" i="9"/>
  <c r="M368" i="9" s="1"/>
  <c r="AC367" i="9"/>
  <c r="AB367" i="9"/>
  <c r="L367" i="9"/>
  <c r="M367" i="9" s="1"/>
  <c r="AC366" i="9"/>
  <c r="AB366" i="9"/>
  <c r="L366" i="9"/>
  <c r="M366" i="9" s="1"/>
  <c r="AC365" i="9"/>
  <c r="AB365" i="9"/>
  <c r="L365" i="9"/>
  <c r="M365" i="9" s="1"/>
  <c r="AC364" i="9"/>
  <c r="AB364" i="9"/>
  <c r="L364" i="9"/>
  <c r="M364" i="9" s="1"/>
  <c r="AC363" i="9"/>
  <c r="AB363" i="9"/>
  <c r="L363" i="9"/>
  <c r="M363" i="9" s="1"/>
  <c r="AC362" i="9"/>
  <c r="AB362" i="9"/>
  <c r="L362" i="9"/>
  <c r="M362" i="9" s="1"/>
  <c r="AC361" i="9"/>
  <c r="AB361" i="9"/>
  <c r="L361" i="9"/>
  <c r="M361" i="9" s="1"/>
  <c r="AC360" i="9"/>
  <c r="AB360" i="9"/>
  <c r="L360" i="9"/>
  <c r="M360" i="9" s="1"/>
  <c r="AC359" i="9"/>
  <c r="AB359" i="9"/>
  <c r="L359" i="9"/>
  <c r="M359" i="9" s="1"/>
  <c r="AC358" i="9"/>
  <c r="AB358" i="9"/>
  <c r="L358" i="9"/>
  <c r="M358" i="9" s="1"/>
  <c r="AC357" i="9"/>
  <c r="AB357" i="9"/>
  <c r="L357" i="9"/>
  <c r="M357" i="9" s="1"/>
  <c r="AC356" i="9"/>
  <c r="AB356" i="9"/>
  <c r="L356" i="9"/>
  <c r="M356" i="9" s="1"/>
  <c r="AC355" i="9"/>
  <c r="AB355" i="9"/>
  <c r="L355" i="9"/>
  <c r="M355" i="9" s="1"/>
  <c r="AC354" i="9"/>
  <c r="AB354" i="9"/>
  <c r="L354" i="9"/>
  <c r="M354" i="9" s="1"/>
  <c r="AC353" i="9"/>
  <c r="AB353" i="9"/>
  <c r="L353" i="9"/>
  <c r="M353" i="9" s="1"/>
  <c r="AC352" i="9"/>
  <c r="AB352" i="9"/>
  <c r="L352" i="9"/>
  <c r="M352" i="9" s="1"/>
  <c r="AC351" i="9"/>
  <c r="AB351" i="9"/>
  <c r="L351" i="9"/>
  <c r="M351" i="9" s="1"/>
  <c r="AC350" i="9"/>
  <c r="AB350" i="9"/>
  <c r="L350" i="9"/>
  <c r="M350" i="9" s="1"/>
  <c r="AC349" i="9"/>
  <c r="AB349" i="9"/>
  <c r="L349" i="9"/>
  <c r="M349" i="9" s="1"/>
  <c r="AC348" i="9"/>
  <c r="AB348" i="9"/>
  <c r="L348" i="9"/>
  <c r="M348" i="9" s="1"/>
  <c r="AC347" i="9"/>
  <c r="AB347" i="9"/>
  <c r="L347" i="9"/>
  <c r="M347" i="9" s="1"/>
  <c r="AC346" i="9"/>
  <c r="AB346" i="9"/>
  <c r="L346" i="9"/>
  <c r="M346" i="9" s="1"/>
  <c r="AC345" i="9"/>
  <c r="AB345" i="9"/>
  <c r="L345" i="9"/>
  <c r="M345" i="9" s="1"/>
  <c r="AC344" i="9"/>
  <c r="AB344" i="9"/>
  <c r="L344" i="9"/>
  <c r="M344" i="9" s="1"/>
  <c r="AC343" i="9"/>
  <c r="AB343" i="9"/>
  <c r="L343" i="9"/>
  <c r="M343" i="9" s="1"/>
  <c r="AC342" i="9"/>
  <c r="AB342" i="9"/>
  <c r="L342" i="9"/>
  <c r="M342" i="9" s="1"/>
  <c r="AC341" i="9"/>
  <c r="AB341" i="9"/>
  <c r="L341" i="9"/>
  <c r="M341" i="9" s="1"/>
  <c r="AC340" i="9"/>
  <c r="AB340" i="9"/>
  <c r="L340" i="9"/>
  <c r="M340" i="9" s="1"/>
  <c r="AC339" i="9"/>
  <c r="AB339" i="9"/>
  <c r="L339" i="9"/>
  <c r="M339" i="9" s="1"/>
  <c r="AC338" i="9"/>
  <c r="AB338" i="9"/>
  <c r="L338" i="9"/>
  <c r="M338" i="9" s="1"/>
  <c r="AC337" i="9"/>
  <c r="AB337" i="9"/>
  <c r="L337" i="9"/>
  <c r="M337" i="9" s="1"/>
  <c r="AC336" i="9"/>
  <c r="AB336" i="9"/>
  <c r="L336" i="9"/>
  <c r="M336" i="9" s="1"/>
  <c r="AC335" i="9"/>
  <c r="AB335" i="9"/>
  <c r="L335" i="9"/>
  <c r="M335" i="9" s="1"/>
  <c r="AC334" i="9"/>
  <c r="AB334" i="9"/>
  <c r="L334" i="9"/>
  <c r="M334" i="9" s="1"/>
  <c r="AC333" i="9"/>
  <c r="AB333" i="9"/>
  <c r="L333" i="9"/>
  <c r="M333" i="9" s="1"/>
  <c r="AC332" i="9"/>
  <c r="AB332" i="9"/>
  <c r="L332" i="9"/>
  <c r="M332" i="9" s="1"/>
  <c r="AC331" i="9"/>
  <c r="AB331" i="9"/>
  <c r="L331" i="9"/>
  <c r="M331" i="9" s="1"/>
  <c r="AC330" i="9"/>
  <c r="AB330" i="9"/>
  <c r="L330" i="9"/>
  <c r="M330" i="9" s="1"/>
  <c r="AC329" i="9"/>
  <c r="AB329" i="9"/>
  <c r="L329" i="9"/>
  <c r="M329" i="9" s="1"/>
  <c r="AC328" i="9"/>
  <c r="AB328" i="9"/>
  <c r="L328" i="9"/>
  <c r="M328" i="9" s="1"/>
  <c r="AC327" i="9"/>
  <c r="AB327" i="9"/>
  <c r="L327" i="9"/>
  <c r="M327" i="9" s="1"/>
  <c r="AC326" i="9"/>
  <c r="AB326" i="9"/>
  <c r="L326" i="9"/>
  <c r="M326" i="9" s="1"/>
  <c r="AC325" i="9"/>
  <c r="AB325" i="9"/>
  <c r="L325" i="9"/>
  <c r="M325" i="9" s="1"/>
  <c r="AC324" i="9"/>
  <c r="AB324" i="9"/>
  <c r="L324" i="9"/>
  <c r="M324" i="9" s="1"/>
  <c r="AC323" i="9"/>
  <c r="AB323" i="9"/>
  <c r="L323" i="9"/>
  <c r="M323" i="9" s="1"/>
  <c r="AC322" i="9"/>
  <c r="AB322" i="9"/>
  <c r="L322" i="9"/>
  <c r="M322" i="9" s="1"/>
  <c r="AC321" i="9"/>
  <c r="AB321" i="9"/>
  <c r="L321" i="9"/>
  <c r="M321" i="9" s="1"/>
  <c r="AC320" i="9"/>
  <c r="AB320" i="9"/>
  <c r="L320" i="9"/>
  <c r="M320" i="9" s="1"/>
  <c r="AC319" i="9"/>
  <c r="AB319" i="9"/>
  <c r="L319" i="9"/>
  <c r="M319" i="9" s="1"/>
  <c r="AC318" i="9"/>
  <c r="AB318" i="9"/>
  <c r="L318" i="9"/>
  <c r="M318" i="9" s="1"/>
  <c r="AC317" i="9"/>
  <c r="AB317" i="9"/>
  <c r="L317" i="9"/>
  <c r="M317" i="9" s="1"/>
  <c r="AC316" i="9"/>
  <c r="AB316" i="9"/>
  <c r="L316" i="9"/>
  <c r="M316" i="9" s="1"/>
  <c r="AC315" i="9"/>
  <c r="AB315" i="9"/>
  <c r="L315" i="9"/>
  <c r="M315" i="9" s="1"/>
  <c r="AC314" i="9"/>
  <c r="AB314" i="9"/>
  <c r="L314" i="9"/>
  <c r="M314" i="9" s="1"/>
  <c r="AC313" i="9"/>
  <c r="AB313" i="9"/>
  <c r="L313" i="9"/>
  <c r="M313" i="9" s="1"/>
  <c r="AC312" i="9"/>
  <c r="AB312" i="9"/>
  <c r="L312" i="9"/>
  <c r="M312" i="9" s="1"/>
  <c r="AC311" i="9"/>
  <c r="AB311" i="9"/>
  <c r="L311" i="9"/>
  <c r="M311" i="9" s="1"/>
  <c r="AC310" i="9"/>
  <c r="AB310" i="9"/>
  <c r="L310" i="9"/>
  <c r="M310" i="9" s="1"/>
  <c r="AC309" i="9"/>
  <c r="AB309" i="9"/>
  <c r="L309" i="9"/>
  <c r="M309" i="9" s="1"/>
  <c r="AC308" i="9"/>
  <c r="AB308" i="9"/>
  <c r="L308" i="9"/>
  <c r="M308" i="9" s="1"/>
  <c r="AC307" i="9"/>
  <c r="AB307" i="9"/>
  <c r="L307" i="9"/>
  <c r="M307" i="9" s="1"/>
  <c r="AC306" i="9"/>
  <c r="AB306" i="9"/>
  <c r="L306" i="9"/>
  <c r="M306" i="9" s="1"/>
  <c r="AC305" i="9"/>
  <c r="AB305" i="9"/>
  <c r="L305" i="9"/>
  <c r="M305" i="9" s="1"/>
  <c r="AC304" i="9"/>
  <c r="AB304" i="9"/>
  <c r="L304" i="9"/>
  <c r="M304" i="9" s="1"/>
  <c r="AC303" i="9"/>
  <c r="AB303" i="9"/>
  <c r="L303" i="9"/>
  <c r="M303" i="9" s="1"/>
  <c r="AC302" i="9"/>
  <c r="AB302" i="9"/>
  <c r="L302" i="9"/>
  <c r="M302" i="9" s="1"/>
  <c r="AC301" i="9"/>
  <c r="AB301" i="9"/>
  <c r="L301" i="9"/>
  <c r="M301" i="9" s="1"/>
  <c r="AC300" i="9"/>
  <c r="AB300" i="9"/>
  <c r="L300" i="9"/>
  <c r="M300" i="9" s="1"/>
  <c r="AC299" i="9"/>
  <c r="AB299" i="9"/>
  <c r="L299" i="9"/>
  <c r="M299" i="9" s="1"/>
  <c r="AC298" i="9"/>
  <c r="AB298" i="9"/>
  <c r="L298" i="9"/>
  <c r="M298" i="9" s="1"/>
  <c r="AC297" i="9"/>
  <c r="AB297" i="9"/>
  <c r="L297" i="9"/>
  <c r="M297" i="9" s="1"/>
  <c r="AC296" i="9"/>
  <c r="AB296" i="9"/>
  <c r="L296" i="9"/>
  <c r="M296" i="9" s="1"/>
  <c r="AC295" i="9"/>
  <c r="AB295" i="9"/>
  <c r="L295" i="9"/>
  <c r="M295" i="9" s="1"/>
  <c r="AC294" i="9"/>
  <c r="AB294" i="9"/>
  <c r="L294" i="9"/>
  <c r="M294" i="9" s="1"/>
  <c r="AC293" i="9"/>
  <c r="AB293" i="9"/>
  <c r="L293" i="9"/>
  <c r="M293" i="9" s="1"/>
  <c r="AC292" i="9"/>
  <c r="AB292" i="9"/>
  <c r="L292" i="9"/>
  <c r="M292" i="9" s="1"/>
  <c r="AC291" i="9"/>
  <c r="AB291" i="9"/>
  <c r="L291" i="9"/>
  <c r="M291" i="9" s="1"/>
  <c r="AC290" i="9"/>
  <c r="AB290" i="9"/>
  <c r="L290" i="9"/>
  <c r="M290" i="9" s="1"/>
  <c r="AC289" i="9"/>
  <c r="AB289" i="9"/>
  <c r="L289" i="9"/>
  <c r="M289" i="9" s="1"/>
  <c r="AC288" i="9"/>
  <c r="AB288" i="9"/>
  <c r="L288" i="9"/>
  <c r="M288" i="9" s="1"/>
  <c r="AC287" i="9"/>
  <c r="AB287" i="9"/>
  <c r="L287" i="9"/>
  <c r="M287" i="9" s="1"/>
  <c r="AC286" i="9"/>
  <c r="AB286" i="9"/>
  <c r="L286" i="9"/>
  <c r="M286" i="9" s="1"/>
  <c r="AC285" i="9"/>
  <c r="AB285" i="9"/>
  <c r="L285" i="9"/>
  <c r="M285" i="9" s="1"/>
  <c r="AC284" i="9"/>
  <c r="AB284" i="9"/>
  <c r="L284" i="9"/>
  <c r="M284" i="9" s="1"/>
  <c r="AC283" i="9"/>
  <c r="AB283" i="9"/>
  <c r="L283" i="9"/>
  <c r="M283" i="9" s="1"/>
  <c r="AC282" i="9"/>
  <c r="AB282" i="9"/>
  <c r="L282" i="9"/>
  <c r="M282" i="9" s="1"/>
  <c r="AC281" i="9"/>
  <c r="AB281" i="9"/>
  <c r="L281" i="9"/>
  <c r="M281" i="9" s="1"/>
  <c r="AC280" i="9"/>
  <c r="AB280" i="9"/>
  <c r="L280" i="9"/>
  <c r="M280" i="9" s="1"/>
  <c r="AC279" i="9"/>
  <c r="AB279" i="9"/>
  <c r="L279" i="9"/>
  <c r="M279" i="9" s="1"/>
  <c r="AC278" i="9"/>
  <c r="AB278" i="9"/>
  <c r="L278" i="9"/>
  <c r="M278" i="9" s="1"/>
  <c r="AC277" i="9"/>
  <c r="AB277" i="9"/>
  <c r="L277" i="9"/>
  <c r="M277" i="9" s="1"/>
  <c r="AC276" i="9"/>
  <c r="AB276" i="9"/>
  <c r="L276" i="9"/>
  <c r="M276" i="9" s="1"/>
  <c r="AC275" i="9"/>
  <c r="AB275" i="9"/>
  <c r="L275" i="9"/>
  <c r="M275" i="9" s="1"/>
  <c r="AC274" i="9"/>
  <c r="AB274" i="9"/>
  <c r="L274" i="9"/>
  <c r="M274" i="9" s="1"/>
  <c r="AC273" i="9"/>
  <c r="AB273" i="9"/>
  <c r="L273" i="9"/>
  <c r="M273" i="9" s="1"/>
  <c r="AC272" i="9"/>
  <c r="AB272" i="9"/>
  <c r="L272" i="9"/>
  <c r="M272" i="9" s="1"/>
  <c r="AC271" i="9"/>
  <c r="AB271" i="9"/>
  <c r="L271" i="9"/>
  <c r="M271" i="9" s="1"/>
  <c r="AC270" i="9"/>
  <c r="AB270" i="9"/>
  <c r="L270" i="9"/>
  <c r="M270" i="9" s="1"/>
  <c r="AC269" i="9"/>
  <c r="AB269" i="9"/>
  <c r="L269" i="9"/>
  <c r="M269" i="9" s="1"/>
  <c r="AC268" i="9"/>
  <c r="AB268" i="9"/>
  <c r="L268" i="9"/>
  <c r="M268" i="9" s="1"/>
  <c r="AC267" i="9"/>
  <c r="AB267" i="9"/>
  <c r="L267" i="9"/>
  <c r="M267" i="9" s="1"/>
  <c r="AC266" i="9"/>
  <c r="AB266" i="9"/>
  <c r="L266" i="9"/>
  <c r="M266" i="9" s="1"/>
  <c r="AC265" i="9"/>
  <c r="AB265" i="9"/>
  <c r="L265" i="9"/>
  <c r="M265" i="9" s="1"/>
  <c r="AC264" i="9"/>
  <c r="AB264" i="9"/>
  <c r="L264" i="9"/>
  <c r="M264" i="9" s="1"/>
  <c r="AC263" i="9"/>
  <c r="AB263" i="9"/>
  <c r="L263" i="9"/>
  <c r="M263" i="9" s="1"/>
  <c r="AC262" i="9"/>
  <c r="AB262" i="9"/>
  <c r="L262" i="9"/>
  <c r="M262" i="9" s="1"/>
  <c r="AC261" i="9"/>
  <c r="AB261" i="9"/>
  <c r="L261" i="9"/>
  <c r="M261" i="9" s="1"/>
  <c r="AC260" i="9"/>
  <c r="AB260" i="9"/>
  <c r="L260" i="9"/>
  <c r="M260" i="9" s="1"/>
  <c r="AC259" i="9"/>
  <c r="AB259" i="9"/>
  <c r="L259" i="9"/>
  <c r="M259" i="9" s="1"/>
  <c r="AC258" i="9"/>
  <c r="AB258" i="9"/>
  <c r="L258" i="9"/>
  <c r="M258" i="9" s="1"/>
  <c r="AC257" i="9"/>
  <c r="AB257" i="9"/>
  <c r="L257" i="9"/>
  <c r="M257" i="9" s="1"/>
  <c r="AC256" i="9"/>
  <c r="AB256" i="9"/>
  <c r="L256" i="9"/>
  <c r="M256" i="9" s="1"/>
  <c r="AC255" i="9"/>
  <c r="AB255" i="9"/>
  <c r="L255" i="9"/>
  <c r="M255" i="9" s="1"/>
  <c r="AC254" i="9"/>
  <c r="AB254" i="9"/>
  <c r="L254" i="9"/>
  <c r="M254" i="9" s="1"/>
  <c r="AC253" i="9"/>
  <c r="AB253" i="9"/>
  <c r="L253" i="9"/>
  <c r="M253" i="9" s="1"/>
  <c r="AC252" i="9"/>
  <c r="AB252" i="9"/>
  <c r="L252" i="9"/>
  <c r="M252" i="9" s="1"/>
  <c r="AC251" i="9"/>
  <c r="AB251" i="9"/>
  <c r="L251" i="9"/>
  <c r="M251" i="9" s="1"/>
  <c r="AC250" i="9"/>
  <c r="AB250" i="9"/>
  <c r="L250" i="9"/>
  <c r="M250" i="9" s="1"/>
  <c r="AC249" i="9"/>
  <c r="AB249" i="9"/>
  <c r="L249" i="9"/>
  <c r="M249" i="9" s="1"/>
  <c r="AC248" i="9"/>
  <c r="AB248" i="9"/>
  <c r="L248" i="9"/>
  <c r="M248" i="9" s="1"/>
  <c r="AC247" i="9"/>
  <c r="AB247" i="9"/>
  <c r="L247" i="9"/>
  <c r="M247" i="9" s="1"/>
  <c r="AC246" i="9"/>
  <c r="AB246" i="9"/>
  <c r="L246" i="9"/>
  <c r="M246" i="9" s="1"/>
  <c r="AC245" i="9"/>
  <c r="AB245" i="9"/>
  <c r="L245" i="9"/>
  <c r="M245" i="9" s="1"/>
  <c r="AC244" i="9"/>
  <c r="AB244" i="9"/>
  <c r="L244" i="9"/>
  <c r="M244" i="9" s="1"/>
  <c r="AC243" i="9"/>
  <c r="AB243" i="9"/>
  <c r="L243" i="9"/>
  <c r="M243" i="9" s="1"/>
  <c r="AC242" i="9"/>
  <c r="AB242" i="9"/>
  <c r="L242" i="9"/>
  <c r="M242" i="9" s="1"/>
  <c r="AC241" i="9"/>
  <c r="AB241" i="9"/>
  <c r="L241" i="9"/>
  <c r="M241" i="9" s="1"/>
  <c r="AC240" i="9"/>
  <c r="AB240" i="9"/>
  <c r="L240" i="9"/>
  <c r="M240" i="9" s="1"/>
  <c r="AC239" i="9"/>
  <c r="AB239" i="9"/>
  <c r="L239" i="9"/>
  <c r="M239" i="9" s="1"/>
  <c r="AC238" i="9"/>
  <c r="AB238" i="9"/>
  <c r="L238" i="9"/>
  <c r="M238" i="9" s="1"/>
  <c r="AC237" i="9"/>
  <c r="AB237" i="9"/>
  <c r="L237" i="9"/>
  <c r="M237" i="9" s="1"/>
  <c r="AC236" i="9"/>
  <c r="AB236" i="9"/>
  <c r="L236" i="9"/>
  <c r="M236" i="9" s="1"/>
  <c r="AC235" i="9"/>
  <c r="AB235" i="9"/>
  <c r="L235" i="9"/>
  <c r="M235" i="9" s="1"/>
  <c r="AC234" i="9"/>
  <c r="AB234" i="9"/>
  <c r="L234" i="9"/>
  <c r="M234" i="9" s="1"/>
  <c r="AC233" i="9"/>
  <c r="AB233" i="9"/>
  <c r="L233" i="9"/>
  <c r="M233" i="9" s="1"/>
  <c r="AC232" i="9"/>
  <c r="AB232" i="9"/>
  <c r="L232" i="9"/>
  <c r="M232" i="9" s="1"/>
  <c r="AC231" i="9"/>
  <c r="AB231" i="9"/>
  <c r="L231" i="9"/>
  <c r="M231" i="9" s="1"/>
  <c r="AC230" i="9"/>
  <c r="AB230" i="9"/>
  <c r="L230" i="9"/>
  <c r="M230" i="9" s="1"/>
  <c r="AC229" i="9"/>
  <c r="AB229" i="9"/>
  <c r="L229" i="9"/>
  <c r="M229" i="9" s="1"/>
  <c r="AC228" i="9"/>
  <c r="AB228" i="9"/>
  <c r="L228" i="9"/>
  <c r="M228" i="9" s="1"/>
  <c r="AC227" i="9"/>
  <c r="AB227" i="9"/>
  <c r="L227" i="9"/>
  <c r="M227" i="9" s="1"/>
  <c r="AC226" i="9"/>
  <c r="AB226" i="9"/>
  <c r="L226" i="9"/>
  <c r="M226" i="9" s="1"/>
  <c r="AC225" i="9"/>
  <c r="AB225" i="9"/>
  <c r="L225" i="9"/>
  <c r="M225" i="9" s="1"/>
  <c r="AC224" i="9"/>
  <c r="AB224" i="9"/>
  <c r="L224" i="9"/>
  <c r="M224" i="9" s="1"/>
  <c r="AC223" i="9"/>
  <c r="AB223" i="9"/>
  <c r="L223" i="9"/>
  <c r="M223" i="9" s="1"/>
  <c r="AC222" i="9"/>
  <c r="AB222" i="9"/>
  <c r="L222" i="9"/>
  <c r="M222" i="9" s="1"/>
  <c r="AC221" i="9"/>
  <c r="AB221" i="9"/>
  <c r="L221" i="9"/>
  <c r="M221" i="9" s="1"/>
  <c r="AC220" i="9"/>
  <c r="AB220" i="9"/>
  <c r="L220" i="9"/>
  <c r="M220" i="9" s="1"/>
  <c r="AC219" i="9"/>
  <c r="AB219" i="9"/>
  <c r="L219" i="9"/>
  <c r="M219" i="9" s="1"/>
  <c r="AC218" i="9"/>
  <c r="AB218" i="9"/>
  <c r="L218" i="9"/>
  <c r="M218" i="9" s="1"/>
  <c r="AC217" i="9"/>
  <c r="AB217" i="9"/>
  <c r="L217" i="9"/>
  <c r="M217" i="9" s="1"/>
  <c r="AC216" i="9"/>
  <c r="AB216" i="9"/>
  <c r="L216" i="9"/>
  <c r="M216" i="9" s="1"/>
  <c r="AC215" i="9"/>
  <c r="AB215" i="9"/>
  <c r="L215" i="9"/>
  <c r="M215" i="9" s="1"/>
  <c r="AC214" i="9"/>
  <c r="AB214" i="9"/>
  <c r="L214" i="9"/>
  <c r="M214" i="9" s="1"/>
  <c r="AC213" i="9"/>
  <c r="AB213" i="9"/>
  <c r="L213" i="9"/>
  <c r="M213" i="9" s="1"/>
  <c r="AC212" i="9"/>
  <c r="AB212" i="9"/>
  <c r="L212" i="9"/>
  <c r="M212" i="9" s="1"/>
  <c r="AC211" i="9"/>
  <c r="AB211" i="9"/>
  <c r="L211" i="9"/>
  <c r="M211" i="9" s="1"/>
  <c r="AC210" i="9"/>
  <c r="AB210" i="9"/>
  <c r="L210" i="9"/>
  <c r="M210" i="9" s="1"/>
  <c r="AC209" i="9"/>
  <c r="AB209" i="9"/>
  <c r="L209" i="9"/>
  <c r="M209" i="9" s="1"/>
  <c r="AC208" i="9"/>
  <c r="AB208" i="9"/>
  <c r="L208" i="9"/>
  <c r="M208" i="9" s="1"/>
  <c r="AC207" i="9"/>
  <c r="AB207" i="9"/>
  <c r="L207" i="9"/>
  <c r="M207" i="9" s="1"/>
  <c r="AC206" i="9"/>
  <c r="AB206" i="9"/>
  <c r="L206" i="9"/>
  <c r="M206" i="9" s="1"/>
  <c r="AC205" i="9"/>
  <c r="AB205" i="9"/>
  <c r="L205" i="9"/>
  <c r="M205" i="9" s="1"/>
  <c r="AC204" i="9"/>
  <c r="AB204" i="9"/>
  <c r="L204" i="9"/>
  <c r="M204" i="9" s="1"/>
  <c r="AC203" i="9"/>
  <c r="AB203" i="9"/>
  <c r="L203" i="9"/>
  <c r="M203" i="9" s="1"/>
  <c r="AC202" i="9"/>
  <c r="AB202" i="9"/>
  <c r="L202" i="9"/>
  <c r="M202" i="9" s="1"/>
  <c r="AC201" i="9"/>
  <c r="AB201" i="9"/>
  <c r="L201" i="9"/>
  <c r="M201" i="9" s="1"/>
  <c r="AC200" i="9"/>
  <c r="AB200" i="9"/>
  <c r="L200" i="9"/>
  <c r="M200" i="9" s="1"/>
  <c r="AC199" i="9"/>
  <c r="AB199" i="9"/>
  <c r="L199" i="9"/>
  <c r="M199" i="9" s="1"/>
  <c r="AC198" i="9"/>
  <c r="AB198" i="9"/>
  <c r="L198" i="9"/>
  <c r="M198" i="9" s="1"/>
  <c r="AC197" i="9"/>
  <c r="AB197" i="9"/>
  <c r="L197" i="9"/>
  <c r="M197" i="9" s="1"/>
  <c r="AC196" i="9"/>
  <c r="AB196" i="9"/>
  <c r="L196" i="9"/>
  <c r="M196" i="9" s="1"/>
  <c r="AC195" i="9"/>
  <c r="AB195" i="9"/>
  <c r="L195" i="9"/>
  <c r="M195" i="9" s="1"/>
  <c r="AC194" i="9"/>
  <c r="AB194" i="9"/>
  <c r="L194" i="9"/>
  <c r="M194" i="9" s="1"/>
  <c r="AC193" i="9"/>
  <c r="AB193" i="9"/>
  <c r="L193" i="9"/>
  <c r="M193" i="9" s="1"/>
  <c r="AC192" i="9"/>
  <c r="AB192" i="9"/>
  <c r="L192" i="9"/>
  <c r="M192" i="9" s="1"/>
  <c r="AC191" i="9"/>
  <c r="AB191" i="9"/>
  <c r="L191" i="9"/>
  <c r="M191" i="9" s="1"/>
  <c r="AC190" i="9"/>
  <c r="AB190" i="9"/>
  <c r="L190" i="9"/>
  <c r="M190" i="9" s="1"/>
  <c r="AC189" i="9"/>
  <c r="AB189" i="9"/>
  <c r="L189" i="9"/>
  <c r="M189" i="9" s="1"/>
  <c r="AC188" i="9"/>
  <c r="AB188" i="9"/>
  <c r="L188" i="9"/>
  <c r="M188" i="9" s="1"/>
  <c r="AC187" i="9"/>
  <c r="AB187" i="9"/>
  <c r="L187" i="9"/>
  <c r="M187" i="9" s="1"/>
  <c r="AC186" i="9"/>
  <c r="AB186" i="9"/>
  <c r="L186" i="9"/>
  <c r="M186" i="9" s="1"/>
  <c r="AC185" i="9"/>
  <c r="AB185" i="9"/>
  <c r="L185" i="9"/>
  <c r="M185" i="9" s="1"/>
  <c r="AC184" i="9"/>
  <c r="AB184" i="9"/>
  <c r="L184" i="9"/>
  <c r="M184" i="9" s="1"/>
  <c r="AC183" i="9"/>
  <c r="AB183" i="9"/>
  <c r="L183" i="9"/>
  <c r="M183" i="9" s="1"/>
  <c r="AC182" i="9"/>
  <c r="AB182" i="9"/>
  <c r="L182" i="9"/>
  <c r="M182" i="9" s="1"/>
  <c r="AC181" i="9"/>
  <c r="AB181" i="9"/>
  <c r="L181" i="9"/>
  <c r="M181" i="9" s="1"/>
  <c r="AC180" i="9"/>
  <c r="AB180" i="9"/>
  <c r="L180" i="9"/>
  <c r="M180" i="9" s="1"/>
  <c r="AC179" i="9"/>
  <c r="AB179" i="9"/>
  <c r="L179" i="9"/>
  <c r="M179" i="9" s="1"/>
  <c r="AC178" i="9"/>
  <c r="AB178" i="9"/>
  <c r="L178" i="9"/>
  <c r="M178" i="9" s="1"/>
  <c r="AC177" i="9"/>
  <c r="AB177" i="9"/>
  <c r="L177" i="9"/>
  <c r="M177" i="9" s="1"/>
  <c r="AC176" i="9"/>
  <c r="AB176" i="9"/>
  <c r="L176" i="9"/>
  <c r="M176" i="9" s="1"/>
  <c r="AC175" i="9"/>
  <c r="AB175" i="9"/>
  <c r="L175" i="9"/>
  <c r="M175" i="9" s="1"/>
  <c r="AC174" i="9"/>
  <c r="AB174" i="9"/>
  <c r="L174" i="9"/>
  <c r="M174" i="9" s="1"/>
  <c r="AC173" i="9"/>
  <c r="AB173" i="9"/>
  <c r="L173" i="9"/>
  <c r="M173" i="9" s="1"/>
  <c r="AC172" i="9"/>
  <c r="AB172" i="9"/>
  <c r="L172" i="9"/>
  <c r="M172" i="9" s="1"/>
  <c r="AC171" i="9"/>
  <c r="AB171" i="9"/>
  <c r="L171" i="9"/>
  <c r="M171" i="9" s="1"/>
  <c r="AC170" i="9"/>
  <c r="AB170" i="9"/>
  <c r="L170" i="9"/>
  <c r="M170" i="9" s="1"/>
  <c r="AC169" i="9"/>
  <c r="AB169" i="9"/>
  <c r="L169" i="9"/>
  <c r="M169" i="9" s="1"/>
  <c r="AC168" i="9"/>
  <c r="AB168" i="9"/>
  <c r="L168" i="9"/>
  <c r="M168" i="9" s="1"/>
  <c r="AC167" i="9"/>
  <c r="AB167" i="9"/>
  <c r="L167" i="9"/>
  <c r="M167" i="9" s="1"/>
  <c r="AC166" i="9"/>
  <c r="AB166" i="9"/>
  <c r="L166" i="9"/>
  <c r="M166" i="9" s="1"/>
  <c r="AC165" i="9"/>
  <c r="AB165" i="9"/>
  <c r="L165" i="9"/>
  <c r="M165" i="9" s="1"/>
  <c r="AC164" i="9"/>
  <c r="AB164" i="9"/>
  <c r="L164" i="9"/>
  <c r="M164" i="9" s="1"/>
  <c r="AC163" i="9"/>
  <c r="AB163" i="9"/>
  <c r="L163" i="9"/>
  <c r="M163" i="9" s="1"/>
  <c r="AC162" i="9"/>
  <c r="AB162" i="9"/>
  <c r="L162" i="9"/>
  <c r="M162" i="9" s="1"/>
  <c r="AC161" i="9"/>
  <c r="AB161" i="9"/>
  <c r="L161" i="9"/>
  <c r="M161" i="9" s="1"/>
  <c r="AC160" i="9"/>
  <c r="AB160" i="9"/>
  <c r="L160" i="9"/>
  <c r="M160" i="9" s="1"/>
  <c r="AC159" i="9"/>
  <c r="AB159" i="9"/>
  <c r="L159" i="9"/>
  <c r="M159" i="9" s="1"/>
  <c r="AC158" i="9"/>
  <c r="AB158" i="9"/>
  <c r="L158" i="9"/>
  <c r="M158" i="9" s="1"/>
  <c r="AC157" i="9"/>
  <c r="AB157" i="9"/>
  <c r="L157" i="9"/>
  <c r="M157" i="9" s="1"/>
  <c r="AC156" i="9"/>
  <c r="AB156" i="9"/>
  <c r="L156" i="9"/>
  <c r="M156" i="9" s="1"/>
  <c r="AC155" i="9"/>
  <c r="AB155" i="9"/>
  <c r="L155" i="9"/>
  <c r="M155" i="9" s="1"/>
  <c r="AC154" i="9"/>
  <c r="AB154" i="9"/>
  <c r="L154" i="9"/>
  <c r="M154" i="9" s="1"/>
  <c r="AC153" i="9"/>
  <c r="AB153" i="9"/>
  <c r="L153" i="9"/>
  <c r="M153" i="9" s="1"/>
  <c r="AC152" i="9"/>
  <c r="AB152" i="9"/>
  <c r="L152" i="9"/>
  <c r="M152" i="9" s="1"/>
  <c r="AC151" i="9"/>
  <c r="AB151" i="9"/>
  <c r="L151" i="9"/>
  <c r="M151" i="9" s="1"/>
  <c r="AC150" i="9"/>
  <c r="AB150" i="9"/>
  <c r="L150" i="9"/>
  <c r="M150" i="9" s="1"/>
  <c r="AC149" i="9"/>
  <c r="AB149" i="9"/>
  <c r="L149" i="9"/>
  <c r="M149" i="9" s="1"/>
  <c r="AC148" i="9"/>
  <c r="AB148" i="9"/>
  <c r="L148" i="9"/>
  <c r="M148" i="9" s="1"/>
  <c r="AC147" i="9"/>
  <c r="AB147" i="9"/>
  <c r="L147" i="9"/>
  <c r="M147" i="9" s="1"/>
  <c r="AC146" i="9"/>
  <c r="AB146" i="9"/>
  <c r="L146" i="9"/>
  <c r="M146" i="9" s="1"/>
  <c r="AC145" i="9"/>
  <c r="AB145" i="9"/>
  <c r="L145" i="9"/>
  <c r="M145" i="9" s="1"/>
  <c r="AC144" i="9"/>
  <c r="AB144" i="9"/>
  <c r="L144" i="9"/>
  <c r="M144" i="9" s="1"/>
  <c r="AC143" i="9"/>
  <c r="AB143" i="9"/>
  <c r="L143" i="9"/>
  <c r="M143" i="9" s="1"/>
  <c r="AC142" i="9"/>
  <c r="AB142" i="9"/>
  <c r="L142" i="9"/>
  <c r="M142" i="9" s="1"/>
  <c r="AC141" i="9"/>
  <c r="AB141" i="9"/>
  <c r="L141" i="9"/>
  <c r="M141" i="9" s="1"/>
  <c r="AC140" i="9"/>
  <c r="AB140" i="9"/>
  <c r="L140" i="9"/>
  <c r="M140" i="9" s="1"/>
  <c r="AC139" i="9"/>
  <c r="AB139" i="9"/>
  <c r="L139" i="9"/>
  <c r="M139" i="9" s="1"/>
  <c r="AC138" i="9"/>
  <c r="AB138" i="9"/>
  <c r="L138" i="9"/>
  <c r="M138" i="9" s="1"/>
  <c r="AC137" i="9"/>
  <c r="AB137" i="9"/>
  <c r="L137" i="9"/>
  <c r="M137" i="9" s="1"/>
  <c r="AC136" i="9"/>
  <c r="AB136" i="9"/>
  <c r="L136" i="9"/>
  <c r="M136" i="9" s="1"/>
  <c r="AC135" i="9"/>
  <c r="AB135" i="9"/>
  <c r="L135" i="9"/>
  <c r="M135" i="9" s="1"/>
  <c r="AC134" i="9"/>
  <c r="AB134" i="9"/>
  <c r="L134" i="9"/>
  <c r="M134" i="9" s="1"/>
  <c r="AC133" i="9"/>
  <c r="AB133" i="9"/>
  <c r="L133" i="9"/>
  <c r="M133" i="9" s="1"/>
  <c r="AC132" i="9"/>
  <c r="AB132" i="9"/>
  <c r="L132" i="9"/>
  <c r="M132" i="9" s="1"/>
  <c r="AC131" i="9"/>
  <c r="AB131" i="9"/>
  <c r="L131" i="9"/>
  <c r="M131" i="9" s="1"/>
  <c r="AC130" i="9"/>
  <c r="AB130" i="9"/>
  <c r="L130" i="9"/>
  <c r="M130" i="9" s="1"/>
  <c r="AC129" i="9"/>
  <c r="AB129" i="9"/>
  <c r="L129" i="9"/>
  <c r="M129" i="9" s="1"/>
  <c r="AC128" i="9"/>
  <c r="AB128" i="9"/>
  <c r="L128" i="9"/>
  <c r="M128" i="9" s="1"/>
  <c r="AC127" i="9"/>
  <c r="AB127" i="9"/>
  <c r="L127" i="9"/>
  <c r="M127" i="9" s="1"/>
  <c r="AC126" i="9"/>
  <c r="AB126" i="9"/>
  <c r="L126" i="9"/>
  <c r="M126" i="9" s="1"/>
  <c r="AC125" i="9"/>
  <c r="AB125" i="9"/>
  <c r="L125" i="9"/>
  <c r="M125" i="9" s="1"/>
  <c r="AC124" i="9"/>
  <c r="AB124" i="9"/>
  <c r="L124" i="9"/>
  <c r="M124" i="9" s="1"/>
  <c r="AC123" i="9"/>
  <c r="AB123" i="9"/>
  <c r="L123" i="9"/>
  <c r="M123" i="9" s="1"/>
  <c r="AC122" i="9"/>
  <c r="AB122" i="9"/>
  <c r="L122" i="9"/>
  <c r="M122" i="9" s="1"/>
  <c r="AC121" i="9"/>
  <c r="AB121" i="9"/>
  <c r="L121" i="9"/>
  <c r="M121" i="9" s="1"/>
  <c r="AC120" i="9"/>
  <c r="AB120" i="9"/>
  <c r="L120" i="9"/>
  <c r="M120" i="9" s="1"/>
  <c r="AC119" i="9"/>
  <c r="AB119" i="9"/>
  <c r="L119" i="9"/>
  <c r="M119" i="9" s="1"/>
  <c r="AC118" i="9"/>
  <c r="AB118" i="9"/>
  <c r="L118" i="9"/>
  <c r="M118" i="9" s="1"/>
  <c r="AC117" i="9"/>
  <c r="AB117" i="9"/>
  <c r="L117" i="9"/>
  <c r="M117" i="9" s="1"/>
  <c r="AC116" i="9"/>
  <c r="AB116" i="9"/>
  <c r="L116" i="9"/>
  <c r="M116" i="9" s="1"/>
  <c r="AC115" i="9"/>
  <c r="AB115" i="9"/>
  <c r="L115" i="9"/>
  <c r="M115" i="9" s="1"/>
  <c r="AC114" i="9"/>
  <c r="AB114" i="9"/>
  <c r="L114" i="9"/>
  <c r="M114" i="9" s="1"/>
  <c r="AC113" i="9"/>
  <c r="AB113" i="9"/>
  <c r="L113" i="9"/>
  <c r="M113" i="9" s="1"/>
  <c r="AC112" i="9"/>
  <c r="AB112" i="9"/>
  <c r="L112" i="9"/>
  <c r="M112" i="9" s="1"/>
  <c r="AC111" i="9"/>
  <c r="AB111" i="9"/>
  <c r="L111" i="9"/>
  <c r="M111" i="9" s="1"/>
  <c r="AC110" i="9"/>
  <c r="AB110" i="9"/>
  <c r="L110" i="9"/>
  <c r="M110" i="9" s="1"/>
  <c r="AC109" i="9"/>
  <c r="AB109" i="9"/>
  <c r="L109" i="9"/>
  <c r="M109" i="9" s="1"/>
  <c r="AC108" i="9"/>
  <c r="AB108" i="9"/>
  <c r="L108" i="9"/>
  <c r="M108" i="9" s="1"/>
  <c r="AC107" i="9"/>
  <c r="AB107" i="9"/>
  <c r="L107" i="9"/>
  <c r="M107" i="9" s="1"/>
  <c r="AC106" i="9"/>
  <c r="AB106" i="9"/>
  <c r="L106" i="9"/>
  <c r="M106" i="9" s="1"/>
  <c r="AC105" i="9"/>
  <c r="AB105" i="9"/>
  <c r="L105" i="9"/>
  <c r="M105" i="9" s="1"/>
  <c r="AC104" i="9"/>
  <c r="AB104" i="9"/>
  <c r="L104" i="9"/>
  <c r="M104" i="9" s="1"/>
  <c r="AC103" i="9"/>
  <c r="AB103" i="9"/>
  <c r="L103" i="9"/>
  <c r="M103" i="9" s="1"/>
  <c r="AC102" i="9"/>
  <c r="AB102" i="9"/>
  <c r="L102" i="9"/>
  <c r="M102" i="9" s="1"/>
  <c r="AC101" i="9"/>
  <c r="AB101" i="9"/>
  <c r="L101" i="9"/>
  <c r="M101" i="9" s="1"/>
  <c r="AC100" i="9"/>
  <c r="AB100" i="9"/>
  <c r="L100" i="9"/>
  <c r="M100" i="9" s="1"/>
  <c r="AC99" i="9"/>
  <c r="AB99" i="9"/>
  <c r="L99" i="9"/>
  <c r="M99" i="9" s="1"/>
  <c r="AC98" i="9"/>
  <c r="AB98" i="9"/>
  <c r="L98" i="9"/>
  <c r="M98" i="9" s="1"/>
  <c r="AC97" i="9"/>
  <c r="AB97" i="9"/>
  <c r="L97" i="9"/>
  <c r="M97" i="9" s="1"/>
  <c r="AC96" i="9"/>
  <c r="AB96" i="9"/>
  <c r="L96" i="9"/>
  <c r="M96" i="9" s="1"/>
  <c r="AC95" i="9"/>
  <c r="AB95" i="9"/>
  <c r="L95" i="9"/>
  <c r="M95" i="9" s="1"/>
  <c r="AC94" i="9"/>
  <c r="AB94" i="9"/>
  <c r="L94" i="9"/>
  <c r="M94" i="9" s="1"/>
  <c r="AC93" i="9"/>
  <c r="AB93" i="9"/>
  <c r="L93" i="9"/>
  <c r="M93" i="9" s="1"/>
  <c r="AC92" i="9"/>
  <c r="AB92" i="9"/>
  <c r="L92" i="9"/>
  <c r="M92" i="9" s="1"/>
  <c r="AC91" i="9"/>
  <c r="AB91" i="9"/>
  <c r="L91" i="9"/>
  <c r="M91" i="9" s="1"/>
  <c r="AC90" i="9"/>
  <c r="AB90" i="9"/>
  <c r="L90" i="9"/>
  <c r="M90" i="9" s="1"/>
  <c r="AC89" i="9"/>
  <c r="AB89" i="9"/>
  <c r="L89" i="9"/>
  <c r="M89" i="9" s="1"/>
  <c r="AC88" i="9"/>
  <c r="AB88" i="9"/>
  <c r="L88" i="9"/>
  <c r="M88" i="9" s="1"/>
  <c r="AC87" i="9"/>
  <c r="AB87" i="9"/>
  <c r="L87" i="9"/>
  <c r="M87" i="9" s="1"/>
  <c r="AC86" i="9"/>
  <c r="AB86" i="9"/>
  <c r="L86" i="9"/>
  <c r="M86" i="9" s="1"/>
  <c r="AC85" i="9"/>
  <c r="AB85" i="9"/>
  <c r="L85" i="9"/>
  <c r="M85" i="9" s="1"/>
  <c r="AC84" i="9"/>
  <c r="AB84" i="9"/>
  <c r="L84" i="9"/>
  <c r="M84" i="9" s="1"/>
  <c r="AC83" i="9"/>
  <c r="AB83" i="9"/>
  <c r="L83" i="9"/>
  <c r="M83" i="9" s="1"/>
  <c r="AC82" i="9"/>
  <c r="AB82" i="9"/>
  <c r="L82" i="9"/>
  <c r="M82" i="9" s="1"/>
  <c r="AC81" i="9"/>
  <c r="AB81" i="9"/>
  <c r="L81" i="9"/>
  <c r="M81" i="9" s="1"/>
  <c r="AC80" i="9"/>
  <c r="AB80" i="9"/>
  <c r="L80" i="9"/>
  <c r="M80" i="9" s="1"/>
  <c r="AC79" i="9"/>
  <c r="AB79" i="9"/>
  <c r="L79" i="9"/>
  <c r="M79" i="9" s="1"/>
  <c r="AC78" i="9"/>
  <c r="AB78" i="9"/>
  <c r="L78" i="9"/>
  <c r="M78" i="9" s="1"/>
  <c r="AC77" i="9"/>
  <c r="AB77" i="9"/>
  <c r="L77" i="9"/>
  <c r="M77" i="9" s="1"/>
  <c r="AC76" i="9"/>
  <c r="AB76" i="9"/>
  <c r="L76" i="9"/>
  <c r="M76" i="9" s="1"/>
  <c r="AC75" i="9"/>
  <c r="AB75" i="9"/>
  <c r="L75" i="9"/>
  <c r="M75" i="9" s="1"/>
  <c r="AC74" i="9"/>
  <c r="AB74" i="9"/>
  <c r="L74" i="9"/>
  <c r="M74" i="9" s="1"/>
  <c r="AC73" i="9"/>
  <c r="AB73" i="9"/>
  <c r="L73" i="9"/>
  <c r="M73" i="9" s="1"/>
  <c r="AC72" i="9"/>
  <c r="AB72" i="9"/>
  <c r="L72" i="9"/>
  <c r="M72" i="9" s="1"/>
  <c r="AC71" i="9"/>
  <c r="AB71" i="9"/>
  <c r="L71" i="9"/>
  <c r="M71" i="9" s="1"/>
  <c r="AC70" i="9"/>
  <c r="AB70" i="9"/>
  <c r="L70" i="9"/>
  <c r="M70" i="9" s="1"/>
  <c r="AC69" i="9"/>
  <c r="AB69" i="9"/>
  <c r="L69" i="9"/>
  <c r="M69" i="9" s="1"/>
  <c r="AC68" i="9"/>
  <c r="AB68" i="9"/>
  <c r="L68" i="9"/>
  <c r="M68" i="9" s="1"/>
  <c r="AC67" i="9"/>
  <c r="AB67" i="9"/>
  <c r="L67" i="9"/>
  <c r="M67" i="9" s="1"/>
  <c r="AC66" i="9"/>
  <c r="AB66" i="9"/>
  <c r="L66" i="9"/>
  <c r="M66" i="9" s="1"/>
  <c r="AC65" i="9"/>
  <c r="AB65" i="9"/>
  <c r="L65" i="9"/>
  <c r="M65" i="9" s="1"/>
  <c r="AC64" i="9"/>
  <c r="AB64" i="9"/>
  <c r="L64" i="9"/>
  <c r="M64" i="9" s="1"/>
  <c r="AC63" i="9"/>
  <c r="AB63" i="9"/>
  <c r="L63" i="9"/>
  <c r="M63" i="9" s="1"/>
  <c r="AC62" i="9"/>
  <c r="AB62" i="9"/>
  <c r="L62" i="9"/>
  <c r="M62" i="9" s="1"/>
  <c r="AC61" i="9"/>
  <c r="AB61" i="9"/>
  <c r="L61" i="9"/>
  <c r="M61" i="9" s="1"/>
  <c r="AC60" i="9"/>
  <c r="AB60" i="9"/>
  <c r="L60" i="9"/>
  <c r="M60" i="9" s="1"/>
  <c r="AC59" i="9"/>
  <c r="AB59" i="9"/>
  <c r="L59" i="9"/>
  <c r="M59" i="9" s="1"/>
  <c r="AC58" i="9"/>
  <c r="AB58" i="9"/>
  <c r="L58" i="9"/>
  <c r="M58" i="9" s="1"/>
  <c r="AC57" i="9"/>
  <c r="AB57" i="9"/>
  <c r="L57" i="9"/>
  <c r="M57" i="9" s="1"/>
  <c r="AC56" i="9"/>
  <c r="AB56" i="9"/>
  <c r="L56" i="9"/>
  <c r="M56" i="9" s="1"/>
  <c r="AC55" i="9"/>
  <c r="AB55" i="9"/>
  <c r="L55" i="9"/>
  <c r="M55" i="9" s="1"/>
  <c r="AC54" i="9"/>
  <c r="AB54" i="9"/>
  <c r="L54" i="9"/>
  <c r="M54" i="9" s="1"/>
  <c r="AC53" i="9"/>
  <c r="AB53" i="9"/>
  <c r="L53" i="9"/>
  <c r="M53" i="9" s="1"/>
  <c r="AC52" i="9"/>
  <c r="AB52" i="9"/>
  <c r="L52" i="9"/>
  <c r="M52" i="9" s="1"/>
  <c r="AC51" i="9"/>
  <c r="AB51" i="9"/>
  <c r="L51" i="9"/>
  <c r="M51" i="9" s="1"/>
  <c r="AC50" i="9"/>
  <c r="AB50" i="9"/>
  <c r="L50" i="9"/>
  <c r="M50" i="9" s="1"/>
  <c r="AC49" i="9"/>
  <c r="AB49" i="9"/>
  <c r="L49" i="9"/>
  <c r="M49" i="9" s="1"/>
  <c r="AC48" i="9"/>
  <c r="AB48" i="9"/>
  <c r="L48" i="9"/>
  <c r="M48" i="9" s="1"/>
  <c r="AC47" i="9"/>
  <c r="AB47" i="9"/>
  <c r="L47" i="9"/>
  <c r="M47" i="9" s="1"/>
  <c r="AC46" i="9"/>
  <c r="AB46" i="9"/>
  <c r="L46" i="9"/>
  <c r="M46" i="9" s="1"/>
  <c r="AC45" i="9"/>
  <c r="AB45" i="9"/>
  <c r="L45" i="9"/>
  <c r="M45" i="9" s="1"/>
  <c r="AC44" i="9"/>
  <c r="AB44" i="9"/>
  <c r="L44" i="9"/>
  <c r="M44" i="9" s="1"/>
  <c r="AC43" i="9"/>
  <c r="AB43" i="9"/>
  <c r="L43" i="9"/>
  <c r="M43" i="9" s="1"/>
  <c r="AC42" i="9"/>
  <c r="AB42" i="9"/>
  <c r="L42" i="9"/>
  <c r="M42" i="9" s="1"/>
  <c r="AC41" i="9"/>
  <c r="AB41" i="9"/>
  <c r="L41" i="9"/>
  <c r="M41" i="9" s="1"/>
  <c r="AC40" i="9"/>
  <c r="AB40" i="9"/>
  <c r="L40" i="9"/>
  <c r="M40" i="9" s="1"/>
  <c r="AC39" i="9"/>
  <c r="AB39" i="9"/>
  <c r="L39" i="9"/>
  <c r="M39" i="9" s="1"/>
  <c r="AC38" i="9"/>
  <c r="AB38" i="9"/>
  <c r="L38" i="9"/>
  <c r="M38" i="9" s="1"/>
  <c r="AC37" i="9"/>
  <c r="AB37" i="9"/>
  <c r="L37" i="9"/>
  <c r="M37" i="9" s="1"/>
  <c r="AC36" i="9"/>
  <c r="AB36" i="9"/>
  <c r="L36" i="9"/>
  <c r="M36" i="9" s="1"/>
  <c r="AC35" i="9"/>
  <c r="AB35" i="9"/>
  <c r="L35" i="9"/>
  <c r="M35" i="9" s="1"/>
  <c r="AC34" i="9"/>
  <c r="AB34" i="9"/>
  <c r="L34" i="9"/>
  <c r="M34" i="9" s="1"/>
  <c r="AC33" i="9"/>
  <c r="AB33" i="9"/>
  <c r="L33" i="9"/>
  <c r="M33" i="9" s="1"/>
  <c r="AC32" i="9"/>
  <c r="AB32" i="9"/>
  <c r="L32" i="9"/>
  <c r="M32" i="9" s="1"/>
  <c r="AC31" i="9"/>
  <c r="AB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464" i="11"/>
  <c r="T340" i="11"/>
  <c r="T410" i="10"/>
  <c r="T254" i="11"/>
  <c r="T176" i="10"/>
  <c r="T464" i="10"/>
  <c r="T219" i="13"/>
  <c r="T29" i="10"/>
  <c r="T103" i="16"/>
  <c r="T396" i="10"/>
  <c r="T186" i="10"/>
  <c r="T200" i="16"/>
  <c r="T539" i="11"/>
  <c r="T545" i="11"/>
  <c r="T218" i="13"/>
  <c r="T321" i="10"/>
  <c r="T119" i="16"/>
  <c r="T81" i="16"/>
  <c r="T152" i="10"/>
  <c r="T304" i="11"/>
  <c r="T430" i="10"/>
  <c r="T37" i="11"/>
  <c r="T61" i="10"/>
  <c r="T124" i="11"/>
  <c r="T135" i="16"/>
  <c r="T231" i="11"/>
  <c r="T96" i="11"/>
  <c r="T109" i="10"/>
  <c r="T171" i="11"/>
  <c r="T306" i="10"/>
  <c r="T176" i="13"/>
  <c r="T244" i="10"/>
  <c r="T486" i="10"/>
  <c r="T113" i="16"/>
  <c r="T78" i="10"/>
  <c r="T134" i="10"/>
  <c r="T307" i="11"/>
  <c r="T537" i="11"/>
  <c r="T278" i="10"/>
  <c r="T39" i="13"/>
  <c r="T441" i="11"/>
  <c r="T525" i="10"/>
  <c r="T198" i="11"/>
  <c r="T299" i="10"/>
  <c r="T41" i="10"/>
  <c r="T531" i="11"/>
  <c r="T254" i="13"/>
  <c r="T252" i="11"/>
  <c r="T327" i="10"/>
  <c r="T73" i="16"/>
  <c r="T412" i="10"/>
  <c r="T40" i="10"/>
  <c r="T270" i="10"/>
  <c r="T141" i="16"/>
  <c r="T61" i="13"/>
  <c r="T241" i="10"/>
  <c r="T30" i="10"/>
  <c r="T287" i="11"/>
  <c r="T364" i="10"/>
  <c r="T47" i="13"/>
  <c r="T208" i="11"/>
  <c r="T123" i="16"/>
  <c r="T13" i="16"/>
  <c r="T454" i="10"/>
  <c r="T36" i="11"/>
  <c r="T287" i="10"/>
  <c r="T50" i="10"/>
  <c r="T319" i="11"/>
  <c r="T372" i="11"/>
  <c r="T57" i="16"/>
  <c r="T11" i="10"/>
  <c r="T30" i="11"/>
  <c r="T273" i="11"/>
  <c r="T510" i="10"/>
  <c r="T77" i="13"/>
  <c r="T290" i="10"/>
  <c r="T426" i="10"/>
  <c r="T151" i="13"/>
  <c r="T444" i="10"/>
  <c r="T31" i="13"/>
  <c r="T91" i="11"/>
  <c r="T188" i="11"/>
  <c r="T541" i="10"/>
  <c r="T188" i="16"/>
  <c r="T138" i="10"/>
  <c r="T213" i="16"/>
  <c r="T69" i="10"/>
  <c r="T272" i="11"/>
  <c r="T169" i="11"/>
  <c r="T142" i="10"/>
  <c r="T210" i="11"/>
  <c r="T259" i="11"/>
  <c r="T155" i="16"/>
  <c r="T18" i="11"/>
  <c r="T237" i="10"/>
  <c r="T398" i="11"/>
  <c r="T240" i="10"/>
  <c r="T139" i="10"/>
  <c r="T242" i="13"/>
  <c r="T214" i="11"/>
  <c r="T179" i="11"/>
  <c r="T177" i="11"/>
  <c r="T334" i="10"/>
  <c r="T154" i="11"/>
  <c r="T310" i="11"/>
  <c r="T224" i="10"/>
  <c r="T306" i="11"/>
  <c r="T450" i="11"/>
  <c r="T470" i="11"/>
  <c r="T302" i="10"/>
  <c r="T256" i="11"/>
  <c r="T536" i="11"/>
  <c r="T476" i="10"/>
  <c r="T49" i="13"/>
  <c r="T546" i="10"/>
  <c r="T539" i="10"/>
  <c r="T274" i="10"/>
  <c r="T314" i="10"/>
  <c r="T21" i="13"/>
  <c r="T183" i="13"/>
  <c r="T282" i="11"/>
  <c r="T342" i="11"/>
  <c r="T121" i="16"/>
  <c r="T16" i="11"/>
  <c r="T204" i="10"/>
  <c r="T209" i="10"/>
  <c r="T79" i="16"/>
  <c r="T136" i="10"/>
  <c r="T25" i="13"/>
  <c r="T242" i="11"/>
  <c r="T51" i="16"/>
  <c r="T51" i="13"/>
  <c r="T248" i="13"/>
  <c r="T24" i="11"/>
  <c r="T148" i="11"/>
  <c r="T212" i="11"/>
  <c r="T133" i="11"/>
  <c r="T16" i="13"/>
  <c r="T143" i="13"/>
  <c r="T204" i="13"/>
  <c r="T246" i="16"/>
  <c r="T366" i="11"/>
  <c r="T56" i="11"/>
  <c r="T410" i="11"/>
  <c r="T328" i="10"/>
  <c r="T55" i="16"/>
  <c r="T400" i="11"/>
  <c r="T548" i="11"/>
  <c r="T264" i="10"/>
  <c r="T24" i="13"/>
  <c r="T293" i="10"/>
  <c r="T474" i="11"/>
  <c r="T356" i="11"/>
  <c r="T289" i="11"/>
  <c r="T426" i="11"/>
  <c r="T280" i="10"/>
  <c r="T41" i="11"/>
  <c r="T317" i="11"/>
  <c r="T201" i="11"/>
  <c r="T258" i="16"/>
  <c r="T230" i="13"/>
  <c r="T73" i="11"/>
  <c r="T506" i="10"/>
  <c r="T468" i="11"/>
  <c r="T236" i="10"/>
  <c r="T225" i="10"/>
  <c r="T521" i="11"/>
  <c r="T122" i="11"/>
  <c r="T278" i="11"/>
  <c r="T175" i="11"/>
  <c r="T480" i="10"/>
  <c r="T11" i="16"/>
  <c r="T285" i="10"/>
  <c r="T103" i="10"/>
  <c r="T511" i="10"/>
  <c r="T99" i="10"/>
  <c r="T223" i="10"/>
  <c r="T152" i="11"/>
  <c r="T497" i="10"/>
  <c r="T163" i="16"/>
  <c r="T13" i="13"/>
  <c r="T159" i="16"/>
  <c r="T222" i="13"/>
  <c r="T424" i="10"/>
  <c r="T201" i="10"/>
  <c r="T404" i="10"/>
  <c r="T46" i="11"/>
  <c r="T67" i="16"/>
  <c r="T207" i="10"/>
  <c r="T221" i="16"/>
  <c r="T177" i="16"/>
  <c r="T216" i="13"/>
  <c r="T208" i="10"/>
  <c r="T448" i="11"/>
  <c r="T382" i="10"/>
  <c r="T48" i="10"/>
  <c r="T26" i="16"/>
  <c r="T249" i="11"/>
  <c r="T260" i="13"/>
  <c r="T135" i="13"/>
  <c r="T157" i="16"/>
  <c r="T280" i="11"/>
  <c r="T454" i="11"/>
  <c r="T239" i="10"/>
  <c r="T265" i="10"/>
  <c r="T500" i="11"/>
  <c r="T296" i="11"/>
  <c r="T123" i="10"/>
  <c r="T201" i="13"/>
  <c r="T324" i="10"/>
  <c r="T196" i="10"/>
  <c r="T271" i="10"/>
  <c r="T143" i="11"/>
  <c r="T94" i="10"/>
  <c r="T446" i="11"/>
  <c r="T227" i="13"/>
  <c r="T276" i="11"/>
  <c r="T535" i="10"/>
  <c r="T231" i="10"/>
  <c r="T17" i="13"/>
  <c r="T181" i="11"/>
  <c r="T45" i="11"/>
  <c r="T218" i="10"/>
  <c r="T470" i="10"/>
  <c r="T162" i="10"/>
  <c r="T552" i="11"/>
  <c r="T111" i="13"/>
  <c r="T163" i="10"/>
  <c r="T313" i="10"/>
  <c r="T532" i="10"/>
  <c r="T224" i="11"/>
  <c r="T125" i="13"/>
  <c r="T225" i="11"/>
  <c r="T180" i="11"/>
  <c r="T507" i="11"/>
  <c r="T186" i="13"/>
  <c r="T24" i="16"/>
  <c r="T210" i="10"/>
  <c r="T386" i="11"/>
  <c r="T296" i="10"/>
  <c r="T212" i="16"/>
  <c r="T279" i="10"/>
  <c r="T59" i="13"/>
  <c r="T41" i="13"/>
  <c r="T19" i="11"/>
  <c r="T370" i="11"/>
  <c r="T260" i="10"/>
  <c r="T257" i="11"/>
  <c r="T478" i="10"/>
  <c r="T60" i="10"/>
  <c r="T19" i="13"/>
  <c r="T163" i="13"/>
  <c r="T530" i="11"/>
  <c r="T182" i="13"/>
  <c r="T23" i="11"/>
  <c r="T230" i="16"/>
  <c r="T145" i="13"/>
  <c r="T240" i="16"/>
  <c r="T487" i="11"/>
  <c r="T31" i="16"/>
  <c r="T517" i="10"/>
  <c r="T199" i="10"/>
  <c r="T243" i="16"/>
  <c r="T77" i="10"/>
  <c r="T490" i="11"/>
  <c r="T157" i="10"/>
  <c r="T311" i="10"/>
  <c r="T344" i="10"/>
  <c r="T262" i="10"/>
  <c r="T104" i="10"/>
  <c r="T283" i="10"/>
  <c r="T222" i="11"/>
  <c r="T113" i="11"/>
  <c r="T219" i="16"/>
  <c r="T418" i="10"/>
  <c r="T83" i="11"/>
  <c r="T187" i="10"/>
  <c r="T164" i="11"/>
  <c r="T380" i="11"/>
  <c r="T198" i="10"/>
  <c r="T14" i="10"/>
  <c r="T228" i="16"/>
  <c r="T91" i="13"/>
  <c r="T213" i="10"/>
  <c r="T352" i="10"/>
  <c r="T258" i="11"/>
  <c r="T538" i="10"/>
  <c r="T202" i="10"/>
  <c r="T318" i="11"/>
  <c r="T183" i="11"/>
  <c r="T193" i="11"/>
  <c r="T491" i="11"/>
  <c r="T189" i="16"/>
  <c r="T317" i="10"/>
  <c r="T103" i="11"/>
  <c r="T458" i="10"/>
  <c r="T254" i="16"/>
  <c r="T174" i="13"/>
  <c r="T532" i="11"/>
  <c r="T105" i="11"/>
  <c r="T436" i="10"/>
  <c r="T247" i="10"/>
  <c r="T45" i="10"/>
  <c r="T15" i="11"/>
  <c r="T552" i="10"/>
  <c r="T400" i="10"/>
  <c r="T101" i="11"/>
  <c r="T489" i="10"/>
  <c r="T108" i="10"/>
  <c r="T41" i="16"/>
  <c r="T499" i="11"/>
  <c r="T65" i="16"/>
  <c r="T366" i="10"/>
  <c r="T50" i="11"/>
  <c r="T27" i="11"/>
  <c r="T99" i="16"/>
  <c r="T69" i="11"/>
  <c r="T109" i="13"/>
  <c r="T456" i="10"/>
  <c r="T241" i="11"/>
  <c r="T117" i="13"/>
  <c r="T217" i="10"/>
  <c r="T115" i="10"/>
  <c r="T443" i="11"/>
  <c r="T228" i="13"/>
  <c r="T207" i="13"/>
  <c r="T462" i="10"/>
  <c r="T51" i="11"/>
  <c r="T340" i="10"/>
  <c r="T321" i="11"/>
  <c r="T315" i="11"/>
  <c r="T200" i="11"/>
  <c r="T150" i="10"/>
  <c r="T71" i="13"/>
  <c r="T295" i="10"/>
  <c r="T42" i="11"/>
  <c r="T67" i="10"/>
  <c r="T215" i="10"/>
  <c r="T245" i="16"/>
  <c r="T225" i="16"/>
  <c r="T123" i="13"/>
  <c r="T114" i="11"/>
  <c r="T212" i="13"/>
  <c r="T121" i="10"/>
  <c r="T257" i="16"/>
  <c r="T402" i="11"/>
  <c r="T533" i="10"/>
  <c r="T256" i="10"/>
  <c r="T158" i="10"/>
  <c r="T194" i="10"/>
  <c r="T192" i="13"/>
  <c r="T250" i="10"/>
  <c r="T545" i="10"/>
  <c r="T238" i="10"/>
  <c r="T111" i="10"/>
  <c r="R5" i="8" a="1"/>
  <c r="T299" i="11"/>
  <c r="T541" i="11"/>
  <c r="T178" i="11"/>
  <c r="T18" i="13"/>
  <c r="T71" i="11"/>
  <c r="T85" i="10"/>
  <c r="T378" i="11"/>
  <c r="T312" i="10"/>
  <c r="T492" i="10"/>
  <c r="T214" i="10"/>
  <c r="T322" i="10"/>
  <c r="T462" i="11"/>
  <c r="T59" i="11"/>
  <c r="T62" i="11"/>
  <c r="T63" i="16"/>
  <c r="T225" i="13"/>
  <c r="T258" i="10"/>
  <c r="T115" i="13"/>
  <c r="T174" i="10"/>
  <c r="T234" i="16"/>
  <c r="T292" i="11"/>
  <c r="T270" i="11"/>
  <c r="T91" i="10"/>
  <c r="T551" i="10"/>
  <c r="T72" i="11"/>
  <c r="T120" i="11"/>
  <c r="T179" i="13"/>
  <c r="T110" i="10"/>
  <c r="T197" i="13"/>
  <c r="T66" i="11"/>
  <c r="T295" i="11"/>
  <c r="T51" i="10"/>
  <c r="T197" i="10"/>
  <c r="T215" i="16"/>
  <c r="T253" i="10"/>
  <c r="T233" i="11"/>
  <c r="T39" i="16"/>
  <c r="T468" i="10"/>
  <c r="T234" i="10"/>
  <c r="T45" i="13"/>
  <c r="T165" i="11"/>
  <c r="T231" i="16"/>
  <c r="T231" i="13"/>
  <c r="T114" i="10"/>
  <c r="T200" i="13"/>
  <c r="T281" i="11"/>
  <c r="T441" i="10"/>
  <c r="T183" i="10"/>
  <c r="T85" i="16"/>
  <c r="T334" i="11"/>
  <c r="T259" i="10"/>
  <c r="T249" i="13"/>
  <c r="T132" i="11"/>
  <c r="T505" i="10"/>
  <c r="T531" i="10"/>
  <c r="T406" i="11"/>
  <c r="T169" i="16"/>
  <c r="T124" i="10"/>
  <c r="T37" i="13"/>
  <c r="T344" i="11"/>
  <c r="T32" i="10"/>
  <c r="T309" i="11"/>
  <c r="T434" i="10"/>
  <c r="T102" i="10"/>
  <c r="T21" i="16"/>
  <c r="T157" i="13"/>
  <c r="T167" i="11"/>
  <c r="T20" i="10"/>
  <c r="T269" i="10"/>
  <c r="T195" i="16"/>
  <c r="T127" i="13"/>
  <c r="T233" i="10"/>
  <c r="T97" i="10"/>
  <c r="T33" i="13"/>
  <c r="T125" i="16"/>
  <c r="T206" i="10"/>
  <c r="T235" i="11"/>
  <c r="T191" i="11"/>
  <c r="T26" i="11"/>
  <c r="T18" i="10"/>
  <c r="T418" i="11"/>
  <c r="T523" i="11"/>
  <c r="T258" i="13"/>
  <c r="T303" i="11"/>
  <c r="T57" i="10"/>
  <c r="T65" i="11"/>
  <c r="T271" i="11"/>
  <c r="T70" i="10"/>
  <c r="T64" i="11"/>
  <c r="T262" i="11"/>
  <c r="T111" i="11"/>
  <c r="T109" i="11"/>
  <c r="T364" i="11"/>
  <c r="T460" i="10"/>
  <c r="T394" i="11"/>
  <c r="T432" i="11"/>
  <c r="T519" i="10"/>
  <c r="T263" i="10"/>
  <c r="T482" i="11"/>
  <c r="T161" i="13"/>
  <c r="T227" i="16"/>
  <c r="T75" i="16"/>
  <c r="T29" i="11"/>
  <c r="T210" i="13"/>
  <c r="T292" i="10"/>
  <c r="T168" i="10"/>
  <c r="T540" i="11"/>
  <c r="T180" i="16"/>
  <c r="T39" i="11"/>
  <c r="T167" i="13"/>
  <c r="T528" i="10"/>
  <c r="T313" i="11"/>
  <c r="T232" i="10"/>
  <c r="T153" i="16"/>
  <c r="T257" i="13"/>
  <c r="T25" i="16"/>
  <c r="T82" i="10"/>
  <c r="T184" i="11"/>
  <c r="T516" i="10"/>
  <c r="T252" i="16"/>
  <c r="T268" i="10"/>
  <c r="T160" i="11"/>
  <c r="T438" i="10"/>
  <c r="T229" i="11"/>
  <c r="T14" i="16"/>
  <c r="T34" i="10"/>
  <c r="T91" i="16"/>
  <c r="T105" i="13"/>
  <c r="T261" i="13"/>
  <c r="T65" i="13"/>
  <c r="T249" i="10"/>
  <c r="T78" i="11"/>
  <c r="T332" i="11"/>
  <c r="T215" i="13"/>
  <c r="T11" i="13"/>
  <c r="T194" i="11"/>
  <c r="T14" i="11"/>
  <c r="T53" i="13"/>
  <c r="T93" i="16"/>
  <c r="T55" i="10"/>
  <c r="T210" i="16"/>
  <c r="T279" i="11"/>
  <c r="T300" i="11"/>
  <c r="T460" i="11"/>
  <c r="T179" i="16"/>
  <c r="T416" i="11"/>
  <c r="T199" i="11"/>
  <c r="T264" i="16"/>
  <c r="T338" i="10"/>
  <c r="T318" i="10"/>
  <c r="T172" i="13"/>
  <c r="T151" i="11"/>
  <c r="T44" i="11"/>
  <c r="T456" i="11"/>
  <c r="T204" i="16"/>
  <c r="T276" i="10"/>
  <c r="T520" i="10"/>
  <c r="T450" i="10"/>
  <c r="T489" i="11"/>
  <c r="T409" i="10"/>
  <c r="T491" i="10"/>
  <c r="T25" i="11"/>
  <c r="T99" i="11"/>
  <c r="T511" i="11"/>
  <c r="T505" i="11"/>
  <c r="T331" i="10"/>
  <c r="T194" i="16"/>
  <c r="T380" i="10"/>
  <c r="T248" i="16"/>
  <c r="T131" i="16"/>
  <c r="T42" i="10"/>
  <c r="T519" i="11"/>
  <c r="T322" i="11"/>
  <c r="T521" i="10"/>
  <c r="T509" i="11"/>
  <c r="T81" i="10"/>
  <c r="T514" i="11"/>
  <c r="T311" i="11"/>
  <c r="T261" i="11"/>
  <c r="T84" i="11"/>
  <c r="T119" i="10"/>
  <c r="T143" i="10"/>
  <c r="T97" i="13"/>
  <c r="T546" i="11"/>
  <c r="T472" i="10"/>
  <c r="T362" i="11"/>
  <c r="T320" i="10"/>
  <c r="T252" i="10"/>
  <c r="T115" i="11"/>
  <c r="T165" i="10"/>
  <c r="T242" i="10"/>
  <c r="T112" i="10"/>
  <c r="T390" i="11"/>
  <c r="T113" i="10"/>
  <c r="T22" i="10"/>
  <c r="T164" i="10"/>
  <c r="T524" i="11"/>
  <c r="T507" i="10"/>
  <c r="T48" i="11"/>
  <c r="T117" i="16"/>
  <c r="T88" i="11"/>
  <c r="T57" i="11"/>
  <c r="T57" i="13"/>
  <c r="T87" i="11"/>
  <c r="T209" i="11"/>
  <c r="T503" i="11"/>
  <c r="T205" i="10"/>
  <c r="T430" i="11"/>
  <c r="T527" i="10"/>
  <c r="T133" i="13"/>
  <c r="T269" i="11"/>
  <c r="T308" i="10"/>
  <c r="T201" i="16"/>
  <c r="T116" i="11"/>
  <c r="T180" i="13"/>
  <c r="T106" i="10"/>
  <c r="T551" i="11"/>
  <c r="T494" i="10"/>
  <c r="T482" i="10"/>
  <c r="T65" i="10"/>
  <c r="T85" i="13"/>
  <c r="T316" i="11"/>
  <c r="T81" i="11"/>
  <c r="T216" i="16"/>
  <c r="T89" i="10"/>
  <c r="T64" i="10"/>
  <c r="T129" i="16"/>
  <c r="T255" i="16"/>
  <c r="T186" i="11"/>
  <c r="T145" i="16"/>
  <c r="T129" i="10"/>
  <c r="T55" i="11"/>
  <c r="T294" i="10"/>
  <c r="T329" i="10"/>
  <c r="T149" i="10"/>
  <c r="T378" i="10"/>
  <c r="T206" i="13"/>
  <c r="T89" i="16"/>
  <c r="T503" i="10"/>
  <c r="T105" i="10"/>
  <c r="T406" i="10"/>
  <c r="T29" i="16"/>
  <c r="T265" i="11"/>
  <c r="T226" i="10"/>
  <c r="T72" i="10"/>
  <c r="T537" i="10"/>
  <c r="T191" i="16"/>
  <c r="T26" i="10"/>
  <c r="T346" i="10"/>
  <c r="T141" i="10"/>
  <c r="T554" i="10"/>
  <c r="T140" i="11"/>
  <c r="T331" i="11"/>
  <c r="T22" i="16"/>
  <c r="T25" i="10"/>
  <c r="T250" i="11"/>
  <c r="T240" i="13"/>
  <c r="T179" i="10"/>
  <c r="T233" i="13"/>
  <c r="T172" i="10"/>
  <c r="T424" i="11"/>
  <c r="T446" i="10"/>
  <c r="T22" i="13"/>
  <c r="T422" i="11"/>
  <c r="T185" i="16"/>
  <c r="T368" i="11"/>
  <c r="T128" i="10"/>
  <c r="T466" i="10"/>
  <c r="T187" i="11"/>
  <c r="T290" i="11"/>
  <c r="T125" i="11"/>
  <c r="T13" i="11"/>
  <c r="T87" i="13"/>
  <c r="T139" i="11"/>
  <c r="T243" i="13"/>
  <c r="T171" i="13"/>
  <c r="T95" i="10"/>
  <c r="T530" i="10"/>
  <c r="T252" i="13"/>
  <c r="T360" i="11"/>
  <c r="T189" i="11"/>
  <c r="T246" i="10"/>
  <c r="T169" i="13"/>
  <c r="T509" i="10"/>
  <c r="T27" i="13"/>
  <c r="T135" i="10"/>
  <c r="T535" i="11"/>
  <c r="T382" i="11"/>
  <c r="T254" i="10"/>
  <c r="T13" i="10"/>
  <c r="T17" i="11"/>
  <c r="T120" i="10"/>
  <c r="T480" i="11"/>
  <c r="T234" i="11"/>
  <c r="T44" i="10"/>
  <c r="T219" i="11"/>
  <c r="T37" i="16"/>
  <c r="T167" i="10"/>
  <c r="T510" i="11"/>
  <c r="T272" i="10"/>
  <c r="T194" i="13"/>
  <c r="T155" i="11"/>
  <c r="T146" i="10"/>
  <c r="T434" i="11"/>
  <c r="T128" i="11"/>
  <c r="T129" i="11"/>
  <c r="T394" i="10"/>
  <c r="T236" i="11"/>
  <c r="T412" i="11"/>
  <c r="T422" i="10"/>
  <c r="T82" i="11"/>
  <c r="T554" i="11"/>
  <c r="T181" i="10"/>
  <c r="T239" i="16"/>
  <c r="T175" i="10"/>
  <c r="T35" i="11"/>
  <c r="T297" i="11"/>
  <c r="T79" i="13"/>
  <c r="T69" i="16"/>
  <c r="T151" i="10"/>
  <c r="T33" i="16"/>
  <c r="T497" i="11"/>
  <c r="T165" i="13"/>
  <c r="T374" i="10"/>
  <c r="T159" i="11"/>
  <c r="T209" i="16"/>
  <c r="T213" i="11"/>
  <c r="T28" i="11"/>
  <c r="T184" i="10"/>
  <c r="T305" i="11"/>
  <c r="T416" i="10"/>
  <c r="T428" i="10"/>
  <c r="T506" i="11"/>
  <c r="T97" i="16"/>
  <c r="T348" i="11"/>
  <c r="T172" i="16"/>
  <c r="T146" i="11"/>
  <c r="T71" i="16"/>
  <c r="T288" i="10"/>
  <c r="T47" i="16"/>
  <c r="T104" i="11"/>
  <c r="T182" i="10"/>
  <c r="T286" i="10"/>
  <c r="T275" i="11"/>
  <c r="T376" i="10"/>
  <c r="T466" i="11"/>
  <c r="T153" i="11"/>
  <c r="T121" i="13"/>
  <c r="T255" i="11"/>
  <c r="T213" i="13"/>
  <c r="T34" i="11"/>
  <c r="T486" i="11"/>
  <c r="T47" i="11"/>
  <c r="T133" i="16"/>
  <c r="T70" i="11"/>
  <c r="T133" i="10"/>
  <c r="T60" i="11"/>
  <c r="T71" i="10"/>
  <c r="T159" i="10"/>
  <c r="T212" i="10"/>
  <c r="T428" i="11"/>
  <c r="T15" i="16"/>
  <c r="T316" i="10"/>
  <c r="T84" i="10"/>
  <c r="T420" i="11"/>
  <c r="T90" i="10"/>
  <c r="T249" i="16"/>
  <c r="T263" i="16"/>
  <c r="T246" i="13"/>
  <c r="T319" i="10"/>
  <c r="T327" i="11"/>
  <c r="T388" i="10"/>
  <c r="T291" i="10"/>
  <c r="T261" i="10"/>
  <c r="T549" i="10"/>
  <c r="T293" i="11"/>
  <c r="T188" i="13"/>
  <c r="T80" i="10"/>
  <c r="T127" i="16"/>
  <c r="T16" i="16"/>
  <c r="T291" i="11"/>
  <c r="T143" i="16"/>
  <c r="T121" i="11"/>
  <c r="T312" i="11"/>
  <c r="T102" i="11"/>
  <c r="T409" i="11"/>
  <c r="T538" i="11"/>
  <c r="T443" i="10"/>
  <c r="T149" i="11"/>
  <c r="T298" i="10"/>
  <c r="T139" i="13"/>
  <c r="T277" i="10"/>
  <c r="T73" i="13"/>
  <c r="T533" i="11"/>
  <c r="T109" i="16"/>
  <c r="T129" i="13"/>
  <c r="T189" i="13"/>
  <c r="T414" i="10"/>
  <c r="T263" i="13"/>
  <c r="T18" i="16"/>
  <c r="T448" i="10"/>
  <c r="T487" i="10"/>
  <c r="T402" i="10"/>
  <c r="T95" i="16"/>
  <c r="T117" i="11"/>
  <c r="T75" i="13"/>
  <c r="T75" i="10"/>
  <c r="T261" i="16"/>
  <c r="T107" i="13"/>
  <c r="T31" i="11"/>
  <c r="T517" i="11"/>
  <c r="T228" i="11"/>
  <c r="T159" i="13"/>
  <c r="T206" i="11"/>
  <c r="T392" i="10"/>
  <c r="T255" i="10"/>
  <c r="T281" i="10"/>
  <c r="T192" i="16"/>
  <c r="T103" i="13"/>
  <c r="R5" i="9" a="1"/>
  <c r="T15" i="13"/>
  <c r="T264" i="11"/>
  <c r="T206" i="16"/>
  <c r="T239" i="11"/>
  <c r="T63" i="10"/>
  <c r="T350" i="10"/>
  <c r="T96" i="10"/>
  <c r="T127" i="10"/>
  <c r="T147" i="16"/>
  <c r="T438" i="11"/>
  <c r="T69" i="13"/>
  <c r="T255" i="13"/>
  <c r="T161" i="16"/>
  <c r="T236" i="16"/>
  <c r="T53" i="16"/>
  <c r="T73" i="10"/>
  <c r="T125" i="10"/>
  <c r="T436" i="11"/>
  <c r="T138" i="11"/>
  <c r="T20" i="11"/>
  <c r="T314" i="11"/>
  <c r="T160" i="10"/>
  <c r="T105" i="16"/>
  <c r="T197" i="11"/>
  <c r="T273" i="10"/>
  <c r="T350" i="11"/>
  <c r="T27" i="16"/>
  <c r="T207" i="11"/>
  <c r="T392" i="11"/>
  <c r="T55" i="13"/>
  <c r="T346" i="11"/>
  <c r="T548" i="10"/>
  <c r="T260" i="11"/>
  <c r="T523" i="10"/>
  <c r="T294" i="11"/>
  <c r="T285" i="11"/>
  <c r="T496" i="11"/>
  <c r="T289" i="10"/>
  <c r="T168" i="11"/>
  <c r="T230" i="10"/>
  <c r="T108" i="11"/>
  <c r="T362" i="10"/>
  <c r="T74" i="11"/>
  <c r="T495" i="10"/>
  <c r="T264" i="13"/>
  <c r="T89" i="13"/>
  <c r="T153" i="10"/>
  <c r="T186" i="16"/>
  <c r="T221" i="13"/>
  <c r="T43" i="16"/>
  <c r="T232" i="11"/>
  <c r="T163" i="11"/>
  <c r="T63" i="13"/>
  <c r="T420" i="10"/>
  <c r="T215" i="11"/>
  <c r="T342" i="10"/>
  <c r="T257" i="10"/>
  <c r="T81" i="13"/>
  <c r="T500" i="10"/>
  <c r="T12" i="13"/>
  <c r="T251" i="13"/>
  <c r="T308" i="11"/>
  <c r="T47" i="10"/>
  <c r="T223" i="11"/>
  <c r="T35" i="13"/>
  <c r="T354" i="11"/>
  <c r="T35" i="16"/>
  <c r="T176" i="16"/>
  <c r="T540" i="10"/>
  <c r="T131" i="10"/>
  <c r="T149" i="16"/>
  <c r="T95" i="13"/>
  <c r="T26" i="13"/>
  <c r="T171" i="16"/>
  <c r="T31" i="10"/>
  <c r="T37" i="10"/>
  <c r="T328" i="11"/>
  <c r="T11" i="11"/>
  <c r="T176" i="11"/>
  <c r="T325" i="10"/>
  <c r="T135" i="11"/>
  <c r="T14" i="13"/>
  <c r="T222" i="10"/>
  <c r="T513" i="10"/>
  <c r="T233" i="16"/>
  <c r="T36" i="10"/>
  <c r="T242" i="16"/>
  <c r="T315" i="10"/>
  <c r="T94" i="11"/>
  <c r="T170" i="11"/>
  <c r="T147" i="11"/>
  <c r="T59" i="16"/>
  <c r="T240" i="11"/>
  <c r="T192" i="10"/>
  <c r="T157" i="11"/>
  <c r="T76" i="10"/>
  <c r="T407" i="10"/>
  <c r="T195" i="13"/>
  <c r="T247" i="11"/>
  <c r="T53" i="10"/>
  <c r="T227" i="10"/>
  <c r="T244" i="11"/>
  <c r="T234" i="13"/>
  <c r="T83" i="10"/>
  <c r="T238" i="11"/>
  <c r="T282" i="10"/>
  <c r="T174" i="16"/>
  <c r="T131" i="13"/>
  <c r="T106" i="11"/>
  <c r="T192" i="11"/>
  <c r="T101" i="13"/>
  <c r="T484" i="10"/>
  <c r="T154" i="10"/>
  <c r="T49" i="10"/>
  <c r="T119" i="11"/>
  <c r="T220" i="10"/>
  <c r="T134" i="11"/>
  <c r="T229" i="10"/>
  <c r="T153" i="13"/>
  <c r="T23" i="16"/>
  <c r="T101" i="16"/>
  <c r="T15" i="10"/>
  <c r="T59" i="10"/>
  <c r="T12" i="16"/>
  <c r="T543" i="10"/>
  <c r="T193" i="10"/>
  <c r="T310" i="10"/>
  <c r="T92" i="11"/>
  <c r="T348" i="10"/>
  <c r="T218" i="16"/>
  <c r="T110" i="11"/>
  <c r="T39" i="10"/>
  <c r="T248" i="10"/>
  <c r="T123" i="11"/>
  <c r="T17" i="16"/>
  <c r="T53" i="11"/>
  <c r="T178" i="10"/>
  <c r="T407" i="11"/>
  <c r="T218" i="11"/>
  <c r="T274" i="11"/>
  <c r="T452" i="11"/>
  <c r="T131" i="11"/>
  <c r="T474" i="10"/>
  <c r="T185" i="13"/>
  <c r="T372" i="10"/>
  <c r="T139" i="16"/>
  <c r="T305" i="10"/>
  <c r="T98" i="10"/>
  <c r="T320" i="11"/>
  <c r="T260" i="16"/>
  <c r="T54" i="11"/>
  <c r="T490" i="10"/>
  <c r="T49" i="11"/>
  <c r="T198" i="16"/>
  <c r="T149" i="13"/>
  <c r="T66" i="10"/>
  <c r="T458" i="11"/>
  <c r="T29" i="13"/>
  <c r="T516" i="11"/>
  <c r="T217" i="11"/>
  <c r="T167" i="16"/>
  <c r="T495" i="11"/>
  <c r="T196" i="11"/>
  <c r="T155" i="10"/>
  <c r="T151" i="16"/>
  <c r="T182" i="16"/>
  <c r="T140" i="10"/>
  <c r="T228" i="10"/>
  <c r="T116" i="10"/>
  <c r="T188" i="10"/>
  <c r="T17" i="10"/>
  <c r="T396" i="11"/>
  <c r="T222" i="16"/>
  <c r="T19" i="16"/>
  <c r="T524" i="10"/>
  <c r="T150" i="11"/>
  <c r="T32" i="11"/>
  <c r="T177" i="13"/>
  <c r="T384" i="11"/>
  <c r="T263" i="11"/>
  <c r="R5" i="15" a="1"/>
  <c r="T90" i="11"/>
  <c r="T197" i="16"/>
  <c r="T16" i="10"/>
  <c r="T92" i="10"/>
  <c r="T111" i="16"/>
  <c r="T324" i="11"/>
  <c r="T147" i="10"/>
  <c r="T472" i="11"/>
  <c r="R5" i="14" a="1"/>
  <c r="T83" i="13"/>
  <c r="T527" i="11"/>
  <c r="T40" i="11"/>
  <c r="T162" i="11"/>
  <c r="T253" i="11"/>
  <c r="T275" i="10"/>
  <c r="T205" i="11"/>
  <c r="T307" i="10"/>
  <c r="T297" i="10"/>
  <c r="T514" i="10"/>
  <c r="T67" i="13"/>
  <c r="T63" i="11"/>
  <c r="T83" i="16"/>
  <c r="T191" i="10"/>
  <c r="T107" i="16"/>
  <c r="T388" i="11"/>
  <c r="T122" i="10"/>
  <c r="T24" i="10"/>
  <c r="T169" i="10"/>
  <c r="T155" i="13"/>
  <c r="T141" i="11"/>
  <c r="T77" i="11"/>
  <c r="T266" i="10"/>
  <c r="T148" i="10"/>
  <c r="T130" i="11"/>
  <c r="T492" i="11"/>
  <c r="T87" i="16"/>
  <c r="T145" i="11"/>
  <c r="T243" i="11"/>
  <c r="T444" i="11"/>
  <c r="T370" i="10"/>
  <c r="T226" i="11"/>
  <c r="T132" i="10"/>
  <c r="T251" i="10"/>
  <c r="T74" i="10"/>
  <c r="T56" i="10"/>
  <c r="T386" i="10"/>
  <c r="T191" i="13"/>
  <c r="T452" i="10"/>
  <c r="T300" i="10"/>
  <c r="T46" i="10"/>
  <c r="T101" i="10"/>
  <c r="T77" i="16"/>
  <c r="T236" i="13"/>
  <c r="T203" i="13"/>
  <c r="T204" i="11"/>
  <c r="T374" i="11"/>
  <c r="T476" i="11"/>
  <c r="T137" i="16"/>
  <c r="T390" i="10"/>
  <c r="T80" i="11"/>
  <c r="T398" i="10"/>
  <c r="T266" i="11"/>
  <c r="T119" i="13"/>
  <c r="T227" i="11"/>
  <c r="T243" i="10"/>
  <c r="T325" i="11"/>
  <c r="T171" i="10"/>
  <c r="T127" i="11"/>
  <c r="T62" i="10"/>
  <c r="T286" i="11"/>
  <c r="T19" i="10"/>
  <c r="T432" i="10"/>
  <c r="T277" i="11"/>
  <c r="T268" i="11"/>
  <c r="T38" i="11"/>
  <c r="T28" i="10"/>
  <c r="T237" i="16"/>
  <c r="T329" i="11"/>
  <c r="T239" i="13"/>
  <c r="T529" i="10"/>
  <c r="T404" i="11"/>
  <c r="T237" i="11"/>
  <c r="T525" i="11"/>
  <c r="T237" i="13"/>
  <c r="T170" i="10"/>
  <c r="T23" i="13"/>
  <c r="T513" i="11"/>
  <c r="T87" i="10"/>
  <c r="T99" i="13"/>
  <c r="T61" i="11"/>
  <c r="T172" i="11"/>
  <c r="T356" i="10"/>
  <c r="T235" i="10"/>
  <c r="T85" i="11"/>
  <c r="T224" i="13"/>
  <c r="T27" i="10"/>
  <c r="T220" i="11"/>
  <c r="T136" i="11"/>
  <c r="T61" i="16"/>
  <c r="T358" i="10"/>
  <c r="T502" i="11"/>
  <c r="T209" i="13"/>
  <c r="T354" i="10"/>
  <c r="T202" i="11"/>
  <c r="T67" i="11"/>
  <c r="T298" i="11"/>
  <c r="T147" i="13"/>
  <c r="T352" i="11"/>
  <c r="T115" i="16"/>
  <c r="T142" i="11"/>
  <c r="T336" i="11"/>
  <c r="T183" i="16"/>
  <c r="T251" i="11"/>
  <c r="T303" i="10"/>
  <c r="T224" i="16"/>
  <c r="T203" i="16"/>
  <c r="T332" i="10"/>
  <c r="T336" i="10"/>
  <c r="T189" i="10"/>
  <c r="T502" i="10"/>
  <c r="T198" i="13"/>
  <c r="T368" i="10"/>
  <c r="T376" i="11"/>
  <c r="T75" i="11"/>
  <c r="T180" i="10"/>
  <c r="T93" i="13"/>
  <c r="T158" i="11"/>
  <c r="T529" i="11"/>
  <c r="T54" i="10"/>
  <c r="T246" i="11"/>
  <c r="T23" i="10"/>
  <c r="T230" i="11"/>
  <c r="T248" i="11"/>
  <c r="T283" i="11"/>
  <c r="T43" i="13"/>
  <c r="T520" i="11"/>
  <c r="T219" i="10"/>
  <c r="T499" i="10"/>
  <c r="T338" i="11"/>
  <c r="T113" i="13"/>
  <c r="T358" i="11"/>
  <c r="T200" i="10"/>
  <c r="T549" i="11"/>
  <c r="T28" i="16"/>
  <c r="T478" i="11"/>
  <c r="T251" i="16"/>
  <c r="T440" i="11"/>
  <c r="T182" i="11"/>
  <c r="T38" i="10"/>
  <c r="T165" i="16"/>
  <c r="T543" i="11"/>
  <c r="T49" i="16"/>
  <c r="T141" i="13"/>
  <c r="T384" i="10"/>
  <c r="T207" i="16"/>
  <c r="T528" i="11"/>
  <c r="T112" i="11"/>
  <c r="T45" i="16"/>
  <c r="T137" i="13"/>
  <c r="T494" i="11"/>
  <c r="T97" i="11"/>
  <c r="T304" i="10"/>
  <c r="T245" i="13"/>
  <c r="T22" i="11"/>
  <c r="T95" i="11"/>
  <c r="T174" i="11"/>
  <c r="T117" i="10"/>
  <c r="T440" i="10"/>
  <c r="T76" i="11"/>
  <c r="T130" i="10"/>
  <c r="T177" i="10"/>
  <c r="T288" i="11"/>
  <c r="T98" i="11"/>
  <c r="T28" i="13"/>
  <c r="T302" i="11"/>
  <c r="T484" i="11"/>
  <c r="T145" i="10"/>
  <c r="T89" i="11"/>
  <c r="T496" i="10"/>
  <c r="T360" i="10"/>
  <c r="T309" i="10"/>
  <c r="T88" i="10"/>
  <c r="T414" i="11"/>
  <c r="T35" i="10"/>
  <c r="AH27" i="1" l="1" a="1"/>
  <c r="AH27" i="1" s="1"/>
  <c r="V27" i="9" a="1"/>
  <c r="L442" i="9"/>
  <c r="G5" i="9" s="1" a="1"/>
  <c r="V28" i="9"/>
  <c r="J23" i="14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H5" i="9" a="1"/>
  <c r="H7" i="9" a="1"/>
  <c r="H6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M138" i="7" s="1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M130" i="7" s="1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L125" i="7"/>
  <c r="M125" i="7" s="1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M118" i="7" s="1"/>
  <c r="AC117" i="7"/>
  <c r="AB117" i="7"/>
  <c r="L117" i="7"/>
  <c r="AC116" i="7"/>
  <c r="AB116" i="7"/>
  <c r="L116" i="7"/>
  <c r="AC115" i="7"/>
  <c r="AB115" i="7"/>
  <c r="L115" i="7"/>
  <c r="AC114" i="7"/>
  <c r="AB114" i="7"/>
  <c r="L114" i="7"/>
  <c r="M114" i="7" s="1"/>
  <c r="AC113" i="7"/>
  <c r="AB113" i="7"/>
  <c r="L113" i="7"/>
  <c r="M113" i="7" s="1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M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M100" i="7" s="1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M94" i="7" s="1"/>
  <c r="AC93" i="7"/>
  <c r="AB93" i="7"/>
  <c r="L93" i="7"/>
  <c r="M93" i="7" s="1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L88" i="7"/>
  <c r="M88" i="7" s="1"/>
  <c r="AC87" i="7"/>
  <c r="AB87" i="7"/>
  <c r="L87" i="7"/>
  <c r="AC86" i="7"/>
  <c r="AB86" i="7"/>
  <c r="L86" i="7"/>
  <c r="AC85" i="7"/>
  <c r="AB85" i="7"/>
  <c r="L85" i="7"/>
  <c r="AC84" i="7"/>
  <c r="AB84" i="7"/>
  <c r="L84" i="7"/>
  <c r="M84" i="7" s="1"/>
  <c r="AC83" i="7"/>
  <c r="AB83" i="7"/>
  <c r="L83" i="7"/>
  <c r="AC82" i="7"/>
  <c r="AB82" i="7"/>
  <c r="L82" i="7"/>
  <c r="AC81" i="7"/>
  <c r="AB81" i="7"/>
  <c r="L81" i="7"/>
  <c r="M81" i="7" s="1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M76" i="7" s="1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M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M65" i="7" s="1"/>
  <c r="AC64" i="7"/>
  <c r="AB64" i="7"/>
  <c r="L64" i="7"/>
  <c r="AC63" i="7"/>
  <c r="AB63" i="7"/>
  <c r="L63" i="7"/>
  <c r="AC62" i="7"/>
  <c r="AB62" i="7"/>
  <c r="L62" i="7"/>
  <c r="AC61" i="7"/>
  <c r="AB61" i="7"/>
  <c r="L61" i="7"/>
  <c r="AC60" i="7"/>
  <c r="AB60" i="7"/>
  <c r="L60" i="7"/>
  <c r="AC59" i="7"/>
  <c r="AB59" i="7"/>
  <c r="L59" i="7"/>
  <c r="AC58" i="7"/>
  <c r="AB58" i="7"/>
  <c r="L58" i="7"/>
  <c r="M58" i="7" s="1"/>
  <c r="AC57" i="7"/>
  <c r="AB57" i="7"/>
  <c r="L57" i="7"/>
  <c r="M57" i="7" s="1"/>
  <c r="AC56" i="7"/>
  <c r="AB56" i="7"/>
  <c r="L56" i="7"/>
  <c r="AC55" i="7"/>
  <c r="AB55" i="7"/>
  <c r="L55" i="7"/>
  <c r="AC54" i="7"/>
  <c r="AB54" i="7"/>
  <c r="L54" i="7"/>
  <c r="M54" i="7" s="1"/>
  <c r="AC53" i="7"/>
  <c r="AB53" i="7"/>
  <c r="L53" i="7"/>
  <c r="AC52" i="7"/>
  <c r="AB52" i="7"/>
  <c r="L52" i="7"/>
  <c r="AC51" i="7"/>
  <c r="AB51" i="7"/>
  <c r="L51" i="7"/>
  <c r="AC50" i="7"/>
  <c r="AB50" i="7"/>
  <c r="L50" i="7"/>
  <c r="AC49" i="7"/>
  <c r="AB49" i="7"/>
  <c r="L49" i="7"/>
  <c r="AC48" i="7"/>
  <c r="AB48" i="7"/>
  <c r="L48" i="7"/>
  <c r="AC47" i="7"/>
  <c r="AB47" i="7"/>
  <c r="L47" i="7"/>
  <c r="AC46" i="7"/>
  <c r="AB46" i="7"/>
  <c r="L46" i="7"/>
  <c r="AC45" i="7"/>
  <c r="AB45" i="7"/>
  <c r="L45" i="7"/>
  <c r="AC44" i="7"/>
  <c r="AB44" i="7"/>
  <c r="L44" i="7"/>
  <c r="AC43" i="7"/>
  <c r="AB43" i="7"/>
  <c r="L43" i="7"/>
  <c r="AC42" i="7"/>
  <c r="AB42" i="7"/>
  <c r="L42" i="7"/>
  <c r="AC41" i="7"/>
  <c r="AB41" i="7"/>
  <c r="L41" i="7"/>
  <c r="M41" i="7" s="1"/>
  <c r="AC40" i="7"/>
  <c r="AB40" i="7"/>
  <c r="L40" i="7"/>
  <c r="AC39" i="7"/>
  <c r="AB39" i="7"/>
  <c r="L39" i="7"/>
  <c r="AC38" i="7"/>
  <c r="AB38" i="7"/>
  <c r="L38" i="7"/>
  <c r="AC37" i="7"/>
  <c r="AB37" i="7"/>
  <c r="L37" i="7"/>
  <c r="AC36" i="7"/>
  <c r="AB36" i="7"/>
  <c r="L36" i="7"/>
  <c r="AC35" i="7"/>
  <c r="AB35" i="7"/>
  <c r="L35" i="7"/>
  <c r="AC34" i="7"/>
  <c r="AB34" i="7"/>
  <c r="L34" i="7"/>
  <c r="AC33" i="7"/>
  <c r="AB33" i="7"/>
  <c r="L33" i="7"/>
  <c r="M33" i="7" s="1"/>
  <c r="AC32" i="7"/>
  <c r="AB32" i="7"/>
  <c r="L32" i="7"/>
  <c r="AC31" i="7"/>
  <c r="AB31" i="7"/>
  <c r="L31" i="7"/>
  <c r="AC30" i="7"/>
  <c r="AB30" i="7"/>
  <c r="L30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F6" i="7"/>
  <c r="E6" i="7"/>
  <c r="F5" i="7"/>
  <c r="E5" i="7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536" i="10"/>
  <c r="T19" i="12"/>
  <c r="T15" i="12"/>
  <c r="T99" i="6"/>
  <c r="T44" i="6"/>
  <c r="T40" i="6"/>
  <c r="T11" i="6"/>
  <c r="T75" i="12"/>
  <c r="T39" i="6"/>
  <c r="T112" i="6"/>
  <c r="T35" i="6"/>
  <c r="T130" i="12"/>
  <c r="T76" i="6"/>
  <c r="T91" i="12"/>
  <c r="T66" i="6"/>
  <c r="T131" i="6"/>
  <c r="T32" i="12"/>
  <c r="T91" i="6"/>
  <c r="T17" i="6"/>
  <c r="T28" i="6"/>
  <c r="T71" i="12"/>
  <c r="T33" i="6"/>
  <c r="T107" i="6"/>
  <c r="T50" i="6"/>
  <c r="T82" i="6"/>
  <c r="T43" i="6"/>
  <c r="T88" i="12"/>
  <c r="T41" i="12"/>
  <c r="T66" i="12"/>
  <c r="T61" i="6"/>
  <c r="T69" i="6"/>
  <c r="T89" i="12"/>
  <c r="T74" i="12"/>
  <c r="T74" i="6"/>
  <c r="T53" i="6"/>
  <c r="T54" i="6"/>
  <c r="T106" i="12"/>
  <c r="T126" i="6"/>
  <c r="T132" i="6"/>
  <c r="T58" i="12"/>
  <c r="T79" i="12"/>
  <c r="T19" i="6"/>
  <c r="T131" i="12"/>
  <c r="T102" i="12"/>
  <c r="T111" i="12"/>
  <c r="T104" i="12"/>
  <c r="T106" i="6"/>
  <c r="T89" i="6"/>
  <c r="T13" i="12"/>
  <c r="T47" i="6"/>
  <c r="T73" i="6"/>
  <c r="T25" i="12"/>
  <c r="T128" i="12"/>
  <c r="T85" i="12"/>
  <c r="T13" i="6"/>
  <c r="T130" i="6"/>
  <c r="T123" i="12"/>
  <c r="T45" i="12"/>
  <c r="T119" i="12"/>
  <c r="T34" i="12"/>
  <c r="T23" i="12"/>
  <c r="T122" i="12"/>
  <c r="T62" i="6"/>
  <c r="R5" i="5" a="1"/>
  <c r="T63" i="12"/>
  <c r="T46" i="6"/>
  <c r="T34" i="6"/>
  <c r="T127" i="6"/>
  <c r="T49" i="12"/>
  <c r="T101" i="12"/>
  <c r="T31" i="6"/>
  <c r="T72" i="12"/>
  <c r="T15" i="6"/>
  <c r="T25" i="6"/>
  <c r="T27" i="6"/>
  <c r="T55" i="6"/>
  <c r="T67" i="12"/>
  <c r="T110" i="6"/>
  <c r="T81" i="12"/>
  <c r="T49" i="6"/>
  <c r="T48" i="12"/>
  <c r="T120" i="12"/>
  <c r="T127" i="12"/>
  <c r="T88" i="6"/>
  <c r="T52" i="6"/>
  <c r="T17" i="12"/>
  <c r="T30" i="6"/>
  <c r="T124" i="6"/>
  <c r="T114" i="6"/>
  <c r="T128" i="6"/>
  <c r="T60" i="6"/>
  <c r="T96" i="6"/>
  <c r="T109" i="12"/>
  <c r="T115" i="6"/>
  <c r="T90" i="12"/>
  <c r="T114" i="12"/>
  <c r="T136" i="12"/>
  <c r="T83" i="12"/>
  <c r="T53" i="12"/>
  <c r="T41" i="6"/>
  <c r="T21" i="6"/>
  <c r="T43" i="12"/>
  <c r="T119" i="6"/>
  <c r="T62" i="12"/>
  <c r="T29" i="6"/>
  <c r="T98" i="12"/>
  <c r="T79" i="6"/>
  <c r="T40" i="12"/>
  <c r="T129" i="6"/>
  <c r="T103" i="12"/>
  <c r="T134" i="12"/>
  <c r="T111" i="6"/>
  <c r="T68" i="6"/>
  <c r="T80" i="6"/>
  <c r="T136" i="6"/>
  <c r="T126" i="12"/>
  <c r="T123" i="6"/>
  <c r="T33" i="12"/>
  <c r="T92" i="6"/>
  <c r="T115" i="12"/>
  <c r="T65" i="12"/>
  <c r="T57" i="6"/>
  <c r="T97" i="12"/>
  <c r="T54" i="12"/>
  <c r="T120" i="6"/>
  <c r="T129" i="12"/>
  <c r="T97" i="6"/>
  <c r="T70" i="6"/>
  <c r="T57" i="12"/>
  <c r="T134" i="6"/>
  <c r="T125" i="12"/>
  <c r="T61" i="12"/>
  <c r="T64" i="12"/>
  <c r="T68" i="12"/>
  <c r="T78" i="12"/>
  <c r="T101" i="6"/>
  <c r="T93" i="12"/>
  <c r="T87" i="6"/>
  <c r="T108" i="6"/>
  <c r="T87" i="12"/>
  <c r="T121" i="12"/>
  <c r="T69" i="12"/>
  <c r="T109" i="6"/>
  <c r="T105" i="6"/>
  <c r="T116" i="6"/>
  <c r="T56" i="6"/>
  <c r="T46" i="12"/>
  <c r="T27" i="12"/>
  <c r="T52" i="12"/>
  <c r="T71" i="6"/>
  <c r="T96" i="12"/>
  <c r="T84" i="12"/>
  <c r="T44" i="12"/>
  <c r="T110" i="12"/>
  <c r="T36" i="6"/>
  <c r="T51" i="12"/>
  <c r="T35" i="12"/>
  <c r="T90" i="6"/>
  <c r="T55" i="12"/>
  <c r="T75" i="6"/>
  <c r="T125" i="6"/>
  <c r="T30" i="12"/>
  <c r="T85" i="6"/>
  <c r="T118" i="12"/>
  <c r="T116" i="12"/>
  <c r="T83" i="6"/>
  <c r="T26" i="6"/>
  <c r="T70" i="12"/>
  <c r="T36" i="12"/>
  <c r="T50" i="12"/>
  <c r="T21" i="12"/>
  <c r="T76" i="12"/>
  <c r="T32" i="6"/>
  <c r="T39" i="12"/>
  <c r="T94" i="6"/>
  <c r="T94" i="12"/>
  <c r="T113" i="6"/>
  <c r="T78" i="6"/>
  <c r="T107" i="12"/>
  <c r="T93" i="6"/>
  <c r="T98" i="6"/>
  <c r="T23" i="6"/>
  <c r="T29" i="12"/>
  <c r="T45" i="6"/>
  <c r="T65" i="6"/>
  <c r="T124" i="12"/>
  <c r="T112" i="12"/>
  <c r="T122" i="6"/>
  <c r="T38" i="6"/>
  <c r="T82" i="12"/>
  <c r="T42" i="12"/>
  <c r="T113" i="12"/>
  <c r="T105" i="12"/>
  <c r="T86" i="6"/>
  <c r="T108" i="12"/>
  <c r="T11" i="12"/>
  <c r="T48" i="6"/>
  <c r="T100" i="6"/>
  <c r="T67" i="6"/>
  <c r="R5" i="7" a="1"/>
  <c r="T72" i="6"/>
  <c r="T99" i="12"/>
  <c r="T102" i="6"/>
  <c r="T86" i="12"/>
  <c r="T121" i="6"/>
  <c r="T100" i="12"/>
  <c r="T38" i="12"/>
  <c r="T64" i="6"/>
  <c r="T92" i="12"/>
  <c r="T31" i="12"/>
  <c r="T84" i="6"/>
  <c r="T60" i="12"/>
  <c r="T26" i="12"/>
  <c r="T118" i="6"/>
  <c r="T104" i="6"/>
  <c r="T47" i="12"/>
  <c r="T132" i="12"/>
  <c r="T42" i="6"/>
  <c r="T63" i="6"/>
  <c r="T58" i="6"/>
  <c r="T51" i="6"/>
  <c r="T56" i="12"/>
  <c r="T73" i="12"/>
  <c r="T81" i="6"/>
  <c r="T103" i="6"/>
  <c r="T80" i="12"/>
  <c r="T28" i="12"/>
  <c r="X534" i="10" l="1"/>
  <c r="U536" i="10"/>
  <c r="V536" i="10"/>
  <c r="W534" i="10" s="1"/>
  <c r="G6" i="9" a="1"/>
  <c r="M442" i="9"/>
  <c r="E8" i="7"/>
  <c r="F8" i="7"/>
  <c r="E7" i="2" s="1"/>
  <c r="U28" i="12"/>
  <c r="V28" i="12"/>
  <c r="U43" i="12"/>
  <c r="V43" i="12"/>
  <c r="V100" i="12"/>
  <c r="U100" i="12"/>
  <c r="U129" i="12"/>
  <c r="V129" i="12"/>
  <c r="U80" i="12"/>
  <c r="V80" i="12"/>
  <c r="U81" i="12"/>
  <c r="V81" i="12"/>
  <c r="U73" i="12"/>
  <c r="V73" i="12"/>
  <c r="U92" i="12"/>
  <c r="V92" i="12"/>
  <c r="U101" i="12"/>
  <c r="V101" i="12"/>
  <c r="U111" i="12"/>
  <c r="V111" i="12"/>
  <c r="U29" i="12"/>
  <c r="V29" i="12"/>
  <c r="V44" i="12"/>
  <c r="U44" i="12"/>
  <c r="U130" i="12"/>
  <c r="V130" i="12"/>
  <c r="U36" i="12"/>
  <c r="V36" i="12"/>
  <c r="V109" i="12"/>
  <c r="U109" i="12"/>
  <c r="U53" i="12"/>
  <c r="V53" i="12"/>
  <c r="V15" i="12"/>
  <c r="U15" i="12"/>
  <c r="V63" i="12"/>
  <c r="U63" i="12"/>
  <c r="V121" i="12"/>
  <c r="U121" i="12"/>
  <c r="V112" i="12"/>
  <c r="U112" i="12"/>
  <c r="U64" i="12"/>
  <c r="V64" i="12"/>
  <c r="U104" i="12"/>
  <c r="V104" i="12"/>
  <c r="U113" i="12"/>
  <c r="V113" i="12"/>
  <c r="V23" i="12"/>
  <c r="U23" i="12"/>
  <c r="U108" i="12"/>
  <c r="V108" i="12"/>
  <c r="U71" i="12"/>
  <c r="V71" i="12"/>
  <c r="U72" i="12"/>
  <c r="V72" i="12"/>
  <c r="V45" i="12"/>
  <c r="U45" i="12"/>
  <c r="V82" i="12"/>
  <c r="U82" i="12"/>
  <c r="V120" i="12"/>
  <c r="U120" i="12"/>
  <c r="U83" i="12"/>
  <c r="V83" i="12"/>
  <c r="V31" i="12"/>
  <c r="U31" i="12"/>
  <c r="V47" i="12"/>
  <c r="U47" i="12"/>
  <c r="U65" i="12"/>
  <c r="V65" i="12"/>
  <c r="V132" i="12"/>
  <c r="U132" i="12"/>
  <c r="V33" i="12"/>
  <c r="U33" i="12"/>
  <c r="U38" i="12"/>
  <c r="V38" i="12"/>
  <c r="V89" i="12"/>
  <c r="U89" i="12"/>
  <c r="V115" i="12"/>
  <c r="U115" i="12"/>
  <c r="V124" i="12"/>
  <c r="U124" i="12"/>
  <c r="V57" i="12"/>
  <c r="U57" i="12"/>
  <c r="U21" i="12"/>
  <c r="V21" i="12"/>
  <c r="U97" i="12"/>
  <c r="V97" i="12"/>
  <c r="V106" i="12"/>
  <c r="U106" i="12"/>
  <c r="V61" i="12"/>
  <c r="U61" i="12"/>
  <c r="V42" i="12"/>
  <c r="U42" i="12"/>
  <c r="U128" i="12"/>
  <c r="V128" i="12"/>
  <c r="U62" i="12"/>
  <c r="V62" i="12"/>
  <c r="U66" i="12"/>
  <c r="V66" i="12"/>
  <c r="U54" i="12"/>
  <c r="V54" i="12"/>
  <c r="U74" i="12"/>
  <c r="V74" i="12"/>
  <c r="U122" i="12"/>
  <c r="V122" i="12"/>
  <c r="V85" i="12"/>
  <c r="U85" i="12"/>
  <c r="U56" i="12"/>
  <c r="V56" i="12"/>
  <c r="V76" i="12"/>
  <c r="U76" i="12"/>
  <c r="V25" i="12"/>
  <c r="U25" i="12"/>
  <c r="U41" i="12"/>
  <c r="V41" i="12"/>
  <c r="V127" i="12"/>
  <c r="U127" i="12"/>
  <c r="U118" i="12"/>
  <c r="V118" i="12"/>
  <c r="V27" i="12"/>
  <c r="U27" i="12"/>
  <c r="V99" i="12"/>
  <c r="U99" i="12"/>
  <c r="U19" i="12"/>
  <c r="V19" i="12"/>
  <c r="U51" i="12"/>
  <c r="V51" i="12"/>
  <c r="U88" i="12"/>
  <c r="V88" i="12"/>
  <c r="V17" i="12"/>
  <c r="U17" i="12"/>
  <c r="V75" i="12"/>
  <c r="U75" i="12"/>
  <c r="U94" i="12"/>
  <c r="V94" i="12"/>
  <c r="U105" i="12"/>
  <c r="V105" i="12"/>
  <c r="U48" i="12"/>
  <c r="V48" i="12"/>
  <c r="U116" i="12"/>
  <c r="V116" i="12"/>
  <c r="V102" i="12"/>
  <c r="U102" i="12"/>
  <c r="U119" i="12"/>
  <c r="V119" i="12"/>
  <c r="U46" i="12"/>
  <c r="V46" i="12"/>
  <c r="U84" i="12"/>
  <c r="V84" i="12"/>
  <c r="V114" i="12"/>
  <c r="U114" i="12"/>
  <c r="U52" i="12"/>
  <c r="V52" i="12"/>
  <c r="U67" i="12"/>
  <c r="V67" i="12"/>
  <c r="U90" i="12"/>
  <c r="V90" i="12"/>
  <c r="U91" i="12"/>
  <c r="V91" i="12"/>
  <c r="U103" i="12"/>
  <c r="V103" i="12"/>
  <c r="U30" i="12"/>
  <c r="V30" i="12"/>
  <c r="U131" i="12"/>
  <c r="V131" i="12"/>
  <c r="U55" i="12"/>
  <c r="V55" i="12"/>
  <c r="V123" i="12"/>
  <c r="U123" i="12"/>
  <c r="V68" i="12"/>
  <c r="U68" i="12"/>
  <c r="U96" i="12"/>
  <c r="V96" i="12"/>
  <c r="V49" i="12"/>
  <c r="U49" i="12"/>
  <c r="U69" i="12"/>
  <c r="V69" i="12"/>
  <c r="V134" i="12"/>
  <c r="U134" i="12"/>
  <c r="V34" i="12"/>
  <c r="U34" i="12"/>
  <c r="U39" i="12"/>
  <c r="V39" i="12"/>
  <c r="U86" i="12"/>
  <c r="V86" i="12"/>
  <c r="V125" i="12"/>
  <c r="U125" i="12"/>
  <c r="U58" i="12"/>
  <c r="V58" i="12"/>
  <c r="V98" i="12"/>
  <c r="U98" i="12"/>
  <c r="V107" i="12"/>
  <c r="U107" i="12"/>
  <c r="V26" i="12"/>
  <c r="U26" i="12"/>
  <c r="V40" i="12"/>
  <c r="U40" i="12"/>
  <c r="U50" i="12"/>
  <c r="V50" i="12"/>
  <c r="U70" i="12"/>
  <c r="V70" i="12"/>
  <c r="U87" i="12"/>
  <c r="V87" i="12"/>
  <c r="V126" i="12"/>
  <c r="U126" i="12"/>
  <c r="V11" i="12"/>
  <c r="U11" i="12"/>
  <c r="U110" i="12"/>
  <c r="V110" i="12"/>
  <c r="V13" i="12"/>
  <c r="U13" i="12"/>
  <c r="U93" i="12"/>
  <c r="V93" i="12"/>
  <c r="U32" i="12"/>
  <c r="V32" i="12"/>
  <c r="U78" i="12"/>
  <c r="V78" i="12"/>
  <c r="V35" i="12"/>
  <c r="U35" i="12"/>
  <c r="V60" i="12"/>
  <c r="U60" i="12"/>
  <c r="V79" i="12"/>
  <c r="U79" i="12"/>
  <c r="V136" i="12"/>
  <c r="U136" i="12"/>
  <c r="M109" i="7"/>
  <c r="M34" i="7"/>
  <c r="M53" i="7"/>
  <c r="M137" i="7"/>
  <c r="M90" i="7"/>
  <c r="M110" i="7"/>
  <c r="M119" i="7"/>
  <c r="M35" i="7"/>
  <c r="M82" i="7"/>
  <c r="M101" i="7"/>
  <c r="M62" i="7"/>
  <c r="M73" i="7"/>
  <c r="M74" i="7"/>
  <c r="M121" i="7"/>
  <c r="M141" i="7"/>
  <c r="M116" i="7"/>
  <c r="M79" i="7"/>
  <c r="M89" i="7"/>
  <c r="M63" i="7"/>
  <c r="M91" i="7"/>
  <c r="M128" i="7"/>
  <c r="M92" i="7"/>
  <c r="M37" i="7"/>
  <c r="M56" i="7"/>
  <c r="M75" i="7"/>
  <c r="M140" i="7"/>
  <c r="H7" i="7" a="1"/>
  <c r="M48" i="7"/>
  <c r="M95" i="7"/>
  <c r="M123" i="7"/>
  <c r="M132" i="7"/>
  <c r="M67" i="7"/>
  <c r="M86" i="7"/>
  <c r="M71" i="7"/>
  <c r="M72" i="7"/>
  <c r="M83" i="7"/>
  <c r="M85" i="7"/>
  <c r="M32" i="7"/>
  <c r="M51" i="7"/>
  <c r="M135" i="7"/>
  <c r="M136" i="7"/>
  <c r="M47" i="7"/>
  <c r="M60" i="7"/>
  <c r="M98" i="7"/>
  <c r="M52" i="7"/>
  <c r="M103" i="7"/>
  <c r="M124" i="7"/>
  <c r="M107" i="7"/>
  <c r="M108" i="7"/>
  <c r="M127" i="7"/>
  <c r="M45" i="7"/>
  <c r="M129" i="7"/>
  <c r="M55" i="7"/>
  <c r="M46" i="7"/>
  <c r="M112" i="7"/>
  <c r="M122" i="7"/>
  <c r="M42" i="7"/>
  <c r="M61" i="7"/>
  <c r="M70" i="7"/>
  <c r="M80" i="7"/>
  <c r="M99" i="7"/>
  <c r="M117" i="7"/>
  <c r="M126" i="7"/>
  <c r="M64" i="7"/>
  <c r="M111" i="7"/>
  <c r="M36" i="7"/>
  <c r="M120" i="7"/>
  <c r="M139" i="7"/>
  <c r="H5" i="7" a="1"/>
  <c r="M131" i="7"/>
  <c r="H6" i="7" a="1"/>
  <c r="M66" i="7"/>
  <c r="M104" i="7"/>
  <c r="M30" i="7"/>
  <c r="M49" i="7"/>
  <c r="M77" i="7"/>
  <c r="M96" i="7"/>
  <c r="M133" i="7"/>
  <c r="M68" i="7"/>
  <c r="M115" i="7"/>
  <c r="M31" i="7"/>
  <c r="M50" i="7"/>
  <c r="M59" i="7"/>
  <c r="M78" i="7"/>
  <c r="M97" i="7"/>
  <c r="M106" i="7"/>
  <c r="M134" i="7"/>
  <c r="M43" i="7"/>
  <c r="M44" i="7"/>
  <c r="M102" i="7"/>
  <c r="M38" i="7"/>
  <c r="M40" i="7"/>
  <c r="M87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Q15" i="7" a="1"/>
  <c r="M39" i="7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N46" i="1"/>
  <c r="AO46" i="1"/>
  <c r="L47" i="1"/>
  <c r="AN47" i="1"/>
  <c r="AO47" i="1"/>
  <c r="L48" i="1"/>
  <c r="AN48" i="1"/>
  <c r="AO48" i="1"/>
  <c r="L49" i="1"/>
  <c r="AN49" i="1"/>
  <c r="AO49" i="1"/>
  <c r="L50" i="1"/>
  <c r="AN50" i="1"/>
  <c r="AO50" i="1"/>
  <c r="L51" i="1"/>
  <c r="AN51" i="1"/>
  <c r="AO51" i="1"/>
  <c r="L52" i="1"/>
  <c r="AN52" i="1"/>
  <c r="AO52" i="1"/>
  <c r="L53" i="1"/>
  <c r="AN53" i="1"/>
  <c r="AO53" i="1"/>
  <c r="L54" i="1"/>
  <c r="AN54" i="1"/>
  <c r="AO54" i="1"/>
  <c r="L55" i="1"/>
  <c r="M55" i="1" s="1"/>
  <c r="AN55" i="1"/>
  <c r="AO55" i="1"/>
  <c r="L56" i="1"/>
  <c r="AN56" i="1"/>
  <c r="AO56" i="1"/>
  <c r="L57" i="1"/>
  <c r="AN57" i="1"/>
  <c r="AO57" i="1"/>
  <c r="L58" i="1"/>
  <c r="AN58" i="1"/>
  <c r="AO58" i="1"/>
  <c r="L59" i="1"/>
  <c r="AN59" i="1"/>
  <c r="AO59" i="1"/>
  <c r="L60" i="1"/>
  <c r="AN60" i="1"/>
  <c r="AO60" i="1"/>
  <c r="L61" i="1"/>
  <c r="AN61" i="1"/>
  <c r="AO61" i="1"/>
  <c r="L62" i="1"/>
  <c r="AN62" i="1"/>
  <c r="AO62" i="1"/>
  <c r="L63" i="1"/>
  <c r="AN63" i="1"/>
  <c r="AO63" i="1"/>
  <c r="L64" i="1"/>
  <c r="AN64" i="1"/>
  <c r="AO64" i="1"/>
  <c r="L65" i="1"/>
  <c r="AN65" i="1"/>
  <c r="AO65" i="1"/>
  <c r="L66" i="1"/>
  <c r="AN66" i="1"/>
  <c r="AO66" i="1"/>
  <c r="L67" i="1"/>
  <c r="AN67" i="1"/>
  <c r="AO67" i="1"/>
  <c r="L68" i="1"/>
  <c r="AN68" i="1"/>
  <c r="AO68" i="1"/>
  <c r="L69" i="1"/>
  <c r="AN69" i="1"/>
  <c r="AO69" i="1"/>
  <c r="L70" i="1"/>
  <c r="AN70" i="1"/>
  <c r="AO70" i="1"/>
  <c r="L71" i="1"/>
  <c r="AN71" i="1"/>
  <c r="AO71" i="1"/>
  <c r="L72" i="1"/>
  <c r="M72" i="1" s="1"/>
  <c r="AN72" i="1"/>
  <c r="AO72" i="1"/>
  <c r="L73" i="1"/>
  <c r="AN73" i="1"/>
  <c r="AO73" i="1"/>
  <c r="L74" i="1"/>
  <c r="M74" i="1" s="1"/>
  <c r="AN74" i="1"/>
  <c r="AO74" i="1"/>
  <c r="L75" i="1"/>
  <c r="AN75" i="1"/>
  <c r="AO75" i="1"/>
  <c r="L76" i="1"/>
  <c r="AN76" i="1"/>
  <c r="AO76" i="1"/>
  <c r="L77" i="1"/>
  <c r="AN77" i="1"/>
  <c r="AO77" i="1"/>
  <c r="L78" i="1"/>
  <c r="AN78" i="1"/>
  <c r="AO78" i="1"/>
  <c r="L79" i="1"/>
  <c r="AN79" i="1"/>
  <c r="AO79" i="1"/>
  <c r="L80" i="1"/>
  <c r="AN80" i="1"/>
  <c r="AO80" i="1"/>
  <c r="L81" i="1"/>
  <c r="AN81" i="1"/>
  <c r="AO81" i="1"/>
  <c r="L82" i="1"/>
  <c r="AN82" i="1"/>
  <c r="AO82" i="1"/>
  <c r="L83" i="1"/>
  <c r="AN83" i="1"/>
  <c r="AO83" i="1"/>
  <c r="L84" i="1"/>
  <c r="AN84" i="1"/>
  <c r="AO84" i="1"/>
  <c r="L85" i="1"/>
  <c r="AN85" i="1"/>
  <c r="AO85" i="1"/>
  <c r="L86" i="1"/>
  <c r="AN86" i="1"/>
  <c r="AO86" i="1"/>
  <c r="L87" i="1"/>
  <c r="M87" i="1" s="1"/>
  <c r="AN87" i="1"/>
  <c r="AO87" i="1"/>
  <c r="L88" i="1"/>
  <c r="AN88" i="1"/>
  <c r="AO88" i="1"/>
  <c r="L89" i="1"/>
  <c r="AN89" i="1"/>
  <c r="AO89" i="1"/>
  <c r="L90" i="1"/>
  <c r="AN90" i="1"/>
  <c r="AO90" i="1"/>
  <c r="L91" i="1"/>
  <c r="AN91" i="1"/>
  <c r="AO91" i="1"/>
  <c r="L92" i="1"/>
  <c r="AN92" i="1"/>
  <c r="AO92" i="1"/>
  <c r="L93" i="1"/>
  <c r="AN93" i="1"/>
  <c r="AO93" i="1"/>
  <c r="L94" i="1"/>
  <c r="AN94" i="1"/>
  <c r="AO94" i="1"/>
  <c r="L95" i="1"/>
  <c r="AN95" i="1"/>
  <c r="AO95" i="1"/>
  <c r="L96" i="1"/>
  <c r="AN96" i="1"/>
  <c r="AO96" i="1"/>
  <c r="L97" i="1"/>
  <c r="M97" i="1" s="1"/>
  <c r="AN97" i="1"/>
  <c r="AO97" i="1"/>
  <c r="L98" i="1"/>
  <c r="AN98" i="1"/>
  <c r="AO98" i="1"/>
  <c r="L99" i="1"/>
  <c r="AN99" i="1"/>
  <c r="AO99" i="1"/>
  <c r="L100" i="1"/>
  <c r="AN100" i="1"/>
  <c r="AO100" i="1"/>
  <c r="L101" i="1"/>
  <c r="AN101" i="1"/>
  <c r="AO101" i="1"/>
  <c r="L102" i="1"/>
  <c r="AN102" i="1"/>
  <c r="AO102" i="1"/>
  <c r="L103" i="1"/>
  <c r="AN103" i="1"/>
  <c r="AO103" i="1"/>
  <c r="L104" i="1"/>
  <c r="AN104" i="1"/>
  <c r="AO104" i="1"/>
  <c r="L105" i="1"/>
  <c r="AN105" i="1"/>
  <c r="AO105" i="1"/>
  <c r="L106" i="1"/>
  <c r="AN106" i="1"/>
  <c r="AO106" i="1"/>
  <c r="L107" i="1"/>
  <c r="AN107" i="1"/>
  <c r="AO107" i="1"/>
  <c r="L108" i="1"/>
  <c r="M108" i="1" s="1"/>
  <c r="AN108" i="1"/>
  <c r="AO108" i="1"/>
  <c r="L109" i="1"/>
  <c r="AN109" i="1"/>
  <c r="AO109" i="1"/>
  <c r="L110" i="1"/>
  <c r="AN110" i="1"/>
  <c r="AO110" i="1"/>
  <c r="L111" i="1"/>
  <c r="AN111" i="1"/>
  <c r="AO111" i="1"/>
  <c r="L112" i="1"/>
  <c r="AN112" i="1"/>
  <c r="AO112" i="1"/>
  <c r="L113" i="1"/>
  <c r="AN113" i="1"/>
  <c r="AO113" i="1"/>
  <c r="L114" i="1"/>
  <c r="AN114" i="1"/>
  <c r="AO114" i="1"/>
  <c r="L115" i="1"/>
  <c r="M115" i="1" s="1"/>
  <c r="AN115" i="1"/>
  <c r="AO115" i="1"/>
  <c r="L116" i="1"/>
  <c r="AN116" i="1"/>
  <c r="AO116" i="1"/>
  <c r="L117" i="1"/>
  <c r="AN117" i="1"/>
  <c r="AO117" i="1"/>
  <c r="L118" i="1"/>
  <c r="AN118" i="1"/>
  <c r="AO118" i="1"/>
  <c r="L119" i="1"/>
  <c r="AN119" i="1"/>
  <c r="AO119" i="1"/>
  <c r="L120" i="1"/>
  <c r="AN120" i="1"/>
  <c r="AO120" i="1"/>
  <c r="L121" i="1"/>
  <c r="AN121" i="1"/>
  <c r="AO121" i="1"/>
  <c r="L122" i="1"/>
  <c r="AN122" i="1"/>
  <c r="AO122" i="1"/>
  <c r="L123" i="1"/>
  <c r="M123" i="1" s="1"/>
  <c r="AN123" i="1"/>
  <c r="AO123" i="1"/>
  <c r="L124" i="1"/>
  <c r="AN124" i="1"/>
  <c r="AO124" i="1"/>
  <c r="L125" i="1"/>
  <c r="AN125" i="1"/>
  <c r="AO125" i="1"/>
  <c r="L126" i="1"/>
  <c r="AN126" i="1"/>
  <c r="AO126" i="1"/>
  <c r="L127" i="1"/>
  <c r="AN127" i="1"/>
  <c r="AO127" i="1"/>
  <c r="L128" i="1"/>
  <c r="AN128" i="1"/>
  <c r="AO128" i="1"/>
  <c r="L129" i="1"/>
  <c r="AN129" i="1"/>
  <c r="AO129" i="1"/>
  <c r="L130" i="1"/>
  <c r="AN130" i="1"/>
  <c r="AO130" i="1"/>
  <c r="L131" i="1"/>
  <c r="AN131" i="1"/>
  <c r="AO131" i="1"/>
  <c r="L132" i="1"/>
  <c r="M132" i="1" s="1"/>
  <c r="AN132" i="1"/>
  <c r="AO132" i="1"/>
  <c r="L133" i="1"/>
  <c r="AN133" i="1"/>
  <c r="AO133" i="1"/>
  <c r="L134" i="1"/>
  <c r="M134" i="1" s="1"/>
  <c r="AN134" i="1"/>
  <c r="AO134" i="1"/>
  <c r="L135" i="1"/>
  <c r="AN135" i="1"/>
  <c r="AO135" i="1"/>
  <c r="L136" i="1"/>
  <c r="M136" i="1" s="1"/>
  <c r="AN136" i="1"/>
  <c r="AO136" i="1"/>
  <c r="L137" i="1"/>
  <c r="AN137" i="1"/>
  <c r="AO137" i="1"/>
  <c r="L138" i="1"/>
  <c r="AN138" i="1"/>
  <c r="AO138" i="1"/>
  <c r="L139" i="1"/>
  <c r="AN139" i="1"/>
  <c r="AO139" i="1"/>
  <c r="L140" i="1"/>
  <c r="AN140" i="1"/>
  <c r="AO140" i="1"/>
  <c r="L141" i="1"/>
  <c r="AN141" i="1"/>
  <c r="AO141" i="1"/>
  <c r="L142" i="1"/>
  <c r="AN142" i="1"/>
  <c r="AO142" i="1"/>
  <c r="L143" i="1"/>
  <c r="AN143" i="1"/>
  <c r="AO143" i="1"/>
  <c r="L144" i="1"/>
  <c r="M144" i="1" s="1"/>
  <c r="AN144" i="1"/>
  <c r="AO144" i="1"/>
  <c r="L145" i="1"/>
  <c r="AN145" i="1"/>
  <c r="AO145" i="1"/>
  <c r="L146" i="1"/>
  <c r="AN146" i="1"/>
  <c r="AO146" i="1"/>
  <c r="L147" i="1"/>
  <c r="AN147" i="1"/>
  <c r="AO147" i="1"/>
  <c r="L148" i="1"/>
  <c r="AN148" i="1"/>
  <c r="AO148" i="1"/>
  <c r="L149" i="1"/>
  <c r="AN149" i="1"/>
  <c r="AO149" i="1"/>
  <c r="L150" i="1"/>
  <c r="AN150" i="1"/>
  <c r="AO150" i="1"/>
  <c r="L151" i="1"/>
  <c r="AN151" i="1"/>
  <c r="AO151" i="1"/>
  <c r="L152" i="1"/>
  <c r="AN152" i="1"/>
  <c r="AO152" i="1"/>
  <c r="L153" i="1"/>
  <c r="AN153" i="1"/>
  <c r="AO153" i="1"/>
  <c r="L154" i="1"/>
  <c r="AN154" i="1"/>
  <c r="AO154" i="1"/>
  <c r="L155" i="1"/>
  <c r="AN155" i="1"/>
  <c r="AO155" i="1"/>
  <c r="L156" i="1"/>
  <c r="M156" i="1" s="1"/>
  <c r="AN156" i="1"/>
  <c r="AO156" i="1"/>
  <c r="L157" i="1"/>
  <c r="AN157" i="1"/>
  <c r="AO157" i="1"/>
  <c r="L158" i="1"/>
  <c r="M158" i="1" s="1"/>
  <c r="AN158" i="1"/>
  <c r="AO158" i="1"/>
  <c r="L159" i="1"/>
  <c r="AN159" i="1"/>
  <c r="AO159" i="1"/>
  <c r="L160" i="1"/>
  <c r="M160" i="1" s="1"/>
  <c r="AN160" i="1"/>
  <c r="AO160" i="1"/>
  <c r="L161" i="1"/>
  <c r="AN161" i="1"/>
  <c r="AO161" i="1"/>
  <c r="L162" i="1"/>
  <c r="AN162" i="1"/>
  <c r="AO162" i="1"/>
  <c r="L163" i="1"/>
  <c r="M163" i="1" s="1"/>
  <c r="AN163" i="1"/>
  <c r="AO163" i="1"/>
  <c r="L164" i="1"/>
  <c r="AN164" i="1"/>
  <c r="AO164" i="1"/>
  <c r="L165" i="1"/>
  <c r="AN165" i="1"/>
  <c r="AO165" i="1"/>
  <c r="L166" i="1"/>
  <c r="AN166" i="1"/>
  <c r="AO166" i="1"/>
  <c r="L167" i="1"/>
  <c r="AN167" i="1"/>
  <c r="AO167" i="1"/>
  <c r="L168" i="1"/>
  <c r="AN168" i="1"/>
  <c r="AO168" i="1"/>
  <c r="L169" i="1"/>
  <c r="AN169" i="1"/>
  <c r="AO169" i="1"/>
  <c r="L170" i="1"/>
  <c r="AN170" i="1"/>
  <c r="AO170" i="1"/>
  <c r="L171" i="1"/>
  <c r="AN171" i="1"/>
  <c r="AO171" i="1"/>
  <c r="L172" i="1"/>
  <c r="AN172" i="1"/>
  <c r="AO172" i="1"/>
  <c r="L173" i="1"/>
  <c r="AN173" i="1"/>
  <c r="AO173" i="1"/>
  <c r="L174" i="1"/>
  <c r="AN174" i="1"/>
  <c r="AO174" i="1"/>
  <c r="L175" i="1"/>
  <c r="AN175" i="1"/>
  <c r="AO175" i="1"/>
  <c r="L176" i="1"/>
  <c r="AN176" i="1"/>
  <c r="AO176" i="1"/>
  <c r="L177" i="1"/>
  <c r="AN177" i="1"/>
  <c r="AO177" i="1"/>
  <c r="L178" i="1"/>
  <c r="AN178" i="1"/>
  <c r="AO178" i="1"/>
  <c r="L179" i="1"/>
  <c r="AN179" i="1"/>
  <c r="AO179" i="1"/>
  <c r="L180" i="1"/>
  <c r="M180" i="1" s="1"/>
  <c r="AN180" i="1"/>
  <c r="AO180" i="1"/>
  <c r="L181" i="1"/>
  <c r="AN181" i="1"/>
  <c r="AO181" i="1"/>
  <c r="L182" i="1"/>
  <c r="M182" i="1" s="1"/>
  <c r="AN182" i="1"/>
  <c r="AO182" i="1"/>
  <c r="L183" i="1"/>
  <c r="AN183" i="1"/>
  <c r="AO183" i="1"/>
  <c r="L184" i="1"/>
  <c r="M184" i="1" s="1"/>
  <c r="AN184" i="1"/>
  <c r="AO184" i="1"/>
  <c r="L185" i="1"/>
  <c r="AN185" i="1"/>
  <c r="AO185" i="1"/>
  <c r="L186" i="1"/>
  <c r="AN186" i="1"/>
  <c r="AO186" i="1"/>
  <c r="L187" i="1"/>
  <c r="M187" i="1" s="1"/>
  <c r="AN187" i="1"/>
  <c r="AO187" i="1"/>
  <c r="L188" i="1"/>
  <c r="AN188" i="1"/>
  <c r="AO188" i="1"/>
  <c r="L189" i="1"/>
  <c r="AN189" i="1"/>
  <c r="AO189" i="1"/>
  <c r="L190" i="1"/>
  <c r="AN190" i="1"/>
  <c r="AO190" i="1"/>
  <c r="L191" i="1"/>
  <c r="AN191" i="1"/>
  <c r="AO191" i="1"/>
  <c r="L192" i="1"/>
  <c r="AN192" i="1"/>
  <c r="AO192" i="1"/>
  <c r="L193" i="1"/>
  <c r="AN193" i="1"/>
  <c r="AO193" i="1"/>
  <c r="L194" i="1"/>
  <c r="AN194" i="1"/>
  <c r="AO194" i="1"/>
  <c r="L195" i="1"/>
  <c r="AN195" i="1"/>
  <c r="AO195" i="1"/>
  <c r="L196" i="1"/>
  <c r="AN196" i="1"/>
  <c r="AO196" i="1"/>
  <c r="L197" i="1"/>
  <c r="AN197" i="1"/>
  <c r="AO197" i="1"/>
  <c r="L198" i="1"/>
  <c r="AN198" i="1"/>
  <c r="AO198" i="1"/>
  <c r="L199" i="1"/>
  <c r="AN199" i="1"/>
  <c r="AO199" i="1"/>
  <c r="L200" i="1"/>
  <c r="AN200" i="1"/>
  <c r="AO200" i="1"/>
  <c r="L201" i="1"/>
  <c r="AN201" i="1"/>
  <c r="AO201" i="1"/>
  <c r="L202" i="1"/>
  <c r="AN202" i="1"/>
  <c r="AO202" i="1"/>
  <c r="L203" i="1"/>
  <c r="AN203" i="1"/>
  <c r="AO203" i="1"/>
  <c r="L204" i="1"/>
  <c r="AN204" i="1"/>
  <c r="AO204" i="1"/>
  <c r="L205" i="1"/>
  <c r="AN205" i="1"/>
  <c r="AO205" i="1"/>
  <c r="L206" i="1"/>
  <c r="M206" i="1" s="1"/>
  <c r="AN206" i="1"/>
  <c r="AO206" i="1"/>
  <c r="L207" i="1"/>
  <c r="AN207" i="1"/>
  <c r="AO207" i="1"/>
  <c r="L208" i="1"/>
  <c r="AN208" i="1"/>
  <c r="AO208" i="1"/>
  <c r="L209" i="1"/>
  <c r="AN209" i="1"/>
  <c r="AO209" i="1"/>
  <c r="L210" i="1"/>
  <c r="AN210" i="1"/>
  <c r="AO210" i="1"/>
  <c r="L211" i="1"/>
  <c r="M211" i="1" s="1"/>
  <c r="AN211" i="1"/>
  <c r="AO211" i="1"/>
  <c r="L212" i="1"/>
  <c r="AN212" i="1"/>
  <c r="AO212" i="1"/>
  <c r="L213" i="1"/>
  <c r="AN213" i="1"/>
  <c r="AO213" i="1"/>
  <c r="L214" i="1"/>
  <c r="M214" i="1" s="1"/>
  <c r="AN214" i="1"/>
  <c r="AO214" i="1"/>
  <c r="L215" i="1"/>
  <c r="AN215" i="1"/>
  <c r="AO215" i="1"/>
  <c r="L216" i="1"/>
  <c r="AN216" i="1"/>
  <c r="AO216" i="1"/>
  <c r="L217" i="1"/>
  <c r="AN217" i="1"/>
  <c r="AO217" i="1"/>
  <c r="L218" i="1"/>
  <c r="AN218" i="1"/>
  <c r="AO218" i="1"/>
  <c r="L219" i="1"/>
  <c r="AN219" i="1"/>
  <c r="AO219" i="1"/>
  <c r="L220" i="1"/>
  <c r="AN220" i="1"/>
  <c r="AO220" i="1"/>
  <c r="L221" i="1"/>
  <c r="AN221" i="1"/>
  <c r="AO221" i="1"/>
  <c r="L222" i="1"/>
  <c r="AN222" i="1"/>
  <c r="AO222" i="1"/>
  <c r="L223" i="1"/>
  <c r="AN223" i="1"/>
  <c r="AO223" i="1"/>
  <c r="L224" i="1"/>
  <c r="AN224" i="1"/>
  <c r="AO224" i="1"/>
  <c r="L225" i="1"/>
  <c r="AN225" i="1"/>
  <c r="AO225" i="1"/>
  <c r="L226" i="1"/>
  <c r="M226" i="1" s="1"/>
  <c r="AN226" i="1"/>
  <c r="AO226" i="1"/>
  <c r="L227" i="1"/>
  <c r="AN227" i="1"/>
  <c r="AO227" i="1"/>
  <c r="L228" i="1"/>
  <c r="AN228" i="1"/>
  <c r="AO228" i="1"/>
  <c r="L229" i="1"/>
  <c r="AN229" i="1"/>
  <c r="AO229" i="1"/>
  <c r="L230" i="1"/>
  <c r="AN230" i="1"/>
  <c r="AO230" i="1"/>
  <c r="L231" i="1"/>
  <c r="AN231" i="1"/>
  <c r="AO231" i="1"/>
  <c r="L232" i="1"/>
  <c r="AN232" i="1"/>
  <c r="AO232" i="1"/>
  <c r="L233" i="1"/>
  <c r="AN233" i="1"/>
  <c r="AO233" i="1"/>
  <c r="L234" i="1"/>
  <c r="AN234" i="1"/>
  <c r="AO234" i="1"/>
  <c r="L235" i="1"/>
  <c r="AN235" i="1"/>
  <c r="AO235" i="1"/>
  <c r="L236" i="1"/>
  <c r="AN236" i="1"/>
  <c r="AO236" i="1"/>
  <c r="L237" i="1"/>
  <c r="AN237" i="1"/>
  <c r="AO237" i="1"/>
  <c r="L238" i="1"/>
  <c r="AN238" i="1"/>
  <c r="AO238" i="1"/>
  <c r="L239" i="1"/>
  <c r="AN239" i="1"/>
  <c r="AO239" i="1"/>
  <c r="L240" i="1"/>
  <c r="AN240" i="1"/>
  <c r="AO240" i="1"/>
  <c r="L241" i="1"/>
  <c r="AN241" i="1"/>
  <c r="AO241" i="1"/>
  <c r="L242" i="1"/>
  <c r="AN242" i="1"/>
  <c r="AO242" i="1"/>
  <c r="L243" i="1"/>
  <c r="AN243" i="1"/>
  <c r="AO243" i="1"/>
  <c r="L244" i="1"/>
  <c r="AN244" i="1"/>
  <c r="AO244" i="1"/>
  <c r="L245" i="1"/>
  <c r="AN245" i="1"/>
  <c r="AO245" i="1"/>
  <c r="L246" i="1"/>
  <c r="AN246" i="1"/>
  <c r="AO246" i="1"/>
  <c r="L247" i="1"/>
  <c r="AN247" i="1"/>
  <c r="AO247" i="1"/>
  <c r="L248" i="1"/>
  <c r="AN248" i="1"/>
  <c r="AO248" i="1"/>
  <c r="L249" i="1"/>
  <c r="AN249" i="1"/>
  <c r="AO249" i="1"/>
  <c r="L250" i="1"/>
  <c r="M250" i="1" s="1"/>
  <c r="AN250" i="1"/>
  <c r="AO250" i="1"/>
  <c r="L251" i="1"/>
  <c r="AN251" i="1"/>
  <c r="AO251" i="1"/>
  <c r="L252" i="1"/>
  <c r="M252" i="1" s="1"/>
  <c r="AN252" i="1"/>
  <c r="AO252" i="1"/>
  <c r="L253" i="1"/>
  <c r="AN253" i="1"/>
  <c r="AO253" i="1"/>
  <c r="L254" i="1"/>
  <c r="AN254" i="1"/>
  <c r="AO254" i="1"/>
  <c r="L255" i="1"/>
  <c r="AN255" i="1"/>
  <c r="AO255" i="1"/>
  <c r="L256" i="1"/>
  <c r="AN256" i="1"/>
  <c r="AO256" i="1"/>
  <c r="L257" i="1"/>
  <c r="AN257" i="1"/>
  <c r="AO257" i="1"/>
  <c r="L258" i="1"/>
  <c r="AN258" i="1"/>
  <c r="AO258" i="1"/>
  <c r="L259" i="1"/>
  <c r="M259" i="1" s="1"/>
  <c r="AN259" i="1"/>
  <c r="AO259" i="1"/>
  <c r="L260" i="1"/>
  <c r="AN260" i="1"/>
  <c r="AO260" i="1"/>
  <c r="L261" i="1"/>
  <c r="AN261" i="1"/>
  <c r="AO261" i="1"/>
  <c r="L262" i="1"/>
  <c r="M262" i="1" s="1"/>
  <c r="AN262" i="1"/>
  <c r="AO262" i="1"/>
  <c r="L263" i="1"/>
  <c r="AN263" i="1"/>
  <c r="AO263" i="1"/>
  <c r="L264" i="1"/>
  <c r="AN264" i="1"/>
  <c r="AO264" i="1"/>
  <c r="L265" i="1"/>
  <c r="AN265" i="1"/>
  <c r="AO265" i="1"/>
  <c r="L266" i="1"/>
  <c r="AN266" i="1"/>
  <c r="AO266" i="1"/>
  <c r="L267" i="1"/>
  <c r="AN267" i="1"/>
  <c r="AO267" i="1"/>
  <c r="L268" i="1"/>
  <c r="AN268" i="1"/>
  <c r="AO268" i="1"/>
  <c r="L269" i="1"/>
  <c r="AN269" i="1"/>
  <c r="AO269" i="1"/>
  <c r="L270" i="1"/>
  <c r="AN270" i="1"/>
  <c r="AO270" i="1"/>
  <c r="L271" i="1"/>
  <c r="AN271" i="1"/>
  <c r="AO271" i="1"/>
  <c r="L272" i="1"/>
  <c r="AN272" i="1"/>
  <c r="AO272" i="1"/>
  <c r="L273" i="1"/>
  <c r="AN273" i="1"/>
  <c r="AO273" i="1"/>
  <c r="L274" i="1"/>
  <c r="AN274" i="1"/>
  <c r="AO274" i="1"/>
  <c r="L275" i="1"/>
  <c r="AN275" i="1"/>
  <c r="AO275" i="1"/>
  <c r="L276" i="1"/>
  <c r="AN276" i="1"/>
  <c r="AO276" i="1"/>
  <c r="L277" i="1"/>
  <c r="AN277" i="1"/>
  <c r="AO277" i="1"/>
  <c r="L278" i="1"/>
  <c r="AN278" i="1"/>
  <c r="AO278" i="1"/>
  <c r="L279" i="1"/>
  <c r="AN279" i="1"/>
  <c r="AO279" i="1"/>
  <c r="L280" i="1"/>
  <c r="AN280" i="1"/>
  <c r="AO280" i="1"/>
  <c r="L281" i="1"/>
  <c r="AN281" i="1"/>
  <c r="AO281" i="1"/>
  <c r="L282" i="1"/>
  <c r="AN282" i="1"/>
  <c r="AO282" i="1"/>
  <c r="L283" i="1"/>
  <c r="AN283" i="1"/>
  <c r="AO283" i="1"/>
  <c r="L284" i="1"/>
  <c r="AN284" i="1"/>
  <c r="AO284" i="1"/>
  <c r="L285" i="1"/>
  <c r="AN285" i="1"/>
  <c r="AO285" i="1"/>
  <c r="L286" i="1"/>
  <c r="AN286" i="1"/>
  <c r="AO286" i="1"/>
  <c r="L287" i="1"/>
  <c r="AN287" i="1"/>
  <c r="AO287" i="1"/>
  <c r="L288" i="1"/>
  <c r="AN288" i="1"/>
  <c r="AO288" i="1"/>
  <c r="L289" i="1"/>
  <c r="AN289" i="1"/>
  <c r="AO289" i="1"/>
  <c r="L290" i="1"/>
  <c r="AN290" i="1"/>
  <c r="AO290" i="1"/>
  <c r="L291" i="1"/>
  <c r="AN291" i="1"/>
  <c r="AO291" i="1"/>
  <c r="L292" i="1"/>
  <c r="AN292" i="1"/>
  <c r="AO292" i="1"/>
  <c r="L293" i="1"/>
  <c r="AN293" i="1"/>
  <c r="AO293" i="1"/>
  <c r="L294" i="1"/>
  <c r="AN294" i="1"/>
  <c r="AO294" i="1"/>
  <c r="L295" i="1"/>
  <c r="AN295" i="1"/>
  <c r="AO295" i="1"/>
  <c r="L296" i="1"/>
  <c r="AN296" i="1"/>
  <c r="AO296" i="1"/>
  <c r="L297" i="1"/>
  <c r="AN297" i="1"/>
  <c r="AO297" i="1"/>
  <c r="L298" i="1"/>
  <c r="AN298" i="1"/>
  <c r="AO298" i="1"/>
  <c r="L299" i="1"/>
  <c r="AN299" i="1"/>
  <c r="AO299" i="1"/>
  <c r="L300" i="1"/>
  <c r="AN300" i="1"/>
  <c r="AO300" i="1"/>
  <c r="L301" i="1"/>
  <c r="AN301" i="1"/>
  <c r="AO301" i="1"/>
  <c r="L302" i="1"/>
  <c r="AN302" i="1"/>
  <c r="AO302" i="1"/>
  <c r="L303" i="1"/>
  <c r="AN303" i="1"/>
  <c r="AO303" i="1"/>
  <c r="L304" i="1"/>
  <c r="AN304" i="1"/>
  <c r="AO304" i="1"/>
  <c r="L305" i="1"/>
  <c r="AN305" i="1"/>
  <c r="AO305" i="1"/>
  <c r="L306" i="1"/>
  <c r="AN306" i="1"/>
  <c r="AO306" i="1"/>
  <c r="L307" i="1"/>
  <c r="AN307" i="1"/>
  <c r="AO307" i="1"/>
  <c r="L308" i="1"/>
  <c r="AN308" i="1"/>
  <c r="AO308" i="1"/>
  <c r="L309" i="1"/>
  <c r="AN309" i="1"/>
  <c r="AO309" i="1"/>
  <c r="L310" i="1"/>
  <c r="AN310" i="1"/>
  <c r="AO310" i="1"/>
  <c r="L311" i="1"/>
  <c r="AN311" i="1"/>
  <c r="AO311" i="1"/>
  <c r="L312" i="1"/>
  <c r="AN312" i="1"/>
  <c r="AO312" i="1"/>
  <c r="L313" i="1"/>
  <c r="AN313" i="1"/>
  <c r="AO313" i="1"/>
  <c r="L314" i="1"/>
  <c r="AN314" i="1"/>
  <c r="AO314" i="1"/>
  <c r="L315" i="1"/>
  <c r="AN315" i="1"/>
  <c r="AO315" i="1"/>
  <c r="L316" i="1"/>
  <c r="AN316" i="1"/>
  <c r="AO316" i="1"/>
  <c r="L317" i="1"/>
  <c r="AN317" i="1"/>
  <c r="AO317" i="1"/>
  <c r="L318" i="1"/>
  <c r="AN318" i="1"/>
  <c r="AO318" i="1"/>
  <c r="L319" i="1"/>
  <c r="AN319" i="1"/>
  <c r="AO319" i="1"/>
  <c r="L320" i="1"/>
  <c r="AN320" i="1"/>
  <c r="AO320" i="1"/>
  <c r="L321" i="1"/>
  <c r="AN321" i="1"/>
  <c r="AO321" i="1"/>
  <c r="L322" i="1"/>
  <c r="AN322" i="1"/>
  <c r="AO322" i="1"/>
  <c r="L323" i="1"/>
  <c r="AN323" i="1"/>
  <c r="AO323" i="1"/>
  <c r="L324" i="1"/>
  <c r="AN324" i="1"/>
  <c r="AO324" i="1"/>
  <c r="L325" i="1"/>
  <c r="AN325" i="1"/>
  <c r="AO325" i="1"/>
  <c r="L326" i="1"/>
  <c r="AN326" i="1"/>
  <c r="AO326" i="1"/>
  <c r="L327" i="1"/>
  <c r="AN327" i="1"/>
  <c r="AO327" i="1"/>
  <c r="L328" i="1"/>
  <c r="AN328" i="1"/>
  <c r="AO328" i="1"/>
  <c r="L329" i="1"/>
  <c r="AN329" i="1"/>
  <c r="AO329" i="1"/>
  <c r="L330" i="1"/>
  <c r="AN330" i="1"/>
  <c r="AO330" i="1"/>
  <c r="L331" i="1"/>
  <c r="M331" i="1" s="1"/>
  <c r="AN331" i="1"/>
  <c r="AO331" i="1"/>
  <c r="L332" i="1"/>
  <c r="AN332" i="1"/>
  <c r="AO332" i="1"/>
  <c r="L333" i="1"/>
  <c r="AN333" i="1"/>
  <c r="AO333" i="1"/>
  <c r="L334" i="1"/>
  <c r="AN334" i="1"/>
  <c r="AO334" i="1"/>
  <c r="L335" i="1"/>
  <c r="AN335" i="1"/>
  <c r="AO335" i="1"/>
  <c r="L336" i="1"/>
  <c r="AN336" i="1"/>
  <c r="AO336" i="1"/>
  <c r="L337" i="1"/>
  <c r="AN337" i="1"/>
  <c r="AO337" i="1"/>
  <c r="L338" i="1"/>
  <c r="AN338" i="1"/>
  <c r="AO338" i="1"/>
  <c r="L339" i="1"/>
  <c r="AN339" i="1"/>
  <c r="AO339" i="1"/>
  <c r="L340" i="1"/>
  <c r="AN340" i="1"/>
  <c r="AO340" i="1"/>
  <c r="L341" i="1"/>
  <c r="AN341" i="1"/>
  <c r="AO341" i="1"/>
  <c r="L342" i="1"/>
  <c r="AN342" i="1"/>
  <c r="AO342" i="1"/>
  <c r="L343" i="1"/>
  <c r="AN343" i="1"/>
  <c r="AO343" i="1"/>
  <c r="L344" i="1"/>
  <c r="AN344" i="1"/>
  <c r="AO344" i="1"/>
  <c r="L345" i="1"/>
  <c r="AN345" i="1"/>
  <c r="AO345" i="1"/>
  <c r="L346" i="1"/>
  <c r="AN346" i="1"/>
  <c r="AO346" i="1"/>
  <c r="L347" i="1"/>
  <c r="AN347" i="1"/>
  <c r="AO347" i="1"/>
  <c r="L348" i="1"/>
  <c r="AN348" i="1"/>
  <c r="AO348" i="1"/>
  <c r="L349" i="1"/>
  <c r="AN349" i="1"/>
  <c r="AO349" i="1"/>
  <c r="L350" i="1"/>
  <c r="AN350" i="1"/>
  <c r="AO350" i="1"/>
  <c r="L351" i="1"/>
  <c r="AN351" i="1"/>
  <c r="AO351" i="1"/>
  <c r="L352" i="1"/>
  <c r="AN352" i="1"/>
  <c r="AO352" i="1"/>
  <c r="L353" i="1"/>
  <c r="AN353" i="1"/>
  <c r="AO353" i="1"/>
  <c r="L354" i="1"/>
  <c r="AN354" i="1"/>
  <c r="AO354" i="1"/>
  <c r="L355" i="1"/>
  <c r="AN355" i="1"/>
  <c r="AO355" i="1"/>
  <c r="L356" i="1"/>
  <c r="AN356" i="1"/>
  <c r="AO356" i="1"/>
  <c r="L357" i="1"/>
  <c r="AN357" i="1"/>
  <c r="AO357" i="1"/>
  <c r="L358" i="1"/>
  <c r="AN358" i="1"/>
  <c r="AO358" i="1"/>
  <c r="L359" i="1"/>
  <c r="AN359" i="1"/>
  <c r="AO359" i="1"/>
  <c r="L360" i="1"/>
  <c r="AN360" i="1"/>
  <c r="AO360" i="1"/>
  <c r="L361" i="1"/>
  <c r="AN361" i="1"/>
  <c r="AO361" i="1"/>
  <c r="L362" i="1"/>
  <c r="AN362" i="1"/>
  <c r="AO362" i="1"/>
  <c r="L363" i="1"/>
  <c r="AN363" i="1"/>
  <c r="AO363" i="1"/>
  <c r="L364" i="1"/>
  <c r="AN364" i="1"/>
  <c r="AO364" i="1"/>
  <c r="L365" i="1"/>
  <c r="AN365" i="1"/>
  <c r="AO365" i="1"/>
  <c r="L366" i="1"/>
  <c r="AN366" i="1"/>
  <c r="AO366" i="1"/>
  <c r="L367" i="1"/>
  <c r="AN367" i="1"/>
  <c r="AO367" i="1"/>
  <c r="L368" i="1"/>
  <c r="AN368" i="1"/>
  <c r="AO368" i="1"/>
  <c r="L369" i="1"/>
  <c r="AN369" i="1"/>
  <c r="AO369" i="1"/>
  <c r="L370" i="1"/>
  <c r="AN370" i="1"/>
  <c r="AO370" i="1"/>
  <c r="L371" i="1"/>
  <c r="AN371" i="1"/>
  <c r="AO371" i="1"/>
  <c r="L372" i="1"/>
  <c r="AN372" i="1"/>
  <c r="AO372" i="1"/>
  <c r="L373" i="1"/>
  <c r="AN373" i="1"/>
  <c r="AO373" i="1"/>
  <c r="L374" i="1"/>
  <c r="AN374" i="1"/>
  <c r="AO374" i="1"/>
  <c r="L375" i="1"/>
  <c r="AN375" i="1"/>
  <c r="AO375" i="1"/>
  <c r="L376" i="1"/>
  <c r="AN376" i="1"/>
  <c r="AO376" i="1"/>
  <c r="L377" i="1"/>
  <c r="AN377" i="1"/>
  <c r="AO377" i="1"/>
  <c r="L378" i="1"/>
  <c r="AN378" i="1"/>
  <c r="AO378" i="1"/>
  <c r="L379" i="1"/>
  <c r="AN379" i="1"/>
  <c r="AO379" i="1"/>
  <c r="L380" i="1"/>
  <c r="AN380" i="1"/>
  <c r="AO380" i="1"/>
  <c r="L381" i="1"/>
  <c r="AN381" i="1"/>
  <c r="AO381" i="1"/>
  <c r="L382" i="1"/>
  <c r="AN382" i="1"/>
  <c r="AO382" i="1"/>
  <c r="L383" i="1"/>
  <c r="AN383" i="1"/>
  <c r="AO383" i="1"/>
  <c r="L384" i="1"/>
  <c r="AN384" i="1"/>
  <c r="AO384" i="1"/>
  <c r="L385" i="1"/>
  <c r="AN385" i="1"/>
  <c r="AO385" i="1"/>
  <c r="L386" i="1"/>
  <c r="AN386" i="1"/>
  <c r="AO386" i="1"/>
  <c r="L387" i="1"/>
  <c r="AN387" i="1"/>
  <c r="AO387" i="1"/>
  <c r="L388" i="1"/>
  <c r="AN388" i="1"/>
  <c r="AO388" i="1"/>
  <c r="L389" i="1"/>
  <c r="AN389" i="1"/>
  <c r="AO389" i="1"/>
  <c r="L390" i="1"/>
  <c r="AN390" i="1"/>
  <c r="AO390" i="1"/>
  <c r="L391" i="1"/>
  <c r="AN391" i="1"/>
  <c r="AO391" i="1"/>
  <c r="L392" i="1"/>
  <c r="AN392" i="1"/>
  <c r="AO392" i="1"/>
  <c r="L393" i="1"/>
  <c r="AN393" i="1"/>
  <c r="AO393" i="1"/>
  <c r="L394" i="1"/>
  <c r="AN394" i="1"/>
  <c r="AO394" i="1"/>
  <c r="L395" i="1"/>
  <c r="AN395" i="1"/>
  <c r="AO395" i="1"/>
  <c r="L396" i="1"/>
  <c r="AN396" i="1"/>
  <c r="AO396" i="1"/>
  <c r="L397" i="1"/>
  <c r="AN397" i="1"/>
  <c r="AO397" i="1"/>
  <c r="L398" i="1"/>
  <c r="AN398" i="1"/>
  <c r="AO398" i="1"/>
  <c r="L399" i="1"/>
  <c r="AN399" i="1"/>
  <c r="AO399" i="1"/>
  <c r="L400" i="1"/>
  <c r="AN400" i="1"/>
  <c r="AO400" i="1"/>
  <c r="L401" i="1"/>
  <c r="AN401" i="1"/>
  <c r="AO401" i="1"/>
  <c r="L402" i="1"/>
  <c r="AN402" i="1"/>
  <c r="AO402" i="1"/>
  <c r="L403" i="1"/>
  <c r="AN403" i="1"/>
  <c r="AO403" i="1"/>
  <c r="L404" i="1"/>
  <c r="AN404" i="1"/>
  <c r="AO404" i="1"/>
  <c r="L405" i="1"/>
  <c r="AN405" i="1"/>
  <c r="AO405" i="1"/>
  <c r="L406" i="1"/>
  <c r="AN406" i="1"/>
  <c r="AO406" i="1"/>
  <c r="L407" i="1"/>
  <c r="AN407" i="1"/>
  <c r="AO407" i="1"/>
  <c r="L408" i="1"/>
  <c r="AN408" i="1"/>
  <c r="AO408" i="1"/>
  <c r="L409" i="1"/>
  <c r="AN409" i="1"/>
  <c r="AO409" i="1"/>
  <c r="L410" i="1"/>
  <c r="AN410" i="1"/>
  <c r="AO410" i="1"/>
  <c r="L411" i="1"/>
  <c r="AN411" i="1"/>
  <c r="AO411" i="1"/>
  <c r="L412" i="1"/>
  <c r="AN412" i="1"/>
  <c r="AO412" i="1"/>
  <c r="L413" i="1"/>
  <c r="AN413" i="1"/>
  <c r="AO413" i="1"/>
  <c r="L414" i="1"/>
  <c r="AN414" i="1"/>
  <c r="AO414" i="1"/>
  <c r="L415" i="1"/>
  <c r="AN415" i="1"/>
  <c r="AO415" i="1"/>
  <c r="L416" i="1"/>
  <c r="AN416" i="1"/>
  <c r="AO416" i="1"/>
  <c r="L417" i="1"/>
  <c r="AN417" i="1"/>
  <c r="AO417" i="1"/>
  <c r="L418" i="1"/>
  <c r="AN418" i="1"/>
  <c r="AO418" i="1"/>
  <c r="L419" i="1"/>
  <c r="AN419" i="1"/>
  <c r="AO419" i="1"/>
  <c r="L420" i="1"/>
  <c r="AN420" i="1"/>
  <c r="AO420" i="1"/>
  <c r="L421" i="1"/>
  <c r="AN421" i="1"/>
  <c r="AO421" i="1"/>
  <c r="L422" i="1"/>
  <c r="AN422" i="1"/>
  <c r="AO422" i="1"/>
  <c r="L423" i="1"/>
  <c r="AN423" i="1"/>
  <c r="AO423" i="1"/>
  <c r="L424" i="1"/>
  <c r="AN424" i="1"/>
  <c r="AO424" i="1"/>
  <c r="L425" i="1"/>
  <c r="AN425" i="1"/>
  <c r="AO425" i="1"/>
  <c r="L426" i="1"/>
  <c r="AN426" i="1"/>
  <c r="AO426" i="1"/>
  <c r="L427" i="1"/>
  <c r="AN427" i="1"/>
  <c r="AO427" i="1"/>
  <c r="L428" i="1"/>
  <c r="AN428" i="1"/>
  <c r="AO428" i="1"/>
  <c r="L429" i="1"/>
  <c r="AN429" i="1"/>
  <c r="AO429" i="1"/>
  <c r="L430" i="1"/>
  <c r="AN430" i="1"/>
  <c r="AO430" i="1"/>
  <c r="L431" i="1"/>
  <c r="AN431" i="1"/>
  <c r="AO431" i="1"/>
  <c r="L432" i="1"/>
  <c r="AN432" i="1"/>
  <c r="AO432" i="1"/>
  <c r="L433" i="1"/>
  <c r="AN433" i="1"/>
  <c r="AO433" i="1"/>
  <c r="L434" i="1"/>
  <c r="AN434" i="1"/>
  <c r="AO434" i="1"/>
  <c r="L435" i="1"/>
  <c r="AN435" i="1"/>
  <c r="AO435" i="1"/>
  <c r="L436" i="1"/>
  <c r="AN436" i="1"/>
  <c r="AO436" i="1"/>
  <c r="L437" i="1"/>
  <c r="AN437" i="1"/>
  <c r="AO437" i="1"/>
  <c r="L438" i="1"/>
  <c r="AN438" i="1"/>
  <c r="AO438" i="1"/>
  <c r="L439" i="1"/>
  <c r="AN439" i="1"/>
  <c r="AO439" i="1"/>
  <c r="L440" i="1"/>
  <c r="AN440" i="1"/>
  <c r="AO440" i="1"/>
  <c r="L441" i="1"/>
  <c r="AN441" i="1"/>
  <c r="AO441" i="1"/>
  <c r="L442" i="1"/>
  <c r="AN442" i="1"/>
  <c r="AO442" i="1"/>
  <c r="L443" i="1"/>
  <c r="M443" i="1" s="1"/>
  <c r="AN443" i="1"/>
  <c r="AO443" i="1"/>
  <c r="L444" i="1"/>
  <c r="AN444" i="1"/>
  <c r="AO444" i="1"/>
  <c r="L445" i="1"/>
  <c r="AN445" i="1"/>
  <c r="AO445" i="1"/>
  <c r="L446" i="1"/>
  <c r="AN446" i="1"/>
  <c r="AO446" i="1"/>
  <c r="L447" i="1"/>
  <c r="AN447" i="1"/>
  <c r="AO447" i="1"/>
  <c r="L448" i="1"/>
  <c r="AN448" i="1"/>
  <c r="AO448" i="1"/>
  <c r="L449" i="1"/>
  <c r="AN449" i="1"/>
  <c r="AO449" i="1"/>
  <c r="L450" i="1"/>
  <c r="AN450" i="1"/>
  <c r="AO450" i="1"/>
  <c r="L451" i="1"/>
  <c r="AN451" i="1"/>
  <c r="AO451" i="1"/>
  <c r="L452" i="1"/>
  <c r="AN452" i="1"/>
  <c r="AO452" i="1"/>
  <c r="L453" i="1"/>
  <c r="AN453" i="1"/>
  <c r="AO453" i="1"/>
  <c r="L454" i="1"/>
  <c r="AN454" i="1"/>
  <c r="AO454" i="1"/>
  <c r="L455" i="1"/>
  <c r="AN455" i="1"/>
  <c r="AO455" i="1"/>
  <c r="L456" i="1"/>
  <c r="AN456" i="1"/>
  <c r="AO456" i="1"/>
  <c r="L457" i="1"/>
  <c r="AN457" i="1"/>
  <c r="AO457" i="1"/>
  <c r="L458" i="1"/>
  <c r="AN458" i="1"/>
  <c r="AO458" i="1"/>
  <c r="L459" i="1"/>
  <c r="AN459" i="1"/>
  <c r="AO459" i="1"/>
  <c r="L460" i="1"/>
  <c r="AN460" i="1"/>
  <c r="AO460" i="1"/>
  <c r="L461" i="1"/>
  <c r="AN461" i="1"/>
  <c r="AO461" i="1"/>
  <c r="L462" i="1"/>
  <c r="AN462" i="1"/>
  <c r="AO462" i="1"/>
  <c r="L463" i="1"/>
  <c r="AN463" i="1"/>
  <c r="AO463" i="1"/>
  <c r="L464" i="1"/>
  <c r="AN464" i="1"/>
  <c r="AO464" i="1"/>
  <c r="L465" i="1"/>
  <c r="AN465" i="1"/>
  <c r="AO465" i="1"/>
  <c r="L466" i="1"/>
  <c r="AN466" i="1"/>
  <c r="AO466" i="1"/>
  <c r="L467" i="1"/>
  <c r="AN467" i="1"/>
  <c r="AO467" i="1"/>
  <c r="L468" i="1"/>
  <c r="AN468" i="1"/>
  <c r="AO468" i="1"/>
  <c r="L469" i="1"/>
  <c r="AN469" i="1"/>
  <c r="AO469" i="1"/>
  <c r="L470" i="1"/>
  <c r="AN470" i="1"/>
  <c r="AO470" i="1"/>
  <c r="L471" i="1"/>
  <c r="AN471" i="1"/>
  <c r="AO471" i="1"/>
  <c r="L472" i="1"/>
  <c r="AN472" i="1"/>
  <c r="AO472" i="1"/>
  <c r="L473" i="1"/>
  <c r="AN473" i="1"/>
  <c r="AO473" i="1"/>
  <c r="L474" i="1"/>
  <c r="AN474" i="1"/>
  <c r="AO474" i="1"/>
  <c r="L475" i="1"/>
  <c r="M475" i="1" s="1"/>
  <c r="AN475" i="1"/>
  <c r="AO475" i="1"/>
  <c r="L476" i="1"/>
  <c r="AN476" i="1"/>
  <c r="AO476" i="1"/>
  <c r="L477" i="1"/>
  <c r="AN477" i="1"/>
  <c r="AO477" i="1"/>
  <c r="L478" i="1"/>
  <c r="AN478" i="1"/>
  <c r="AO478" i="1"/>
  <c r="L479" i="1"/>
  <c r="M479" i="1" s="1"/>
  <c r="AN479" i="1"/>
  <c r="AO479" i="1"/>
  <c r="L480" i="1"/>
  <c r="AN480" i="1"/>
  <c r="AO480" i="1"/>
  <c r="L481" i="1"/>
  <c r="AN481" i="1"/>
  <c r="AO481" i="1"/>
  <c r="L482" i="1"/>
  <c r="AN482" i="1"/>
  <c r="AO482" i="1"/>
  <c r="L483" i="1"/>
  <c r="AN483" i="1"/>
  <c r="AO483" i="1"/>
  <c r="L484" i="1"/>
  <c r="AN484" i="1"/>
  <c r="AO484" i="1"/>
  <c r="L485" i="1"/>
  <c r="AN485" i="1"/>
  <c r="AO485" i="1"/>
  <c r="L486" i="1"/>
  <c r="AN486" i="1"/>
  <c r="AO486" i="1"/>
  <c r="L487" i="1"/>
  <c r="AN487" i="1"/>
  <c r="AO487" i="1"/>
  <c r="L488" i="1"/>
  <c r="AN488" i="1"/>
  <c r="AO488" i="1"/>
  <c r="L489" i="1"/>
  <c r="AN489" i="1"/>
  <c r="AO489" i="1"/>
  <c r="L490" i="1"/>
  <c r="AN490" i="1"/>
  <c r="AO490" i="1"/>
  <c r="L491" i="1"/>
  <c r="AN491" i="1"/>
  <c r="AO491" i="1"/>
  <c r="L492" i="1"/>
  <c r="AN492" i="1"/>
  <c r="AO492" i="1"/>
  <c r="L493" i="1"/>
  <c r="AN493" i="1"/>
  <c r="AO493" i="1"/>
  <c r="L494" i="1"/>
  <c r="M494" i="1" s="1"/>
  <c r="AN494" i="1"/>
  <c r="AO494" i="1"/>
  <c r="L495" i="1"/>
  <c r="AN495" i="1"/>
  <c r="AO495" i="1"/>
  <c r="L496" i="1"/>
  <c r="AN496" i="1"/>
  <c r="AO496" i="1"/>
  <c r="L497" i="1"/>
  <c r="AN497" i="1"/>
  <c r="AO497" i="1"/>
  <c r="L498" i="1"/>
  <c r="AN498" i="1"/>
  <c r="AO498" i="1"/>
  <c r="L499" i="1"/>
  <c r="AN499" i="1"/>
  <c r="AO499" i="1"/>
  <c r="L500" i="1"/>
  <c r="AN500" i="1"/>
  <c r="AO500" i="1"/>
  <c r="L501" i="1"/>
  <c r="AN501" i="1"/>
  <c r="AO501" i="1"/>
  <c r="L502" i="1"/>
  <c r="AN502" i="1"/>
  <c r="AO502" i="1"/>
  <c r="L503" i="1"/>
  <c r="M503" i="1" s="1"/>
  <c r="AN503" i="1"/>
  <c r="AO503" i="1"/>
  <c r="L504" i="1"/>
  <c r="M504" i="1" s="1"/>
  <c r="AN504" i="1"/>
  <c r="AO504" i="1"/>
  <c r="L505" i="1"/>
  <c r="AN505" i="1"/>
  <c r="AO505" i="1"/>
  <c r="L506" i="1"/>
  <c r="AN506" i="1"/>
  <c r="AO506" i="1"/>
  <c r="L507" i="1"/>
  <c r="AN507" i="1"/>
  <c r="AO507" i="1"/>
  <c r="L508" i="1"/>
  <c r="AN508" i="1"/>
  <c r="AO508" i="1"/>
  <c r="L509" i="1"/>
  <c r="AN509" i="1"/>
  <c r="AO509" i="1"/>
  <c r="L510" i="1"/>
  <c r="AN510" i="1"/>
  <c r="AO510" i="1"/>
  <c r="L511" i="1"/>
  <c r="AN511" i="1"/>
  <c r="AO511" i="1"/>
  <c r="L512" i="1"/>
  <c r="AN512" i="1"/>
  <c r="AO512" i="1"/>
  <c r="L513" i="1"/>
  <c r="AN513" i="1"/>
  <c r="AO513" i="1"/>
  <c r="L514" i="1"/>
  <c r="AN514" i="1"/>
  <c r="AO514" i="1"/>
  <c r="L515" i="1"/>
  <c r="AN515" i="1"/>
  <c r="AO515" i="1"/>
  <c r="L516" i="1"/>
  <c r="AN516" i="1"/>
  <c r="AO516" i="1"/>
  <c r="L517" i="1"/>
  <c r="AN517" i="1"/>
  <c r="AO517" i="1"/>
  <c r="L518" i="1"/>
  <c r="AN518" i="1"/>
  <c r="AO518" i="1"/>
  <c r="L519" i="1"/>
  <c r="AN519" i="1"/>
  <c r="AO519" i="1"/>
  <c r="L520" i="1"/>
  <c r="AN520" i="1"/>
  <c r="AO520" i="1"/>
  <c r="L521" i="1"/>
  <c r="AN521" i="1"/>
  <c r="AO521" i="1"/>
  <c r="L522" i="1"/>
  <c r="AN522" i="1"/>
  <c r="AO522" i="1"/>
  <c r="L523" i="1"/>
  <c r="M523" i="1" s="1"/>
  <c r="AN523" i="1"/>
  <c r="AO523" i="1"/>
  <c r="L524" i="1"/>
  <c r="AN524" i="1"/>
  <c r="AO524" i="1"/>
  <c r="L525" i="1"/>
  <c r="AN525" i="1"/>
  <c r="AO525" i="1"/>
  <c r="L526" i="1"/>
  <c r="AN526" i="1"/>
  <c r="AO526" i="1"/>
  <c r="L527" i="1"/>
  <c r="AN527" i="1"/>
  <c r="AO527" i="1"/>
  <c r="L528" i="1"/>
  <c r="M528" i="1" s="1"/>
  <c r="AN528" i="1"/>
  <c r="AO528" i="1"/>
  <c r="L529" i="1"/>
  <c r="AN529" i="1"/>
  <c r="AO529" i="1"/>
  <c r="L530" i="1"/>
  <c r="M530" i="1" s="1"/>
  <c r="AN530" i="1"/>
  <c r="AO530" i="1"/>
  <c r="L531" i="1"/>
  <c r="AN531" i="1"/>
  <c r="AO531" i="1"/>
  <c r="L532" i="1"/>
  <c r="AN532" i="1"/>
  <c r="AO532" i="1"/>
  <c r="L533" i="1"/>
  <c r="AN533" i="1"/>
  <c r="AO533" i="1"/>
  <c r="L534" i="1"/>
  <c r="AN534" i="1"/>
  <c r="AO534" i="1"/>
  <c r="L535" i="1"/>
  <c r="AN535" i="1"/>
  <c r="AO535" i="1"/>
  <c r="L536" i="1"/>
  <c r="AN536" i="1"/>
  <c r="AO536" i="1"/>
  <c r="L537" i="1"/>
  <c r="AN537" i="1"/>
  <c r="AO537" i="1"/>
  <c r="L538" i="1"/>
  <c r="AN538" i="1"/>
  <c r="AO538" i="1"/>
  <c r="L539" i="1"/>
  <c r="AN539" i="1"/>
  <c r="AO539" i="1"/>
  <c r="L540" i="1"/>
  <c r="AN540" i="1"/>
  <c r="AO540" i="1"/>
  <c r="L541" i="1"/>
  <c r="AN541" i="1"/>
  <c r="AO541" i="1"/>
  <c r="L542" i="1"/>
  <c r="M542" i="1" s="1"/>
  <c r="AN542" i="1"/>
  <c r="AO542" i="1"/>
  <c r="L543" i="1"/>
  <c r="AN543" i="1"/>
  <c r="AO543" i="1"/>
  <c r="L544" i="1"/>
  <c r="AN544" i="1"/>
  <c r="AO544" i="1"/>
  <c r="L545" i="1"/>
  <c r="AN545" i="1"/>
  <c r="AO545" i="1"/>
  <c r="L44" i="1"/>
  <c r="AN44" i="1"/>
  <c r="AO44" i="1"/>
  <c r="L45" i="1"/>
  <c r="AN45" i="1"/>
  <c r="AO45" i="1"/>
  <c r="L37" i="1"/>
  <c r="AN37" i="1"/>
  <c r="AO37" i="1"/>
  <c r="L38" i="1"/>
  <c r="AN38" i="1"/>
  <c r="AO38" i="1"/>
  <c r="L39" i="1"/>
  <c r="AN39" i="1"/>
  <c r="AO39" i="1"/>
  <c r="L40" i="1"/>
  <c r="AN40" i="1"/>
  <c r="AO40" i="1"/>
  <c r="L41" i="1"/>
  <c r="AN41" i="1"/>
  <c r="AO41" i="1"/>
  <c r="L42" i="1"/>
  <c r="AN42" i="1"/>
  <c r="AO42" i="1"/>
  <c r="L43" i="1"/>
  <c r="AN43" i="1"/>
  <c r="AO43" i="1"/>
  <c r="I6" i="9" l="1" a="1"/>
  <c r="J7" i="9" a="1"/>
  <c r="I5" i="9" a="1"/>
  <c r="I7" i="9" a="1"/>
  <c r="J5" i="9" a="1"/>
  <c r="J6" i="9" a="1"/>
  <c r="J26" i="7" a="1"/>
  <c r="O18" i="7" a="1"/>
  <c r="J24" i="7" a="1"/>
  <c r="K25" i="7" a="1"/>
  <c r="N17" i="7" a="1"/>
  <c r="K26" i="7" a="1"/>
  <c r="O16" i="7" a="1"/>
  <c r="P16" i="7" a="1"/>
  <c r="O17" i="7" a="1"/>
  <c r="N18" i="7" a="1"/>
  <c r="R18" i="7" a="1"/>
  <c r="R16" i="7" a="1"/>
  <c r="Q17" i="7" a="1"/>
  <c r="J26" i="5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J6" i="7" a="1"/>
  <c r="E11" i="7" a="1"/>
  <c r="Q16" i="7" a="1"/>
  <c r="N16" i="7" a="1"/>
  <c r="R17" i="7" a="1"/>
  <c r="I7" i="7" a="1"/>
  <c r="P18" i="7" a="1"/>
  <c r="J7" i="7" a="1"/>
  <c r="J25" i="7" a="1"/>
  <c r="J5" i="7" a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108" i="3"/>
  <c r="T48" i="3"/>
  <c r="T369" i="3"/>
  <c r="T281" i="3"/>
  <c r="T576" i="3"/>
  <c r="T313" i="3"/>
  <c r="T248" i="3"/>
  <c r="T410" i="3"/>
  <c r="T50" i="3"/>
  <c r="T68" i="3"/>
  <c r="T436" i="3"/>
  <c r="T348" i="3"/>
  <c r="T344" i="3"/>
  <c r="T126" i="3"/>
  <c r="T244" i="3"/>
  <c r="T232" i="3"/>
  <c r="T93" i="3"/>
  <c r="T114" i="3"/>
  <c r="T227" i="3"/>
  <c r="T261" i="3"/>
  <c r="T377" i="3"/>
  <c r="T23" i="3"/>
  <c r="T453" i="3"/>
  <c r="T274" i="3"/>
  <c r="T340" i="3"/>
  <c r="T353" i="3"/>
  <c r="T268" i="3"/>
  <c r="T259" i="3"/>
  <c r="T57" i="3"/>
  <c r="T306" i="3"/>
  <c r="T370" i="3"/>
  <c r="T178" i="3"/>
  <c r="T192" i="3"/>
  <c r="T439" i="3"/>
  <c r="T575" i="3"/>
  <c r="T525" i="3"/>
  <c r="T111" i="3"/>
  <c r="T319" i="3"/>
  <c r="T484" i="3"/>
  <c r="T158" i="3"/>
  <c r="T226" i="3"/>
  <c r="T497" i="3"/>
  <c r="T325" i="3"/>
  <c r="T298" i="3"/>
  <c r="T486" i="3"/>
  <c r="T507" i="3"/>
  <c r="T66" i="3"/>
  <c r="T207" i="3"/>
  <c r="T239" i="3"/>
  <c r="T389" i="3"/>
  <c r="T212" i="3"/>
  <c r="T76" i="3"/>
  <c r="T362" i="3"/>
  <c r="T154" i="3"/>
  <c r="T95" i="3"/>
  <c r="T137" i="3"/>
  <c r="T322" i="3"/>
  <c r="T299" i="3"/>
  <c r="T110" i="3"/>
  <c r="T120" i="3"/>
  <c r="T223" i="3"/>
  <c r="T482" i="3"/>
  <c r="T417" i="3"/>
  <c r="T526" i="3"/>
  <c r="T495" i="3"/>
  <c r="T45" i="3"/>
  <c r="T197" i="3"/>
  <c r="T182" i="3"/>
  <c r="T558" i="3"/>
  <c r="T271" i="3"/>
  <c r="T74" i="3"/>
  <c r="T194" i="3"/>
  <c r="P5" i="4" a="1"/>
  <c r="T398" i="3"/>
  <c r="T505" i="3"/>
  <c r="T99" i="3"/>
  <c r="T200" i="3"/>
  <c r="T82" i="3"/>
  <c r="T522" i="3"/>
  <c r="T162" i="3"/>
  <c r="T253" i="3"/>
  <c r="T206" i="3"/>
  <c r="T237" i="3"/>
  <c r="T459" i="3"/>
  <c r="T548" i="3"/>
  <c r="T351" i="3"/>
  <c r="T204" i="3"/>
  <c r="T491" i="3"/>
  <c r="T163" i="3"/>
  <c r="T246" i="3"/>
  <c r="T189" i="3"/>
  <c r="T47" i="3"/>
  <c r="T26" i="3"/>
  <c r="T83" i="3"/>
  <c r="T164" i="3"/>
  <c r="T536" i="3"/>
  <c r="T101" i="3"/>
  <c r="T157" i="3"/>
  <c r="T130" i="3"/>
  <c r="T272" i="3"/>
  <c r="T122" i="3"/>
  <c r="T153" i="3"/>
  <c r="T524" i="3"/>
  <c r="T328" i="3"/>
  <c r="T295" i="3"/>
  <c r="T451" i="3"/>
  <c r="T142" i="3"/>
  <c r="T489" i="3"/>
  <c r="T258" i="3"/>
  <c r="T125" i="3"/>
  <c r="T564" i="3"/>
  <c r="T260" i="3"/>
  <c r="T381" i="3"/>
  <c r="T568" i="3"/>
  <c r="T184" i="3"/>
  <c r="T61" i="3"/>
  <c r="T585" i="3"/>
  <c r="T35" i="3"/>
  <c r="T77" i="3"/>
  <c r="T290" i="3"/>
  <c r="T63" i="3"/>
  <c r="T428" i="3"/>
  <c r="T97" i="3"/>
  <c r="T554" i="3"/>
  <c r="T365" i="3"/>
  <c r="T342" i="3"/>
  <c r="T391" i="3"/>
  <c r="T205" i="3"/>
  <c r="T412" i="3"/>
  <c r="T373" i="3"/>
  <c r="T480" i="3"/>
  <c r="T455" i="3"/>
  <c r="T56" i="3"/>
  <c r="T167" i="3"/>
  <c r="T406" i="3"/>
  <c r="T303" i="3"/>
  <c r="T149" i="3"/>
  <c r="T581" i="3"/>
  <c r="T388" i="3"/>
  <c r="T12" i="3"/>
  <c r="T331" i="3"/>
  <c r="T150" i="3"/>
  <c r="T368" i="3"/>
  <c r="T338" i="3"/>
  <c r="T36" i="3"/>
  <c r="T85" i="3"/>
  <c r="T415" i="3"/>
  <c r="T188" i="3"/>
  <c r="T580" i="3"/>
  <c r="T134" i="3"/>
  <c r="T589" i="3"/>
  <c r="T372" i="3"/>
  <c r="T144" i="3"/>
  <c r="T98" i="3"/>
  <c r="T574" i="3"/>
  <c r="T363" i="3"/>
  <c r="T17" i="3"/>
  <c r="T106" i="3"/>
  <c r="T96" i="3"/>
  <c r="T503" i="3"/>
  <c r="T242" i="3"/>
  <c r="T148" i="3"/>
  <c r="T376" i="3"/>
  <c r="T116" i="3"/>
  <c r="T367" i="3"/>
  <c r="T395" i="3"/>
  <c r="T392" i="3"/>
  <c r="T265" i="3"/>
  <c r="T41" i="3"/>
  <c r="T40" i="3"/>
  <c r="T366" i="3"/>
  <c r="T155" i="3"/>
  <c r="T336" i="3"/>
  <c r="T393" i="3"/>
  <c r="T65" i="3"/>
  <c r="T180" i="3"/>
  <c r="T21" i="3"/>
  <c r="T252" i="3"/>
  <c r="T538" i="3"/>
  <c r="T216" i="3"/>
  <c r="T464" i="3"/>
  <c r="T310" i="3"/>
  <c r="T379" i="3"/>
  <c r="T590" i="3"/>
  <c r="T217" i="3"/>
  <c r="T199" i="3"/>
  <c r="T240" i="3"/>
  <c r="T441" i="3"/>
  <c r="T596" i="3"/>
  <c r="T386" i="3"/>
  <c r="T312" i="3"/>
  <c r="T255" i="3"/>
  <c r="T551" i="3"/>
  <c r="T266" i="3"/>
  <c r="T346" i="3"/>
  <c r="T22" i="3"/>
  <c r="T128" i="3"/>
  <c r="T426" i="3"/>
  <c r="T360" i="3"/>
  <c r="T29" i="3"/>
  <c r="T262" i="3"/>
  <c r="T532" i="3"/>
  <c r="T177" i="3"/>
  <c r="T543" i="3"/>
  <c r="T69" i="3"/>
  <c r="T236" i="3"/>
  <c r="T555" i="3"/>
  <c r="T32" i="3"/>
  <c r="T404" i="3"/>
  <c r="T160" i="3"/>
  <c r="T327" i="3"/>
  <c r="T394" i="3"/>
  <c r="T528" i="3"/>
  <c r="T418" i="3"/>
  <c r="T55" i="3"/>
  <c r="T109" i="3"/>
  <c r="T33" i="3"/>
  <c r="T156" i="3"/>
  <c r="T91" i="3"/>
  <c r="T176" i="3"/>
  <c r="T92" i="3"/>
  <c r="T71" i="3"/>
  <c r="T186" i="3"/>
  <c r="T519" i="3"/>
  <c r="T401" i="3"/>
  <c r="T72" i="3"/>
  <c r="T100" i="3"/>
  <c r="T542" i="3"/>
  <c r="T466" i="3"/>
  <c r="T461" i="3"/>
  <c r="T302" i="3"/>
  <c r="T371" i="3"/>
  <c r="T107" i="3"/>
  <c r="T140" i="3"/>
  <c r="T131" i="3"/>
  <c r="T337" i="3"/>
  <c r="T51" i="3"/>
  <c r="T276" i="3"/>
  <c r="T228" i="3"/>
  <c r="T493" i="3"/>
  <c r="T578" i="3"/>
  <c r="T561" i="3"/>
  <c r="T572" i="3"/>
  <c r="T210" i="3"/>
  <c r="T254" i="3"/>
  <c r="T432" i="3"/>
  <c r="T38" i="3"/>
  <c r="T168" i="3"/>
  <c r="T267" i="3"/>
  <c r="T88" i="3"/>
  <c r="T305" i="3"/>
  <c r="T218" i="3"/>
  <c r="T569" i="3"/>
  <c r="T462" i="3"/>
  <c r="T349" i="3"/>
  <c r="T356" i="3"/>
  <c r="T16" i="3"/>
  <c r="T198" i="3"/>
  <c r="T357" i="3"/>
  <c r="T238" i="3"/>
  <c r="T499" i="3"/>
  <c r="T604" i="3"/>
  <c r="T383" i="3"/>
  <c r="T170" i="3"/>
  <c r="T115" i="3"/>
  <c r="T375" i="3"/>
  <c r="T287" i="3"/>
  <c r="T361" i="3"/>
  <c r="T233" i="3"/>
  <c r="T80" i="3"/>
  <c r="T118" i="3"/>
  <c r="T588" i="3"/>
  <c r="T190" i="3"/>
  <c r="T231" i="3"/>
  <c r="T611" i="3"/>
  <c r="T37" i="3"/>
  <c r="T54" i="3"/>
  <c r="T280" i="3"/>
  <c r="T297" i="3"/>
  <c r="T352" i="3"/>
  <c r="T539" i="3"/>
  <c r="T545" i="3"/>
  <c r="T329" i="3"/>
  <c r="T145" i="3"/>
  <c r="T374" i="3"/>
  <c r="T44" i="3"/>
  <c r="T64" i="3"/>
  <c r="T102" i="3"/>
  <c r="T416" i="3"/>
  <c r="T84" i="3"/>
  <c r="T136" i="3"/>
  <c r="T73" i="3"/>
  <c r="T294" i="3"/>
  <c r="T478" i="3"/>
  <c r="T34" i="3"/>
  <c r="T175" i="3"/>
  <c r="T256" i="3"/>
  <c r="T146" i="3"/>
  <c r="T119" i="3"/>
  <c r="T49" i="3"/>
  <c r="T203" i="3"/>
  <c r="T320" i="3"/>
  <c r="T257" i="3"/>
  <c r="T550" i="3"/>
  <c r="T347" i="3"/>
  <c r="T224" i="3"/>
  <c r="T183" i="3"/>
  <c r="T457" i="3"/>
  <c r="T291" i="3"/>
  <c r="T414" i="3"/>
  <c r="T278" i="3"/>
  <c r="T94" i="3"/>
  <c r="T411" i="3"/>
  <c r="T19" i="3"/>
  <c r="T318" i="3"/>
  <c r="T350" i="3"/>
  <c r="T397" i="3"/>
  <c r="T602" i="3"/>
  <c r="T135" i="3"/>
  <c r="T159" i="3"/>
  <c r="T138" i="3"/>
  <c r="T104" i="3"/>
  <c r="T537" i="3"/>
  <c r="T53" i="3"/>
  <c r="T289" i="3"/>
  <c r="T343" i="3"/>
  <c r="T425" i="3"/>
  <c r="T286" i="3"/>
  <c r="T584" i="3"/>
  <c r="T359" i="3"/>
  <c r="T332" i="3"/>
  <c r="T201" i="3"/>
  <c r="T587" i="3"/>
  <c r="T476" i="3"/>
  <c r="T501" i="3"/>
  <c r="T546" i="3"/>
  <c r="T166" i="3"/>
  <c r="T292" i="3"/>
  <c r="T520" i="3"/>
  <c r="T552" i="3"/>
  <c r="T334" i="3"/>
  <c r="T234" i="3"/>
  <c r="T339" i="3"/>
  <c r="T214" i="3"/>
  <c r="T141" i="3"/>
  <c r="T270" i="3"/>
  <c r="T400" i="3"/>
  <c r="T309" i="3"/>
  <c r="T250" i="3"/>
  <c r="T174" i="3"/>
  <c r="T269" i="3"/>
  <c r="T219" i="3"/>
  <c r="T405" i="3"/>
  <c r="T598" i="3"/>
  <c r="T243" i="3"/>
  <c r="T556" i="3"/>
  <c r="T58" i="3"/>
  <c r="T308" i="3"/>
  <c r="T161" i="3"/>
  <c r="T113" i="3"/>
  <c r="T24" i="3"/>
  <c r="T220" i="3"/>
  <c r="T133" i="3"/>
  <c r="T573" i="3"/>
  <c r="T606" i="3"/>
  <c r="T31" i="3"/>
  <c r="T172" i="3"/>
  <c r="T385" i="3"/>
  <c r="T277" i="3"/>
  <c r="T599" i="3"/>
  <c r="T18" i="3"/>
  <c r="T124" i="3"/>
  <c r="T213" i="3"/>
  <c r="T245" i="3"/>
  <c r="T513" i="3"/>
  <c r="T390" i="3"/>
  <c r="T173" i="3"/>
  <c r="T25" i="3"/>
  <c r="T222" i="3"/>
  <c r="T529" i="3"/>
  <c r="T544" i="3"/>
  <c r="T293" i="3"/>
  <c r="T355" i="3"/>
  <c r="T300" i="3"/>
  <c r="T79" i="3"/>
  <c r="T179" i="3"/>
  <c r="T579" i="3"/>
  <c r="T601" i="3"/>
  <c r="T560" i="3"/>
  <c r="T43" i="3"/>
  <c r="T326" i="3"/>
  <c r="T103" i="3"/>
  <c r="T143" i="3"/>
  <c r="T30" i="3"/>
  <c r="T132" i="3"/>
  <c r="T317" i="3"/>
  <c r="T13" i="3"/>
  <c r="T430" i="3"/>
  <c r="T296" i="3"/>
  <c r="T408" i="3"/>
  <c r="T487" i="3"/>
  <c r="R5" i="4" a="1"/>
  <c r="T81" i="3"/>
  <c r="T314" i="3"/>
  <c r="T387" i="3"/>
  <c r="T583" i="3"/>
  <c r="T230" i="3"/>
  <c r="T593" i="3"/>
  <c r="T225" i="3"/>
  <c r="T437" i="3"/>
  <c r="T11" i="3"/>
  <c r="T105" i="3"/>
  <c r="T185" i="3"/>
  <c r="T89" i="3"/>
  <c r="T470" i="3"/>
  <c r="T521" i="3"/>
  <c r="T273" i="3"/>
  <c r="T279" i="3"/>
  <c r="T14" i="3"/>
  <c r="T567" i="3"/>
  <c r="T241" i="3"/>
  <c r="T123" i="3"/>
  <c r="T333" i="3"/>
  <c r="T403" i="3"/>
  <c r="T121" i="3"/>
  <c r="T181" i="3"/>
  <c r="T541" i="3"/>
  <c r="T566" i="3"/>
  <c r="T152" i="3"/>
  <c r="T75" i="3"/>
  <c r="T127" i="3"/>
  <c r="T28" i="3"/>
  <c r="T87" i="3"/>
  <c r="T413" i="3"/>
  <c r="T196" i="3"/>
  <c r="T129" i="3"/>
  <c r="T60" i="3"/>
  <c r="T215" i="3"/>
  <c r="T378" i="3"/>
  <c r="T235" i="3"/>
  <c r="T112" i="3"/>
  <c r="T447" i="3"/>
  <c r="T399" i="3"/>
  <c r="T345" i="3"/>
  <c r="T193" i="3"/>
  <c r="T27" i="3"/>
  <c r="T20" i="3"/>
  <c r="T531" i="3"/>
  <c r="T151" i="3"/>
  <c r="T42" i="3"/>
  <c r="T445" i="3"/>
  <c r="T324" i="3"/>
  <c r="T424" i="3"/>
  <c r="T563" i="3"/>
  <c r="T171" i="3"/>
  <c r="T59" i="3"/>
  <c r="T211" i="3"/>
  <c r="T263" i="3"/>
  <c r="T316" i="3"/>
  <c r="T251" i="3"/>
  <c r="T301" i="3"/>
  <c r="T511" i="3"/>
  <c r="T608" i="3"/>
  <c r="T321" i="3"/>
  <c r="T509" i="3"/>
  <c r="T354" i="3"/>
  <c r="T557" i="3"/>
  <c r="T288" i="3"/>
  <c r="T46" i="3"/>
  <c r="T264" i="3"/>
  <c r="T330" i="3"/>
  <c r="T443" i="3"/>
  <c r="T39" i="3"/>
  <c r="T610" i="3"/>
  <c r="T139" i="3"/>
  <c r="T90" i="3"/>
  <c r="T534" i="3"/>
  <c r="T311" i="3"/>
  <c r="T86" i="3"/>
  <c r="T208" i="3"/>
  <c r="T341" i="3"/>
  <c r="T191" i="3"/>
  <c r="T78" i="3"/>
  <c r="T229" i="3"/>
  <c r="T402" i="3"/>
  <c r="T472" i="3"/>
  <c r="T247" i="3"/>
  <c r="T468" i="3"/>
  <c r="T285" i="3"/>
  <c r="T67" i="3"/>
  <c r="T409" i="3"/>
  <c r="T165" i="3"/>
  <c r="T449" i="3"/>
  <c r="T221" i="3"/>
  <c r="T594" i="3"/>
  <c r="T52" i="3"/>
  <c r="T358" i="3"/>
  <c r="T307" i="3"/>
  <c r="T187" i="3"/>
  <c r="T323" i="3"/>
  <c r="T380" i="3"/>
  <c r="T592" i="3"/>
  <c r="T382" i="3"/>
  <c r="T474" i="3"/>
  <c r="T169" i="3"/>
  <c r="T571" i="3"/>
  <c r="T275" i="3"/>
  <c r="T195" i="3"/>
  <c r="T304" i="3"/>
  <c r="T62" i="3"/>
  <c r="T209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O36" i="1" l="1"/>
  <c r="AN36" i="1"/>
  <c r="L36" i="1"/>
  <c r="AO35" i="1"/>
  <c r="AN35" i="1"/>
  <c r="L35" i="1"/>
  <c r="AO34" i="1"/>
  <c r="AN34" i="1"/>
  <c r="L34" i="1"/>
  <c r="AO33" i="1"/>
  <c r="AN33" i="1"/>
  <c r="L33" i="1"/>
  <c r="AO32" i="1"/>
  <c r="AN32" i="1"/>
  <c r="L32" i="1"/>
  <c r="AO31" i="1"/>
  <c r="AN31" i="1"/>
  <c r="L31" i="1"/>
  <c r="AO30" i="1"/>
  <c r="AN30" i="1"/>
  <c r="L30" i="1"/>
  <c r="AK28" i="1"/>
  <c r="X28" i="1"/>
  <c r="W28" i="1"/>
  <c r="V28" i="1"/>
  <c r="U28" i="1"/>
  <c r="T28" i="1"/>
  <c r="S28" i="1"/>
  <c r="R28" i="1"/>
  <c r="Q28" i="1"/>
  <c r="P28" i="1"/>
  <c r="O28" i="1"/>
  <c r="N28" i="1"/>
  <c r="AK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517" i="3"/>
  <c r="T420" i="3"/>
  <c r="T434" i="3"/>
  <c r="T284" i="3"/>
  <c r="T422" i="3"/>
  <c r="R5" i="1" a="1"/>
  <c r="T515" i="3"/>
  <c r="T283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Y27" i="14" l="1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K25" i="14"/>
  <c r="J25" i="14"/>
  <c r="I25" i="14"/>
  <c r="H25" i="14"/>
  <c r="G25" i="14"/>
  <c r="F25" i="14"/>
  <c r="K24" i="14"/>
  <c r="J24" i="14"/>
  <c r="I24" i="14"/>
  <c r="H24" i="14"/>
  <c r="G24" i="14"/>
  <c r="F24" i="14"/>
  <c r="K23" i="14"/>
  <c r="J23" i="14"/>
  <c r="I23" i="14"/>
  <c r="H23" i="14"/>
  <c r="G23" i="14"/>
  <c r="F23" i="14"/>
  <c r="K22" i="14"/>
  <c r="J22" i="14"/>
  <c r="I22" i="14"/>
  <c r="H22" i="14"/>
  <c r="G22" i="14"/>
  <c r="F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I5" i="7"/>
  <c r="H5" i="7"/>
  <c r="H8" i="7" s="1"/>
  <c r="G5" i="7"/>
  <c r="G8" i="7" s="1"/>
  <c r="M5" i="7" s="1"/>
  <c r="AK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J8" i="4" l="1"/>
  <c r="I8" i="4"/>
  <c r="G8" i="4"/>
  <c r="M5" i="4" s="1"/>
  <c r="H8" i="4"/>
  <c r="E18" i="4" a="1"/>
  <c r="E18" i="4" s="1"/>
  <c r="E15" i="4" a="1"/>
  <c r="E15" i="4" s="1"/>
  <c r="E14" i="4" a="1"/>
  <c r="E14" i="4" s="1"/>
  <c r="E16" i="4" a="1"/>
  <c r="E16" i="4" s="1"/>
  <c r="E12" i="4" a="1"/>
  <c r="E12" i="4" s="1"/>
  <c r="E13" i="4" a="1"/>
  <c r="E13" i="4" s="1"/>
  <c r="E17" i="4" a="1"/>
  <c r="E17" i="4" s="1"/>
  <c r="E23" i="4" a="1"/>
  <c r="E23" i="4" s="1"/>
  <c r="E24" i="4" a="1"/>
  <c r="E24" i="4" s="1"/>
  <c r="E22" i="4" a="1"/>
  <c r="E22" i="4" s="1"/>
  <c r="E26" i="4" a="1"/>
  <c r="E26" i="4" s="1"/>
  <c r="E25" i="4" a="1"/>
  <c r="E25" i="4" s="1"/>
  <c r="J8" i="1"/>
  <c r="G8" i="1"/>
  <c r="M5" i="1" s="1"/>
  <c r="H8" i="1"/>
  <c r="N5" i="1" s="1"/>
  <c r="I8" i="1"/>
  <c r="E14" i="1" a="1"/>
  <c r="E14" i="1" s="1"/>
  <c r="E17" i="1" a="1"/>
  <c r="E17" i="1" s="1"/>
  <c r="E15" i="1" a="1"/>
  <c r="E15" i="1" s="1"/>
  <c r="E16" i="1" a="1"/>
  <c r="E16" i="1" s="1"/>
  <c r="E18" i="1" a="1"/>
  <c r="E18" i="1" s="1"/>
  <c r="E13" i="1" a="1"/>
  <c r="E13" i="1" s="1"/>
  <c r="E12" i="1" a="1"/>
  <c r="E12" i="1" s="1"/>
  <c r="E26" i="1" a="1"/>
  <c r="E26" i="1" s="1"/>
  <c r="E24" i="1" a="1"/>
  <c r="E24" i="1" s="1"/>
  <c r="E25" i="1" a="1"/>
  <c r="E25" i="1" s="1"/>
  <c r="E23" i="1" a="1"/>
  <c r="E23" i="1" s="1"/>
  <c r="E22" i="1" a="1"/>
  <c r="E22" i="1" s="1"/>
  <c r="G8" i="9"/>
  <c r="M5" i="9" s="1"/>
  <c r="H8" i="9"/>
  <c r="F8" i="2" s="1"/>
  <c r="I8" i="9"/>
  <c r="J8" i="9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J8" i="7"/>
  <c r="E17" i="7" a="1"/>
  <c r="E17" i="7" s="1"/>
  <c r="E13" i="7" a="1"/>
  <c r="E13" i="7" s="1"/>
  <c r="E14" i="7" a="1"/>
  <c r="E14" i="7" s="1"/>
  <c r="E16" i="7" a="1"/>
  <c r="E16" i="7" s="1"/>
  <c r="E12" i="7" a="1"/>
  <c r="E12" i="7" s="1"/>
  <c r="E18" i="7" a="1"/>
  <c r="E18" i="7" s="1"/>
  <c r="E15" i="7" a="1"/>
  <c r="E15" i="7" s="1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N5" i="7"/>
  <c r="F7" i="2"/>
  <c r="I8" i="7"/>
  <c r="G8" i="5"/>
  <c r="M5" i="5" s="1"/>
  <c r="H8" i="5"/>
  <c r="I8" i="5"/>
  <c r="J8" i="5"/>
  <c r="E16" i="5" a="1"/>
  <c r="E16" i="5" s="1"/>
  <c r="E14" i="5" a="1"/>
  <c r="E14" i="5" s="1"/>
  <c r="E12" i="5" a="1"/>
  <c r="E12" i="5" s="1"/>
  <c r="E13" i="5" a="1"/>
  <c r="E13" i="5" s="1"/>
  <c r="E17" i="5" a="1"/>
  <c r="E17" i="5" s="1"/>
  <c r="E15" i="5" a="1"/>
  <c r="E15" i="5" s="1"/>
  <c r="E18" i="5" a="1"/>
  <c r="E18" i="5" s="1"/>
  <c r="E22" i="5" a="1"/>
  <c r="E22" i="5" s="1"/>
  <c r="E23" i="5" a="1"/>
  <c r="E23" i="5" s="1"/>
  <c r="E24" i="5" a="1"/>
  <c r="E24" i="5" s="1"/>
  <c r="E26" i="5" a="1"/>
  <c r="E26" i="5" s="1"/>
  <c r="E25" i="5" a="1"/>
  <c r="E25" i="5" s="1"/>
  <c r="H8" i="14"/>
  <c r="N5" i="14" s="1"/>
  <c r="I8" i="14"/>
  <c r="J8" i="14"/>
  <c r="E26" i="14" a="1"/>
  <c r="E26" i="14" s="1"/>
  <c r="E23" i="14" a="1"/>
  <c r="E23" i="14" s="1"/>
  <c r="E25" i="14" a="1"/>
  <c r="E25" i="14" s="1"/>
  <c r="E22" i="14" a="1"/>
  <c r="E22" i="14" s="1"/>
  <c r="E24" i="14" a="1"/>
  <c r="E24" i="14" s="1"/>
  <c r="E14" i="14" a="1"/>
  <c r="E14" i="14" s="1"/>
  <c r="E13" i="14" a="1"/>
  <c r="E13" i="14" s="1"/>
  <c r="E12" i="14" a="1"/>
  <c r="E12" i="14" s="1"/>
  <c r="E18" i="14" a="1"/>
  <c r="E18" i="14" s="1"/>
  <c r="E16" i="14" a="1"/>
  <c r="E16" i="14" s="1"/>
  <c r="E15" i="14" a="1"/>
  <c r="E15" i="14" s="1"/>
  <c r="E17" i="14" a="1"/>
  <c r="E17" i="14" s="1"/>
  <c r="G8" i="14"/>
  <c r="M5" i="14" s="1"/>
  <c r="G8" i="15"/>
  <c r="M5" i="15" s="1"/>
  <c r="H8" i="15"/>
  <c r="N5" i="15" s="1"/>
  <c r="I8" i="15"/>
  <c r="J8" i="15"/>
  <c r="E22" i="15" a="1"/>
  <c r="E22" i="15" s="1"/>
  <c r="E26" i="15" a="1"/>
  <c r="E26" i="15" s="1"/>
  <c r="E23" i="15" a="1"/>
  <c r="E23" i="15" s="1"/>
  <c r="E24" i="15" a="1"/>
  <c r="E24" i="15" s="1"/>
  <c r="E25" i="15" a="1"/>
  <c r="E25" i="15" s="1"/>
  <c r="E12" i="15" a="1"/>
  <c r="E12" i="15" s="1"/>
  <c r="E18" i="15" a="1"/>
  <c r="E18" i="15" s="1"/>
  <c r="E15" i="15" a="1"/>
  <c r="E15" i="15" s="1"/>
  <c r="E17" i="15" a="1"/>
  <c r="E17" i="15" s="1"/>
  <c r="E14" i="15" a="1"/>
  <c r="E14" i="15" s="1"/>
  <c r="E13" i="15" a="1"/>
  <c r="E13" i="15" s="1"/>
  <c r="E16" i="15" a="1"/>
  <c r="E16" i="15" s="1"/>
  <c r="N5" i="9" l="1"/>
  <c r="F5" i="2"/>
  <c r="N5" i="4"/>
  <c r="F4" i="2"/>
  <c r="I4" i="2" s="1"/>
  <c r="G8" i="2"/>
  <c r="I8" i="2"/>
  <c r="G7" i="2"/>
  <c r="I7" i="2"/>
  <c r="N5" i="5"/>
  <c r="F6" i="2"/>
  <c r="G4" i="2" l="1"/>
  <c r="I5" i="2"/>
  <c r="G5" i="2"/>
  <c r="I6" i="2"/>
  <c r="G6" i="2"/>
  <c r="F3" i="2"/>
  <c r="I3" i="2" s="1"/>
  <c r="G3" i="2" l="1"/>
  <c r="Z31" i="9" l="1"/>
  <c r="Z63" i="9"/>
  <c r="Z95" i="9"/>
  <c r="Z127" i="9"/>
  <c r="Z159" i="9"/>
  <c r="Z191" i="9"/>
  <c r="Z223" i="9"/>
  <c r="Z255" i="9"/>
  <c r="Z287" i="9"/>
  <c r="Z319" i="9"/>
  <c r="Z351" i="9"/>
  <c r="Z383" i="9"/>
  <c r="Z415" i="9"/>
  <c r="Z447" i="9"/>
  <c r="Z225" i="9"/>
  <c r="Z289" i="9"/>
  <c r="Z353" i="9"/>
  <c r="Z417" i="9"/>
  <c r="Z130" i="9"/>
  <c r="Z194" i="9"/>
  <c r="Z258" i="9"/>
  <c r="Z322" i="9"/>
  <c r="Z386" i="9"/>
  <c r="Z134" i="9"/>
  <c r="Z230" i="9"/>
  <c r="Z294" i="9"/>
  <c r="Z326" i="9"/>
  <c r="Z390" i="9"/>
  <c r="Z111" i="9"/>
  <c r="Z32" i="9"/>
  <c r="Z64" i="9"/>
  <c r="Z96" i="9"/>
  <c r="Z128" i="9"/>
  <c r="Z160" i="9"/>
  <c r="Z192" i="9"/>
  <c r="Z224" i="9"/>
  <c r="Z256" i="9"/>
  <c r="Z288" i="9"/>
  <c r="Z320" i="9"/>
  <c r="Z352" i="9"/>
  <c r="Z384" i="9"/>
  <c r="Z416" i="9"/>
  <c r="Z30" i="9"/>
  <c r="Z33" i="9"/>
  <c r="Z65" i="9"/>
  <c r="Z97" i="9"/>
  <c r="Z129" i="9"/>
  <c r="Z161" i="9"/>
  <c r="Z431" i="9"/>
  <c r="Z34" i="9"/>
  <c r="Z66" i="9"/>
  <c r="Z98" i="9"/>
  <c r="Z35" i="9"/>
  <c r="Z67" i="9"/>
  <c r="Z99" i="9"/>
  <c r="Z131" i="9"/>
  <c r="Z163" i="9"/>
  <c r="Z195" i="9"/>
  <c r="Z227" i="9"/>
  <c r="Z259" i="9"/>
  <c r="Z291" i="9"/>
  <c r="Z323" i="9"/>
  <c r="Z355" i="9"/>
  <c r="Z387" i="9"/>
  <c r="Z419" i="9"/>
  <c r="Z325" i="9"/>
  <c r="Z389" i="9"/>
  <c r="Z421" i="9"/>
  <c r="Z166" i="9"/>
  <c r="Z207" i="9"/>
  <c r="Z36" i="9"/>
  <c r="Z68" i="9"/>
  <c r="Z100" i="9"/>
  <c r="Z132" i="9"/>
  <c r="Z164" i="9"/>
  <c r="Z196" i="9"/>
  <c r="Z228" i="9"/>
  <c r="Z260" i="9"/>
  <c r="Z292" i="9"/>
  <c r="Z324" i="9"/>
  <c r="Z356" i="9"/>
  <c r="Z388" i="9"/>
  <c r="Z420" i="9"/>
  <c r="Z357" i="9"/>
  <c r="Z37" i="9"/>
  <c r="Z69" i="9"/>
  <c r="Z101" i="9"/>
  <c r="Z133" i="9"/>
  <c r="Z165" i="9"/>
  <c r="Z197" i="9"/>
  <c r="Z229" i="9"/>
  <c r="Z261" i="9"/>
  <c r="Z293" i="9"/>
  <c r="Z38" i="9"/>
  <c r="Z70" i="9"/>
  <c r="Z102" i="9"/>
  <c r="Z39" i="9"/>
  <c r="Z71" i="9"/>
  <c r="Z103" i="9"/>
  <c r="Z135" i="9"/>
  <c r="Z167" i="9"/>
  <c r="Z199" i="9"/>
  <c r="Z231" i="9"/>
  <c r="Z263" i="9"/>
  <c r="Z295" i="9"/>
  <c r="Z327" i="9"/>
  <c r="Z359" i="9"/>
  <c r="Z391" i="9"/>
  <c r="Z423" i="9"/>
  <c r="Z40" i="9"/>
  <c r="Z72" i="9"/>
  <c r="Z104" i="9"/>
  <c r="Z136" i="9"/>
  <c r="Z168" i="9"/>
  <c r="Z200" i="9"/>
  <c r="Z232" i="9"/>
  <c r="Z264" i="9"/>
  <c r="Z296" i="9"/>
  <c r="Z328" i="9"/>
  <c r="Z360" i="9"/>
  <c r="Z392" i="9"/>
  <c r="Z424" i="9"/>
  <c r="Z170" i="9"/>
  <c r="Z234" i="9"/>
  <c r="Z330" i="9"/>
  <c r="Z394" i="9"/>
  <c r="Z172" i="9"/>
  <c r="Z268" i="9"/>
  <c r="Z332" i="9"/>
  <c r="Z41" i="9"/>
  <c r="Z73" i="9"/>
  <c r="Z105" i="9"/>
  <c r="Z137" i="9"/>
  <c r="Z169" i="9"/>
  <c r="Z201" i="9"/>
  <c r="Z233" i="9"/>
  <c r="Z265" i="9"/>
  <c r="Z297" i="9"/>
  <c r="Z329" i="9"/>
  <c r="Z361" i="9"/>
  <c r="Z393" i="9"/>
  <c r="Z425" i="9"/>
  <c r="Z138" i="9"/>
  <c r="Z202" i="9"/>
  <c r="Z266" i="9"/>
  <c r="Z298" i="9"/>
  <c r="Z362" i="9"/>
  <c r="Z426" i="9"/>
  <c r="Z140" i="9"/>
  <c r="Z300" i="9"/>
  <c r="Z364" i="9"/>
  <c r="Z42" i="9"/>
  <c r="Z74" i="9"/>
  <c r="Z106" i="9"/>
  <c r="Z43" i="9"/>
  <c r="Z75" i="9"/>
  <c r="Z107" i="9"/>
  <c r="Z139" i="9"/>
  <c r="Z171" i="9"/>
  <c r="Z203" i="9"/>
  <c r="Z235" i="9"/>
  <c r="Z267" i="9"/>
  <c r="Z299" i="9"/>
  <c r="Z331" i="9"/>
  <c r="Z363" i="9"/>
  <c r="Z395" i="9"/>
  <c r="Z427" i="9"/>
  <c r="Z108" i="9"/>
  <c r="Z204" i="9"/>
  <c r="Z236" i="9"/>
  <c r="Z396" i="9"/>
  <c r="Z428" i="9"/>
  <c r="Z366" i="9"/>
  <c r="Z143" i="9"/>
  <c r="Z44" i="9"/>
  <c r="Z76" i="9"/>
  <c r="Z45" i="9"/>
  <c r="Z77" i="9"/>
  <c r="Z109" i="9"/>
  <c r="Z141" i="9"/>
  <c r="Z173" i="9"/>
  <c r="Z205" i="9"/>
  <c r="Z237" i="9"/>
  <c r="Z269" i="9"/>
  <c r="Z301" i="9"/>
  <c r="Z333" i="9"/>
  <c r="Z365" i="9"/>
  <c r="Z397" i="9"/>
  <c r="Z429" i="9"/>
  <c r="Z334" i="9"/>
  <c r="Z398" i="9"/>
  <c r="Z430" i="9"/>
  <c r="Z175" i="9"/>
  <c r="Z46" i="9"/>
  <c r="Z78" i="9"/>
  <c r="Z110" i="9"/>
  <c r="Z142" i="9"/>
  <c r="Z174" i="9"/>
  <c r="Z206" i="9"/>
  <c r="Z238" i="9"/>
  <c r="Z270" i="9"/>
  <c r="Z302" i="9"/>
  <c r="Z47" i="9"/>
  <c r="Z48" i="9"/>
  <c r="Z80" i="9"/>
  <c r="Z112" i="9"/>
  <c r="Z144" i="9"/>
  <c r="Z176" i="9"/>
  <c r="Z208" i="9"/>
  <c r="Z240" i="9"/>
  <c r="Z272" i="9"/>
  <c r="Z304" i="9"/>
  <c r="Z336" i="9"/>
  <c r="Z368" i="9"/>
  <c r="Z400" i="9"/>
  <c r="Z432" i="9"/>
  <c r="Z81" i="9"/>
  <c r="Z113" i="9"/>
  <c r="Z145" i="9"/>
  <c r="Z177" i="9"/>
  <c r="Z209" i="9"/>
  <c r="Z241" i="9"/>
  <c r="Z305" i="9"/>
  <c r="Z337" i="9"/>
  <c r="Z369" i="9"/>
  <c r="Z401" i="9"/>
  <c r="Z433" i="9"/>
  <c r="Z274" i="9"/>
  <c r="Z370" i="9"/>
  <c r="Z402" i="9"/>
  <c r="Z434" i="9"/>
  <c r="Z49" i="9"/>
  <c r="Z273" i="9"/>
  <c r="Z278" i="9"/>
  <c r="Z183" i="9"/>
  <c r="Z343" i="9"/>
  <c r="Z439" i="9"/>
  <c r="Z285" i="9"/>
  <c r="Z50" i="9"/>
  <c r="Z82" i="9"/>
  <c r="Z114" i="9"/>
  <c r="Z146" i="9"/>
  <c r="Z178" i="9"/>
  <c r="Z210" i="9"/>
  <c r="Z242" i="9"/>
  <c r="Z306" i="9"/>
  <c r="Z338" i="9"/>
  <c r="Z310" i="9"/>
  <c r="Z279" i="9"/>
  <c r="Z445" i="9"/>
  <c r="Z239" i="9"/>
  <c r="Z51" i="9"/>
  <c r="Z83" i="9"/>
  <c r="Z115" i="9"/>
  <c r="Z147" i="9"/>
  <c r="Z179" i="9"/>
  <c r="Z211" i="9"/>
  <c r="Z243" i="9"/>
  <c r="Z275" i="9"/>
  <c r="Z307" i="9"/>
  <c r="Z339" i="9"/>
  <c r="Z371" i="9"/>
  <c r="Z403" i="9"/>
  <c r="Z435" i="9"/>
  <c r="Z245" i="9"/>
  <c r="Z309" i="9"/>
  <c r="Z373" i="9"/>
  <c r="Z437" i="9"/>
  <c r="Z246" i="9"/>
  <c r="Z406" i="9"/>
  <c r="Z215" i="9"/>
  <c r="Z375" i="9"/>
  <c r="Z221" i="9"/>
  <c r="Z367" i="9"/>
  <c r="Z52" i="9"/>
  <c r="Z84" i="9"/>
  <c r="Z116" i="9"/>
  <c r="Z148" i="9"/>
  <c r="Z180" i="9"/>
  <c r="Z212" i="9"/>
  <c r="Z244" i="9"/>
  <c r="Z276" i="9"/>
  <c r="Z308" i="9"/>
  <c r="Z340" i="9"/>
  <c r="Z372" i="9"/>
  <c r="Z404" i="9"/>
  <c r="Z436" i="9"/>
  <c r="Z277" i="9"/>
  <c r="Z341" i="9"/>
  <c r="Z405" i="9"/>
  <c r="Z214" i="9"/>
  <c r="Z438" i="9"/>
  <c r="Z247" i="9"/>
  <c r="Z311" i="9"/>
  <c r="Z407" i="9"/>
  <c r="Z253" i="9"/>
  <c r="Z413" i="9"/>
  <c r="Z53" i="9"/>
  <c r="Z85" i="9"/>
  <c r="Z117" i="9"/>
  <c r="Z149" i="9"/>
  <c r="Z181" i="9"/>
  <c r="Z213" i="9"/>
  <c r="Z303" i="9"/>
  <c r="Z54" i="9"/>
  <c r="Z86" i="9"/>
  <c r="Z118" i="9"/>
  <c r="Z150" i="9"/>
  <c r="Z182" i="9"/>
  <c r="Z342" i="9"/>
  <c r="Z374" i="9"/>
  <c r="Z399" i="9"/>
  <c r="Z55" i="9"/>
  <c r="Z87" i="9"/>
  <c r="Z119" i="9"/>
  <c r="Z151" i="9"/>
  <c r="Z56" i="9"/>
  <c r="Z88" i="9"/>
  <c r="Z120" i="9"/>
  <c r="Z152" i="9"/>
  <c r="Z184" i="9"/>
  <c r="Z216" i="9"/>
  <c r="Z248" i="9"/>
  <c r="Z280" i="9"/>
  <c r="Z312" i="9"/>
  <c r="Z344" i="9"/>
  <c r="Z376" i="9"/>
  <c r="Z408" i="9"/>
  <c r="Z440" i="9"/>
  <c r="Z89" i="9"/>
  <c r="Z121" i="9"/>
  <c r="Z153" i="9"/>
  <c r="Z185" i="9"/>
  <c r="Z217" i="9"/>
  <c r="Z249" i="9"/>
  <c r="Z281" i="9"/>
  <c r="Z313" i="9"/>
  <c r="Z345" i="9"/>
  <c r="Z377" i="9"/>
  <c r="Z409" i="9"/>
  <c r="Z441" i="9"/>
  <c r="Z348" i="9"/>
  <c r="Z444" i="9"/>
  <c r="Z189" i="9"/>
  <c r="Z349" i="9"/>
  <c r="Z381" i="9"/>
  <c r="Z57" i="9"/>
  <c r="Z335" i="9"/>
  <c r="Z58" i="9"/>
  <c r="Z90" i="9"/>
  <c r="Z122" i="9"/>
  <c r="Z154" i="9"/>
  <c r="Z186" i="9"/>
  <c r="Z218" i="9"/>
  <c r="Z250" i="9"/>
  <c r="Z282" i="9"/>
  <c r="Z314" i="9"/>
  <c r="Z346" i="9"/>
  <c r="Z378" i="9"/>
  <c r="Z410" i="9"/>
  <c r="Z442" i="9"/>
  <c r="Z123" i="9"/>
  <c r="Z155" i="9"/>
  <c r="Z187" i="9"/>
  <c r="Z219" i="9"/>
  <c r="Z251" i="9"/>
  <c r="Z283" i="9"/>
  <c r="Z315" i="9"/>
  <c r="Z347" i="9"/>
  <c r="Z379" i="9"/>
  <c r="Z411" i="9"/>
  <c r="Z443" i="9"/>
  <c r="Z316" i="9"/>
  <c r="Z380" i="9"/>
  <c r="Z412" i="9"/>
  <c r="Z317" i="9"/>
  <c r="Z79" i="9"/>
  <c r="Z59" i="9"/>
  <c r="Z91" i="9"/>
  <c r="Z60" i="9"/>
  <c r="Z92" i="9"/>
  <c r="Z124" i="9"/>
  <c r="Z156" i="9"/>
  <c r="Z188" i="9"/>
  <c r="Z220" i="9"/>
  <c r="Z252" i="9"/>
  <c r="Z284" i="9"/>
  <c r="Z61" i="9"/>
  <c r="Z93" i="9"/>
  <c r="Z125" i="9"/>
  <c r="Z157" i="9"/>
  <c r="Z62" i="9"/>
  <c r="Z94" i="9"/>
  <c r="Z126" i="9"/>
  <c r="Z158" i="9"/>
  <c r="Z190" i="9"/>
  <c r="Z222" i="9"/>
  <c r="Z254" i="9"/>
  <c r="Z286" i="9"/>
  <c r="Z318" i="9"/>
  <c r="Z350" i="9"/>
  <c r="Z382" i="9"/>
  <c r="Z414" i="9"/>
  <c r="Z446" i="9"/>
  <c r="Z193" i="9"/>
  <c r="Z257" i="9"/>
  <c r="Z321" i="9"/>
  <c r="Z385" i="9"/>
  <c r="Z30" i="7"/>
  <c r="Z162" i="9"/>
  <c r="Z226" i="9"/>
  <c r="Z290" i="9"/>
  <c r="Z354" i="9"/>
  <c r="Z418" i="9"/>
  <c r="Z198" i="9"/>
  <c r="Z262" i="9"/>
  <c r="Z358" i="9"/>
  <c r="Z422" i="9"/>
  <c r="Z271" i="9"/>
  <c r="Z41" i="4"/>
  <c r="Z31" i="7"/>
  <c r="Z522" i="4"/>
  <c r="Z405" i="4"/>
  <c r="Z171" i="14"/>
  <c r="Z86" i="4"/>
  <c r="Z76" i="7"/>
  <c r="Z45" i="7"/>
  <c r="AL171" i="1"/>
  <c r="Z308" i="4"/>
  <c r="Z101" i="15"/>
  <c r="Z122" i="7"/>
  <c r="AL150" i="1"/>
  <c r="Z324" i="4"/>
  <c r="Z154" i="15"/>
  <c r="Z54" i="7"/>
  <c r="Z130" i="5"/>
  <c r="Z42" i="5"/>
  <c r="AL481" i="1"/>
  <c r="AL206" i="1"/>
  <c r="Z94" i="5"/>
  <c r="Z536" i="4"/>
  <c r="AL483" i="1"/>
  <c r="AL503" i="1"/>
  <c r="Z80" i="14"/>
  <c r="Z462" i="4"/>
  <c r="Z511" i="4"/>
  <c r="Z127" i="4"/>
  <c r="AL279" i="1"/>
  <c r="AL53" i="1"/>
  <c r="Z520" i="4"/>
  <c r="AL218" i="1"/>
  <c r="Z430" i="4"/>
  <c r="Z119" i="7"/>
  <c r="Z76" i="15"/>
  <c r="Z143" i="15"/>
  <c r="AL144" i="1"/>
  <c r="Z136" i="4"/>
  <c r="Z387" i="4"/>
  <c r="Z428" i="4"/>
  <c r="Z96" i="15"/>
  <c r="Z401" i="4"/>
  <c r="AL216" i="1"/>
  <c r="Z105" i="15"/>
  <c r="AL448" i="1"/>
  <c r="AL342" i="1"/>
  <c r="Z289" i="4"/>
  <c r="Z121" i="15"/>
  <c r="Z204" i="4"/>
  <c r="AL44" i="1"/>
  <c r="Z179" i="4"/>
  <c r="AL372" i="1"/>
  <c r="AL136" i="1"/>
  <c r="AL416" i="1"/>
  <c r="AL309" i="1"/>
  <c r="Z117" i="14"/>
  <c r="Z50" i="14"/>
  <c r="Z142" i="15"/>
  <c r="Z239" i="4"/>
  <c r="AL235" i="1"/>
  <c r="Z138" i="5"/>
  <c r="Z153" i="14"/>
  <c r="Z510" i="4"/>
  <c r="Z261" i="4"/>
  <c r="Z70" i="15"/>
  <c r="Z92" i="14"/>
  <c r="Z165" i="15"/>
  <c r="Z128" i="5"/>
  <c r="AL426" i="1"/>
  <c r="Z378" i="4"/>
  <c r="Z206" i="4"/>
  <c r="Z290" i="4"/>
  <c r="Z65" i="4"/>
  <c r="AL291" i="1"/>
  <c r="Z450" i="4"/>
  <c r="AL505" i="1"/>
  <c r="Z73" i="4"/>
  <c r="Z63" i="7"/>
  <c r="AL38" i="1"/>
  <c r="Z437" i="4"/>
  <c r="Z52" i="15"/>
  <c r="Z118" i="4"/>
  <c r="Z108" i="7"/>
  <c r="Z141" i="7"/>
  <c r="AL208" i="1"/>
  <c r="Z348" i="4"/>
  <c r="Z138" i="15"/>
  <c r="Z48" i="5"/>
  <c r="AL187" i="1"/>
  <c r="Z363" i="4"/>
  <c r="Z98" i="4"/>
  <c r="Z91" i="7"/>
  <c r="Z59" i="14"/>
  <c r="Z64" i="14"/>
  <c r="AL532" i="1"/>
  <c r="AL254" i="1"/>
  <c r="Z46" i="4"/>
  <c r="AL298" i="1"/>
  <c r="AL534" i="1"/>
  <c r="AL30" i="1"/>
  <c r="Z124" i="14"/>
  <c r="Z508" i="4"/>
  <c r="Z453" i="4"/>
  <c r="Z87" i="14"/>
  <c r="AL351" i="1"/>
  <c r="Z381" i="4"/>
  <c r="Z543" i="4"/>
  <c r="Z38" i="4"/>
  <c r="Z186" i="4"/>
  <c r="AL516" i="1"/>
  <c r="Z105" i="4"/>
  <c r="Z95" i="7"/>
  <c r="AL70" i="1"/>
  <c r="Z469" i="4"/>
  <c r="Z84" i="15"/>
  <c r="Z150" i="4"/>
  <c r="Z140" i="7"/>
  <c r="Z125" i="5"/>
  <c r="AL248" i="1"/>
  <c r="Z385" i="4"/>
  <c r="Z174" i="15"/>
  <c r="Z84" i="5"/>
  <c r="AL224" i="1"/>
  <c r="Z400" i="4"/>
  <c r="Z174" i="4"/>
  <c r="Z130" i="7"/>
  <c r="Z101" i="14"/>
  <c r="Z130" i="15"/>
  <c r="Z58" i="7"/>
  <c r="AL394" i="1"/>
  <c r="Z94" i="4"/>
  <c r="AL484" i="1"/>
  <c r="Z60" i="7"/>
  <c r="Z78" i="7"/>
  <c r="Z166" i="14"/>
  <c r="AL40" i="1"/>
  <c r="AL90" i="1"/>
  <c r="Z280" i="4"/>
  <c r="AL418" i="1"/>
  <c r="AL217" i="1"/>
  <c r="Z98" i="5"/>
  <c r="AL384" i="1"/>
  <c r="Z161" i="15"/>
  <c r="Z178" i="14"/>
  <c r="Z417" i="4"/>
  <c r="AL313" i="1"/>
  <c r="AL397" i="1"/>
  <c r="Z313" i="4"/>
  <c r="AL77" i="1"/>
  <c r="AL245" i="1"/>
  <c r="Z84" i="4"/>
  <c r="AL379" i="1"/>
  <c r="Z293" i="4"/>
  <c r="Z379" i="4"/>
  <c r="Z240" i="4"/>
  <c r="AL163" i="1"/>
  <c r="AL331" i="1"/>
  <c r="Z71" i="15"/>
  <c r="Z180" i="4"/>
  <c r="AL540" i="1"/>
  <c r="Z66" i="7"/>
  <c r="Z542" i="4"/>
  <c r="Z454" i="4"/>
  <c r="Z464" i="4"/>
  <c r="Z159" i="4"/>
  <c r="Z36" i="7"/>
  <c r="AL407" i="1"/>
  <c r="AL522" i="1"/>
  <c r="Z68" i="7"/>
  <c r="AL276" i="1"/>
  <c r="AL282" i="1"/>
  <c r="Z205" i="4"/>
  <c r="Z137" i="4"/>
  <c r="Z127" i="7"/>
  <c r="AL102" i="1"/>
  <c r="Z501" i="4"/>
  <c r="Z116" i="15"/>
  <c r="Z182" i="4"/>
  <c r="Z60" i="5"/>
  <c r="Z109" i="14"/>
  <c r="AL285" i="1"/>
  <c r="Z422" i="4"/>
  <c r="Z58" i="4"/>
  <c r="Z120" i="5"/>
  <c r="AL263" i="1"/>
  <c r="Z440" i="4"/>
  <c r="Z211" i="4"/>
  <c r="Z54" i="5"/>
  <c r="Z147" i="14"/>
  <c r="Z200" i="4"/>
  <c r="Z103" i="7"/>
  <c r="AL537" i="1"/>
  <c r="Z146" i="4"/>
  <c r="Z110" i="14"/>
  <c r="Z395" i="4"/>
  <c r="Z121" i="7"/>
  <c r="Z59" i="15"/>
  <c r="AL87" i="1"/>
  <c r="AL137" i="1"/>
  <c r="Z377" i="4"/>
  <c r="AL464" i="1"/>
  <c r="AL304" i="1"/>
  <c r="Z98" i="15"/>
  <c r="AL469" i="1"/>
  <c r="Z354" i="4"/>
  <c r="Z31" i="15"/>
  <c r="Z169" i="14"/>
  <c r="Z115" i="7"/>
  <c r="AL473" i="1"/>
  <c r="Z169" i="4"/>
  <c r="Z47" i="5"/>
  <c r="AL134" i="1"/>
  <c r="Z533" i="4"/>
  <c r="Z148" i="15"/>
  <c r="Z214" i="4"/>
  <c r="Z92" i="5"/>
  <c r="Z173" i="14"/>
  <c r="AL322" i="1"/>
  <c r="Z461" i="4"/>
  <c r="Z95" i="4"/>
  <c r="Z47" i="14"/>
  <c r="AL300" i="1"/>
  <c r="Z477" i="4"/>
  <c r="Z251" i="4"/>
  <c r="Z90" i="5"/>
  <c r="Z37" i="15"/>
  <c r="Z255" i="4"/>
  <c r="Z39" i="5"/>
  <c r="Z43" i="5"/>
  <c r="Z197" i="4"/>
  <c r="Z172" i="15"/>
  <c r="AL536" i="1"/>
  <c r="Z57" i="5"/>
  <c r="Z102" i="15"/>
  <c r="AL130" i="1"/>
  <c r="AL183" i="1"/>
  <c r="Z516" i="4"/>
  <c r="AL510" i="1"/>
  <c r="AL383" i="1"/>
  <c r="Z104" i="4"/>
  <c r="AL543" i="1"/>
  <c r="AL332" i="1"/>
  <c r="AL167" i="1"/>
  <c r="Z500" i="4"/>
  <c r="Z35" i="14"/>
  <c r="Z75" i="5"/>
  <c r="AL68" i="1"/>
  <c r="Z479" i="4"/>
  <c r="AL240" i="1"/>
  <c r="AL412" i="1"/>
  <c r="Z82" i="4"/>
  <c r="AL508" i="1"/>
  <c r="Z106" i="5"/>
  <c r="AL461" i="1"/>
  <c r="Z104" i="5"/>
  <c r="AL103" i="1"/>
  <c r="Z167" i="14"/>
  <c r="Z51" i="7"/>
  <c r="AL123" i="1"/>
  <c r="Z128" i="14"/>
  <c r="AL193" i="1"/>
  <c r="Z201" i="4"/>
  <c r="Z79" i="5"/>
  <c r="AL166" i="1"/>
  <c r="AL49" i="1"/>
  <c r="Z180" i="15"/>
  <c r="Z246" i="4"/>
  <c r="Z124" i="5"/>
  <c r="Z86" i="15"/>
  <c r="AL361" i="1"/>
  <c r="Z498" i="4"/>
  <c r="Z132" i="4"/>
  <c r="Z83" i="14"/>
  <c r="AL340" i="1"/>
  <c r="Z514" i="4"/>
  <c r="Z64" i="4"/>
  <c r="Z129" i="5"/>
  <c r="Z82" i="15"/>
  <c r="Z351" i="4"/>
  <c r="Z131" i="5"/>
  <c r="Z135" i="5"/>
  <c r="Z244" i="4"/>
  <c r="Z152" i="4"/>
  <c r="Z151" i="14"/>
  <c r="Z102" i="5"/>
  <c r="Z144" i="15"/>
  <c r="AL180" i="1"/>
  <c r="AL232" i="1"/>
  <c r="AL46" i="1"/>
  <c r="Z39" i="7"/>
  <c r="AL462" i="1"/>
  <c r="AL98" i="1"/>
  <c r="Z99" i="7"/>
  <c r="Z132" i="7"/>
  <c r="Z431" i="4"/>
  <c r="AL246" i="1"/>
  <c r="Z145" i="15"/>
  <c r="Z99" i="14"/>
  <c r="AL314" i="1"/>
  <c r="Z158" i="14"/>
  <c r="AL329" i="1"/>
  <c r="AL494" i="1"/>
  <c r="Z32" i="5"/>
  <c r="Z52" i="5"/>
  <c r="Z107" i="15"/>
  <c r="Z90" i="4"/>
  <c r="Z58" i="14"/>
  <c r="AL191" i="1"/>
  <c r="AL120" i="1"/>
  <c r="AL104" i="1"/>
  <c r="AL81" i="1"/>
  <c r="Z55" i="4"/>
  <c r="Z268" i="4"/>
  <c r="AL226" i="1"/>
  <c r="AL278" i="1"/>
  <c r="AL185" i="1"/>
  <c r="Z88" i="7"/>
  <c r="AL542" i="1"/>
  <c r="Z129" i="14"/>
  <c r="Z69" i="5"/>
  <c r="Z118" i="14"/>
  <c r="AL496" i="1"/>
  <c r="AL189" i="1"/>
  <c r="Z233" i="4"/>
  <c r="Z111" i="5"/>
  <c r="AL198" i="1"/>
  <c r="Z278" i="4"/>
  <c r="Z44" i="14"/>
  <c r="Z118" i="15"/>
  <c r="AL398" i="1"/>
  <c r="Z538" i="4"/>
  <c r="Z171" i="4"/>
  <c r="Z119" i="14"/>
  <c r="AL377" i="1"/>
  <c r="AL35" i="1"/>
  <c r="Z101" i="4"/>
  <c r="Z39" i="4"/>
  <c r="Z126" i="15"/>
  <c r="AL117" i="1"/>
  <c r="Z60" i="14"/>
  <c r="Z152" i="14"/>
  <c r="Z299" i="4"/>
  <c r="Z396" i="4"/>
  <c r="Z102" i="4"/>
  <c r="Z67" i="4"/>
  <c r="Z265" i="4"/>
  <c r="Z31" i="14"/>
  <c r="AL230" i="1"/>
  <c r="AL113" i="1"/>
  <c r="Z151" i="4"/>
  <c r="Z310" i="4"/>
  <c r="Z76" i="14"/>
  <c r="Z40" i="4"/>
  <c r="AL438" i="1"/>
  <c r="AL59" i="1"/>
  <c r="Z208" i="4"/>
  <c r="Z155" i="14"/>
  <c r="AL414" i="1"/>
  <c r="AL74" i="1"/>
  <c r="Z140" i="4"/>
  <c r="Z92" i="4"/>
  <c r="Z167" i="15"/>
  <c r="AL349" i="1"/>
  <c r="Z102" i="14"/>
  <c r="Z90" i="15"/>
  <c r="Z346" i="4"/>
  <c r="AL161" i="1"/>
  <c r="Z491" i="4"/>
  <c r="Z114" i="4"/>
  <c r="Z319" i="4"/>
  <c r="AL272" i="1"/>
  <c r="AL321" i="1"/>
  <c r="AL234" i="1"/>
  <c r="Z89" i="14"/>
  <c r="Z98" i="7"/>
  <c r="Z189" i="4"/>
  <c r="Z140" i="5"/>
  <c r="Z162" i="15"/>
  <c r="Z54" i="14"/>
  <c r="Z60" i="15"/>
  <c r="Z499" i="4"/>
  <c r="Z81" i="15"/>
  <c r="Z37" i="14"/>
  <c r="Z160" i="14"/>
  <c r="AL492" i="1"/>
  <c r="Z131" i="7"/>
  <c r="AL200" i="1"/>
  <c r="Z92" i="7"/>
  <c r="AL121" i="1"/>
  <c r="Z274" i="4"/>
  <c r="Z47" i="15"/>
  <c r="AL354" i="1"/>
  <c r="AL445" i="1"/>
  <c r="AL277" i="1"/>
  <c r="AL302" i="1"/>
  <c r="AL327" i="1"/>
  <c r="AL124" i="1"/>
  <c r="AL455" i="1"/>
  <c r="Z474" i="4"/>
  <c r="Z357" i="4"/>
  <c r="AL430" i="1"/>
  <c r="AL520" i="1"/>
  <c r="AL355" i="1"/>
  <c r="Z95" i="5"/>
  <c r="AL215" i="1"/>
  <c r="AL381" i="1"/>
  <c r="Z97" i="7"/>
  <c r="Z108" i="4"/>
  <c r="Z72" i="7"/>
  <c r="Z297" i="4"/>
  <c r="Z63" i="14"/>
  <c r="AL262" i="1"/>
  <c r="AL145" i="1"/>
  <c r="Z215" i="4"/>
  <c r="Z342" i="4"/>
  <c r="Z108" i="14"/>
  <c r="Z79" i="4"/>
  <c r="AL475" i="1"/>
  <c r="AL96" i="1"/>
  <c r="Z248" i="4"/>
  <c r="Z41" i="15"/>
  <c r="AL451" i="1"/>
  <c r="AL111" i="1"/>
  <c r="Z177" i="4"/>
  <c r="Z144" i="4"/>
  <c r="Z82" i="5"/>
  <c r="AL442" i="1"/>
  <c r="Z148" i="14"/>
  <c r="Z131" i="15"/>
  <c r="Z391" i="4"/>
  <c r="AL487" i="1"/>
  <c r="Z165" i="4"/>
  <c r="Z368" i="4"/>
  <c r="AL318" i="1"/>
  <c r="AL368" i="1"/>
  <c r="Z175" i="14"/>
  <c r="Z65" i="5"/>
  <c r="Z109" i="5"/>
  <c r="Z94" i="14"/>
  <c r="AL507" i="1"/>
  <c r="Z31" i="5"/>
  <c r="Z473" i="4"/>
  <c r="AL148" i="1"/>
  <c r="Z335" i="4"/>
  <c r="Z241" i="4"/>
  <c r="Z71" i="4"/>
  <c r="Z46" i="7"/>
  <c r="Z97" i="5"/>
  <c r="Z106" i="15"/>
  <c r="AL431" i="1"/>
  <c r="Z32" i="15"/>
  <c r="Z525" i="4"/>
  <c r="Z329" i="4"/>
  <c r="Z95" i="14"/>
  <c r="AL294" i="1"/>
  <c r="AL177" i="1"/>
  <c r="Z279" i="4"/>
  <c r="Z374" i="4"/>
  <c r="Z140" i="14"/>
  <c r="Z116" i="4"/>
  <c r="AL512" i="1"/>
  <c r="AL135" i="1"/>
  <c r="Z285" i="4"/>
  <c r="Z77" i="15"/>
  <c r="AL490" i="1"/>
  <c r="AL151" i="1"/>
  <c r="Z217" i="4"/>
  <c r="Z192" i="4"/>
  <c r="Z127" i="15"/>
  <c r="Z62" i="7"/>
  <c r="Z38" i="15"/>
  <c r="Z103" i="4"/>
  <c r="Z442" i="4"/>
  <c r="Z65" i="14"/>
  <c r="Z112" i="7"/>
  <c r="Z220" i="4"/>
  <c r="Z414" i="4"/>
  <c r="AL365" i="1"/>
  <c r="AL417" i="1"/>
  <c r="AL420" i="1"/>
  <c r="Z109" i="15"/>
  <c r="Z139" i="5"/>
  <c r="Z32" i="4"/>
  <c r="Z162" i="14"/>
  <c r="Z111" i="15"/>
  <c r="AL352" i="1"/>
  <c r="AL288" i="1"/>
  <c r="AL236" i="1"/>
  <c r="Z91" i="15"/>
  <c r="AL320" i="1"/>
  <c r="Z161" i="4"/>
  <c r="Z120" i="7"/>
  <c r="Z53" i="14"/>
  <c r="Z478" i="4"/>
  <c r="Z131" i="4"/>
  <c r="Z62" i="5"/>
  <c r="Z448" i="4"/>
  <c r="Z166" i="15"/>
  <c r="AL515" i="1"/>
  <c r="Z118" i="5"/>
  <c r="Z361" i="4"/>
  <c r="Z127" i="14"/>
  <c r="AL326" i="1"/>
  <c r="AL209" i="1"/>
  <c r="Z311" i="4"/>
  <c r="Z406" i="4"/>
  <c r="Z172" i="14"/>
  <c r="Z156" i="4"/>
  <c r="Z33" i="7"/>
  <c r="AL172" i="1"/>
  <c r="Z322" i="4"/>
  <c r="Z113" i="15"/>
  <c r="AL527" i="1"/>
  <c r="AL188" i="1"/>
  <c r="Z254" i="4"/>
  <c r="Z242" i="4"/>
  <c r="Z61" i="14"/>
  <c r="Z89" i="5"/>
  <c r="Z83" i="15"/>
  <c r="Z203" i="4"/>
  <c r="Z486" i="4"/>
  <c r="Z175" i="15"/>
  <c r="Z46" i="15"/>
  <c r="Z267" i="4"/>
  <c r="Z459" i="4"/>
  <c r="AL411" i="1"/>
  <c r="AL463" i="1"/>
  <c r="AL511" i="1"/>
  <c r="Z76" i="4"/>
  <c r="Z93" i="14"/>
  <c r="Z51" i="5"/>
  <c r="Z74" i="15"/>
  <c r="AL521" i="1"/>
  <c r="Z30" i="4"/>
  <c r="AL289" i="1"/>
  <c r="AL400" i="1"/>
  <c r="AL71" i="1"/>
  <c r="Z509" i="4"/>
  <c r="Z257" i="4"/>
  <c r="Z393" i="4"/>
  <c r="Z159" i="14"/>
  <c r="AL358" i="1"/>
  <c r="AL241" i="1"/>
  <c r="Z407" i="4"/>
  <c r="Z438" i="4"/>
  <c r="Z53" i="15"/>
  <c r="Z193" i="4"/>
  <c r="Z70" i="7"/>
  <c r="AL212" i="1"/>
  <c r="Z359" i="4"/>
  <c r="Z152" i="15"/>
  <c r="Z49" i="7"/>
  <c r="AL225" i="1"/>
  <c r="Z291" i="4"/>
  <c r="Z295" i="4"/>
  <c r="Z39" i="15"/>
  <c r="Z111" i="14"/>
  <c r="Z169" i="15"/>
  <c r="Z425" i="4"/>
  <c r="Z40" i="15"/>
  <c r="AL390" i="1"/>
  <c r="AL273" i="1"/>
  <c r="Z439" i="4"/>
  <c r="Z470" i="4"/>
  <c r="Z85" i="15"/>
  <c r="Z230" i="4"/>
  <c r="Z110" i="7"/>
  <c r="AL249" i="1"/>
  <c r="Z398" i="4"/>
  <c r="AL528" i="1"/>
  <c r="Z86" i="7"/>
  <c r="AL264" i="1"/>
  <c r="Z328" i="4"/>
  <c r="Z344" i="4"/>
  <c r="Z128" i="15"/>
  <c r="Z45" i="4"/>
  <c r="Z62" i="14"/>
  <c r="Z303" i="4"/>
  <c r="AL63" i="1"/>
  <c r="Z47" i="4"/>
  <c r="Z66" i="4"/>
  <c r="Z366" i="4"/>
  <c r="AL39" i="1"/>
  <c r="AL506" i="1"/>
  <c r="Z38" i="7"/>
  <c r="Z135" i="7"/>
  <c r="Z331" i="4"/>
  <c r="Z73" i="15"/>
  <c r="Z472" i="4"/>
  <c r="Z142" i="4"/>
  <c r="AL126" i="1"/>
  <c r="Z133" i="15"/>
  <c r="Z228" i="4"/>
  <c r="Z116" i="7"/>
  <c r="AL265" i="1"/>
  <c r="Z97" i="15"/>
  <c r="AL153" i="1"/>
  <c r="Z115" i="14"/>
  <c r="Z52" i="7"/>
  <c r="Z83" i="4"/>
  <c r="Z184" i="4"/>
  <c r="Z185" i="4"/>
  <c r="AL173" i="1"/>
  <c r="Z284" i="4"/>
  <c r="Z115" i="5"/>
  <c r="AL281" i="1"/>
  <c r="Z37" i="5"/>
  <c r="Z367" i="4"/>
  <c r="Z389" i="4"/>
  <c r="Z170" i="15"/>
  <c r="Z93" i="4"/>
  <c r="Z199" i="4"/>
  <c r="AL108" i="1"/>
  <c r="Z99" i="4"/>
  <c r="Z68" i="4"/>
  <c r="Z420" i="4"/>
  <c r="AL470" i="1"/>
  <c r="Z135" i="15"/>
  <c r="AL88" i="1"/>
  <c r="AL238" i="1"/>
  <c r="Z33" i="15"/>
  <c r="Z273" i="4"/>
  <c r="Z71" i="14"/>
  <c r="Z456" i="4"/>
  <c r="Z409" i="4"/>
  <c r="Z236" i="4"/>
  <c r="Z176" i="15"/>
  <c r="Z107" i="4"/>
  <c r="AL405" i="1"/>
  <c r="Z355" i="4"/>
  <c r="Z452" i="4"/>
  <c r="Z72" i="14"/>
  <c r="Z325" i="4"/>
  <c r="Z177" i="15"/>
  <c r="Z159" i="15"/>
  <c r="AL182" i="1"/>
  <c r="Z433" i="4"/>
  <c r="AL425" i="1"/>
  <c r="Z541" i="4"/>
  <c r="Z51" i="15"/>
  <c r="Z55" i="15"/>
  <c r="AL139" i="1"/>
  <c r="Z238" i="4"/>
  <c r="Z457" i="4"/>
  <c r="Z72" i="15"/>
  <c r="AL422" i="1"/>
  <c r="AL305" i="1"/>
  <c r="Z535" i="4"/>
  <c r="Z502" i="4"/>
  <c r="Z117" i="15"/>
  <c r="Z269" i="4"/>
  <c r="Z35" i="5"/>
  <c r="AL286" i="1"/>
  <c r="Z435" i="4"/>
  <c r="Z61" i="4"/>
  <c r="Z123" i="7"/>
  <c r="AL301" i="1"/>
  <c r="Z352" i="4"/>
  <c r="Z113" i="4"/>
  <c r="Z413" i="4"/>
  <c r="Z35" i="7"/>
  <c r="Z84" i="7"/>
  <c r="Z113" i="5"/>
  <c r="Z139" i="15"/>
  <c r="Z124" i="15"/>
  <c r="Z56" i="4"/>
  <c r="AL380" i="1"/>
  <c r="Z76" i="5"/>
  <c r="Z67" i="7"/>
  <c r="Z30" i="14"/>
  <c r="Z175" i="4"/>
  <c r="Z263" i="4"/>
  <c r="AL258" i="1"/>
  <c r="Z371" i="4"/>
  <c r="Z117" i="5"/>
  <c r="Z116" i="5"/>
  <c r="Z115" i="4"/>
  <c r="Z81" i="7"/>
  <c r="Z133" i="7"/>
  <c r="Z46" i="14"/>
  <c r="Z128" i="4"/>
  <c r="Z100" i="7"/>
  <c r="Z57" i="4"/>
  <c r="Z100" i="14"/>
  <c r="Z95" i="15"/>
  <c r="Z364" i="4"/>
  <c r="Z282" i="4"/>
  <c r="Z356" i="4"/>
  <c r="AL335" i="1"/>
  <c r="Z135" i="14"/>
  <c r="Z56" i="15"/>
  <c r="Z141" i="5"/>
  <c r="Z143" i="4"/>
  <c r="Z154" i="4"/>
  <c r="Z146" i="15"/>
  <c r="Z451" i="4"/>
  <c r="AL478" i="1"/>
  <c r="Z527" i="4"/>
  <c r="Z432" i="4"/>
  <c r="Z489" i="4"/>
  <c r="Z104" i="15"/>
  <c r="AL454" i="1"/>
  <c r="AL337" i="1"/>
  <c r="AL51" i="1"/>
  <c r="Z534" i="4"/>
  <c r="Z149" i="15"/>
  <c r="Z306" i="4"/>
  <c r="Z71" i="5"/>
  <c r="AL323" i="1"/>
  <c r="Z475" i="4"/>
  <c r="Z135" i="4"/>
  <c r="Z49" i="5"/>
  <c r="AL341" i="1"/>
  <c r="Z404" i="4"/>
  <c r="Z434" i="4"/>
  <c r="Z105" i="7"/>
  <c r="Z145" i="4"/>
  <c r="Z350" i="4"/>
  <c r="Z397" i="4"/>
  <c r="AL158" i="1"/>
  <c r="Z147" i="4"/>
  <c r="Z164" i="4"/>
  <c r="Z467" i="4"/>
  <c r="Z62" i="4"/>
  <c r="Z68" i="15"/>
  <c r="Z62" i="15"/>
  <c r="Z493" i="4"/>
  <c r="Z70" i="4"/>
  <c r="Z79" i="14"/>
  <c r="Z168" i="4"/>
  <c r="Z521" i="4"/>
  <c r="Z136" i="15"/>
  <c r="AL486" i="1"/>
  <c r="AL369" i="1"/>
  <c r="AL147" i="1"/>
  <c r="AL50" i="1"/>
  <c r="Z30" i="15"/>
  <c r="Z43" i="4"/>
  <c r="Z107" i="5"/>
  <c r="AL362" i="1"/>
  <c r="Z512" i="4"/>
  <c r="Z288" i="4"/>
  <c r="Z85" i="5"/>
  <c r="AL378" i="1"/>
  <c r="Z444" i="4"/>
  <c r="Z484" i="4"/>
  <c r="Z41" i="5"/>
  <c r="Z196" i="4"/>
  <c r="Z488" i="4"/>
  <c r="Z447" i="4"/>
  <c r="AL203" i="1"/>
  <c r="Z198" i="4"/>
  <c r="Z219" i="4"/>
  <c r="Z506" i="4"/>
  <c r="Z166" i="4"/>
  <c r="Z129" i="7"/>
  <c r="Z66" i="5"/>
  <c r="Z176" i="14"/>
  <c r="AL92" i="1"/>
  <c r="Z96" i="14"/>
  <c r="Z90" i="7"/>
  <c r="Z112" i="4"/>
  <c r="AL319" i="1"/>
  <c r="Z163" i="14"/>
  <c r="Z237" i="4"/>
  <c r="Z67" i="14"/>
  <c r="Z40" i="14"/>
  <c r="AL37" i="1"/>
  <c r="Z168" i="15"/>
  <c r="AL518" i="1"/>
  <c r="AL401" i="1"/>
  <c r="AL179" i="1"/>
  <c r="AL82" i="1"/>
  <c r="Z87" i="4"/>
  <c r="Z80" i="4"/>
  <c r="Z32" i="14"/>
  <c r="AL399" i="1"/>
  <c r="AL33" i="1"/>
  <c r="Z59" i="4"/>
  <c r="Z121" i="5"/>
  <c r="AL415" i="1"/>
  <c r="Z481" i="4"/>
  <c r="Z529" i="4"/>
  <c r="Z87" i="5"/>
  <c r="Z243" i="4"/>
  <c r="AL65" i="1"/>
  <c r="Z492" i="4"/>
  <c r="AL251" i="1"/>
  <c r="Z252" i="4"/>
  <c r="Z264" i="4"/>
  <c r="AL36" i="1"/>
  <c r="Z221" i="4"/>
  <c r="Z63" i="5"/>
  <c r="Z110" i="5"/>
  <c r="AL69" i="1"/>
  <c r="Z42" i="4"/>
  <c r="Z32" i="7"/>
  <c r="AL433" i="1"/>
  <c r="AL243" i="1"/>
  <c r="AL114" i="1"/>
  <c r="Z119" i="4"/>
  <c r="Z120" i="4"/>
  <c r="Z68" i="14"/>
  <c r="AL439" i="1"/>
  <c r="AL72" i="1"/>
  <c r="Z96" i="4"/>
  <c r="Z48" i="14"/>
  <c r="AL452" i="1"/>
  <c r="Z518" i="4"/>
  <c r="AL61" i="1"/>
  <c r="Z133" i="5"/>
  <c r="Z296" i="4"/>
  <c r="AL160" i="1"/>
  <c r="Z540" i="4"/>
  <c r="AL296" i="1"/>
  <c r="Z300" i="4"/>
  <c r="Z317" i="4"/>
  <c r="AL85" i="1"/>
  <c r="AL86" i="1"/>
  <c r="Z105" i="5"/>
  <c r="Z41" i="14"/>
  <c r="Z75" i="4"/>
  <c r="AL280" i="1"/>
  <c r="Z37" i="7"/>
  <c r="Z218" i="4"/>
  <c r="Z141" i="15"/>
  <c r="AL55" i="1"/>
  <c r="Z332" i="4"/>
  <c r="Z333" i="4"/>
  <c r="Z336" i="4"/>
  <c r="Z123" i="4"/>
  <c r="AL374" i="1"/>
  <c r="Z427" i="4"/>
  <c r="Z260" i="4"/>
  <c r="Z48" i="15"/>
  <c r="Z283" i="4"/>
  <c r="AL89" i="1"/>
  <c r="AL93" i="1"/>
  <c r="Z56" i="7"/>
  <c r="AL101" i="1"/>
  <c r="Z74" i="4"/>
  <c r="Z64" i="7"/>
  <c r="AL465" i="1"/>
  <c r="AL339" i="1"/>
  <c r="AL146" i="1"/>
  <c r="Z183" i="4"/>
  <c r="Z157" i="4"/>
  <c r="Z104" i="14"/>
  <c r="AL476" i="1"/>
  <c r="AL109" i="1"/>
  <c r="Z133" i="4"/>
  <c r="Z84" i="14"/>
  <c r="AL491" i="1"/>
  <c r="AL41" i="1"/>
  <c r="AL106" i="1"/>
  <c r="Z106" i="14"/>
  <c r="Z345" i="4"/>
  <c r="AL253" i="1"/>
  <c r="AL67" i="1"/>
  <c r="AL346" i="1"/>
  <c r="Z349" i="4"/>
  <c r="Z365" i="4"/>
  <c r="AL128" i="1"/>
  <c r="AL129" i="1"/>
  <c r="Z38" i="14"/>
  <c r="Z88" i="14"/>
  <c r="Z126" i="4"/>
  <c r="AL373" i="1"/>
  <c r="Z77" i="5"/>
  <c r="AL449" i="1"/>
  <c r="AL404" i="1"/>
  <c r="AL141" i="1"/>
  <c r="Z410" i="4"/>
  <c r="Z411" i="4"/>
  <c r="Z423" i="4"/>
  <c r="AL283" i="1"/>
  <c r="Z86" i="14"/>
  <c r="Z519" i="4"/>
  <c r="Z340" i="4"/>
  <c r="AL99" i="1"/>
  <c r="Z133" i="14"/>
  <c r="AL169" i="1"/>
  <c r="AL170" i="1"/>
  <c r="Z138" i="7"/>
  <c r="AL267" i="1"/>
  <c r="Z136" i="14"/>
  <c r="Z80" i="7"/>
  <c r="AL195" i="1"/>
  <c r="AL133" i="1"/>
  <c r="Z106" i="4"/>
  <c r="Z96" i="7"/>
  <c r="AL497" i="1"/>
  <c r="AL371" i="1"/>
  <c r="AL178" i="1"/>
  <c r="Z247" i="4"/>
  <c r="Z194" i="4"/>
  <c r="Z143" i="14"/>
  <c r="AL513" i="1"/>
  <c r="AL149" i="1"/>
  <c r="Z172" i="4"/>
  <c r="Z120" i="14"/>
  <c r="Z50" i="7"/>
  <c r="AL78" i="1"/>
  <c r="AL156" i="1"/>
  <c r="Z150" i="14"/>
  <c r="Z390" i="4"/>
  <c r="AL348" i="1"/>
  <c r="AL119" i="1"/>
  <c r="AL391" i="1"/>
  <c r="Z392" i="4"/>
  <c r="Z412" i="4"/>
  <c r="AL175" i="1"/>
  <c r="AL176" i="1"/>
  <c r="Z82" i="14"/>
  <c r="Z130" i="14"/>
  <c r="Z178" i="4"/>
  <c r="AL468" i="1"/>
  <c r="Z92" i="15"/>
  <c r="Z223" i="4"/>
  <c r="AL477" i="1"/>
  <c r="AL219" i="1"/>
  <c r="Z494" i="4"/>
  <c r="Z495" i="4"/>
  <c r="AL152" i="1"/>
  <c r="Z123" i="15"/>
  <c r="AL539" i="1"/>
  <c r="AL168" i="1"/>
  <c r="Z429" i="4"/>
  <c r="Z49" i="15"/>
  <c r="Z382" i="4"/>
  <c r="AL256" i="1"/>
  <c r="AL257" i="1"/>
  <c r="Z101" i="5"/>
  <c r="AL353" i="1"/>
  <c r="Z111" i="4"/>
  <c r="Z74" i="14"/>
  <c r="Z46" i="5"/>
  <c r="Z468" i="4"/>
  <c r="AL366" i="1"/>
  <c r="AL333" i="1"/>
  <c r="AL334" i="1"/>
  <c r="Z57" i="14"/>
  <c r="Z138" i="14"/>
  <c r="AL523" i="1"/>
  <c r="AL541" i="1"/>
  <c r="AL544" i="1"/>
  <c r="Z160" i="4"/>
  <c r="AL165" i="1"/>
  <c r="Z138" i="4"/>
  <c r="Z128" i="7"/>
  <c r="AL529" i="1"/>
  <c r="AL435" i="1"/>
  <c r="AL210" i="1"/>
  <c r="Z343" i="4"/>
  <c r="Z231" i="4"/>
  <c r="Z179" i="14"/>
  <c r="Z34" i="7"/>
  <c r="AL186" i="1"/>
  <c r="Z209" i="4"/>
  <c r="Z156" i="14"/>
  <c r="Z87" i="7"/>
  <c r="AL118" i="1"/>
  <c r="AL201" i="1"/>
  <c r="Z44" i="15"/>
  <c r="Z441" i="4"/>
  <c r="AL441" i="1"/>
  <c r="AL162" i="1"/>
  <c r="AL437" i="1"/>
  <c r="Z443" i="4"/>
  <c r="Z455" i="4"/>
  <c r="AL221" i="1"/>
  <c r="AL222" i="1"/>
  <c r="Z126" i="14"/>
  <c r="Z174" i="14"/>
  <c r="Z226" i="4"/>
  <c r="Z89" i="7"/>
  <c r="Z147" i="15"/>
  <c r="Z69" i="15"/>
  <c r="Z117" i="7"/>
  <c r="AL310" i="1"/>
  <c r="AL56" i="1"/>
  <c r="AL57" i="1"/>
  <c r="Z528" i="4"/>
  <c r="Z383" i="4"/>
  <c r="Z137" i="5"/>
  <c r="Z370" i="4"/>
  <c r="Z517" i="4"/>
  <c r="AL429" i="1"/>
  <c r="Z292" i="4"/>
  <c r="AL196" i="1"/>
  <c r="AL122" i="1"/>
  <c r="AL423" i="1"/>
  <c r="AL424" i="1"/>
  <c r="Z125" i="14"/>
  <c r="AL514" i="1"/>
  <c r="Z380" i="4"/>
  <c r="Z57" i="15"/>
  <c r="Z402" i="4"/>
  <c r="Z170" i="14"/>
  <c r="AL227" i="1"/>
  <c r="AL228" i="1"/>
  <c r="AL43" i="1"/>
  <c r="Z83" i="7"/>
  <c r="AL287" i="1"/>
  <c r="AL197" i="1"/>
  <c r="Z170" i="4"/>
  <c r="Z53" i="4"/>
  <c r="Z43" i="7"/>
  <c r="AL531" i="1"/>
  <c r="AL242" i="1"/>
  <c r="Z375" i="4"/>
  <c r="Z270" i="4"/>
  <c r="Z64" i="15"/>
  <c r="Z71" i="7"/>
  <c r="AL223" i="1"/>
  <c r="Z249" i="4"/>
  <c r="Z42" i="15"/>
  <c r="Z124" i="7"/>
  <c r="AL155" i="1"/>
  <c r="AL247" i="1"/>
  <c r="Z88" i="15"/>
  <c r="Z485" i="4"/>
  <c r="Z61" i="7"/>
  <c r="AL207" i="1"/>
  <c r="AL482" i="1"/>
  <c r="Z487" i="4"/>
  <c r="Z505" i="4"/>
  <c r="AL270" i="1"/>
  <c r="AL271" i="1"/>
  <c r="Z168" i="14"/>
  <c r="Z66" i="15"/>
  <c r="Z276" i="4"/>
  <c r="Z68" i="5"/>
  <c r="AL75" i="1"/>
  <c r="Z314" i="4"/>
  <c r="Z39" i="14"/>
  <c r="AL385" i="1"/>
  <c r="AL142" i="1"/>
  <c r="AL143" i="1"/>
  <c r="AL447" i="1"/>
  <c r="AL79" i="1"/>
  <c r="AL446" i="1"/>
  <c r="Z119" i="5"/>
  <c r="AL229" i="1"/>
  <c r="Z202" i="4"/>
  <c r="Z85" i="4"/>
  <c r="Z75" i="7"/>
  <c r="Z77" i="7"/>
  <c r="AL274" i="1"/>
  <c r="Z471" i="4"/>
  <c r="Z307" i="4"/>
  <c r="Z100" i="15"/>
  <c r="Z111" i="7"/>
  <c r="AL260" i="1"/>
  <c r="Z286" i="4"/>
  <c r="Z78" i="15"/>
  <c r="Z50" i="5"/>
  <c r="AL192" i="1"/>
  <c r="AL292" i="1"/>
  <c r="Z129" i="15"/>
  <c r="Z530" i="4"/>
  <c r="Z106" i="7"/>
  <c r="AL255" i="1"/>
  <c r="AL533" i="1"/>
  <c r="Z532" i="4"/>
  <c r="AL32" i="1"/>
  <c r="AL316" i="1"/>
  <c r="AL317" i="1"/>
  <c r="Z61" i="15"/>
  <c r="Z108" i="15"/>
  <c r="Z327" i="4"/>
  <c r="Z90" i="14"/>
  <c r="Z78" i="5"/>
  <c r="AL164" i="1"/>
  <c r="Z142" i="14"/>
  <c r="Z33" i="4"/>
  <c r="AL500" i="1"/>
  <c r="AL501" i="1"/>
  <c r="Z36" i="15"/>
  <c r="AL261" i="1"/>
  <c r="Z234" i="4"/>
  <c r="Z117" i="4"/>
  <c r="Z107" i="7"/>
  <c r="Z109" i="7"/>
  <c r="AL306" i="1"/>
  <c r="Z503" i="4"/>
  <c r="Z347" i="4"/>
  <c r="Z137" i="15"/>
  <c r="Z36" i="5"/>
  <c r="AL299" i="1"/>
  <c r="Z323" i="4"/>
  <c r="Z114" i="15"/>
  <c r="Z86" i="5"/>
  <c r="AL231" i="1"/>
  <c r="AL343" i="1"/>
  <c r="Z171" i="15"/>
  <c r="AL62" i="1"/>
  <c r="Z88" i="5"/>
  <c r="AL303" i="1"/>
  <c r="Z59" i="7"/>
  <c r="AL64" i="1"/>
  <c r="AL84" i="1"/>
  <c r="AL363" i="1"/>
  <c r="AL364" i="1"/>
  <c r="Z72" i="4"/>
  <c r="Z155" i="15"/>
  <c r="Z376" i="4"/>
  <c r="Z132" i="14"/>
  <c r="Z93" i="15"/>
  <c r="Z64" i="5"/>
  <c r="Z424" i="4"/>
  <c r="Z70" i="5"/>
  <c r="AL311" i="1"/>
  <c r="AL312" i="1"/>
  <c r="AL214" i="1"/>
  <c r="Z305" i="4"/>
  <c r="AL293" i="1"/>
  <c r="Z266" i="4"/>
  <c r="Z149" i="4"/>
  <c r="Z139" i="7"/>
  <c r="Z61" i="5"/>
  <c r="AL338" i="1"/>
  <c r="AL83" i="1"/>
  <c r="Z384" i="4"/>
  <c r="Z173" i="15"/>
  <c r="Z72" i="5"/>
  <c r="AL336" i="1"/>
  <c r="Z360" i="4"/>
  <c r="Z153" i="15"/>
  <c r="Z122" i="5"/>
  <c r="AL268" i="1"/>
  <c r="AL387" i="1"/>
  <c r="Z48" i="4"/>
  <c r="AL107" i="1"/>
  <c r="Z134" i="5"/>
  <c r="AL350" i="1"/>
  <c r="Z104" i="7"/>
  <c r="AL112" i="1"/>
  <c r="AL127" i="1"/>
  <c r="AL409" i="1"/>
  <c r="Z69" i="4"/>
  <c r="Z125" i="4"/>
  <c r="AL324" i="1"/>
  <c r="Z419" i="4"/>
  <c r="Z110" i="15"/>
  <c r="Z162" i="4"/>
  <c r="Z52" i="4"/>
  <c r="Z41" i="7"/>
  <c r="Z75" i="15"/>
  <c r="AL386" i="1"/>
  <c r="AL396" i="1"/>
  <c r="AL459" i="1"/>
  <c r="Z81" i="14"/>
  <c r="AL266" i="1"/>
  <c r="AL325" i="1"/>
  <c r="Z298" i="4"/>
  <c r="Z181" i="4"/>
  <c r="Z59" i="5"/>
  <c r="Z93" i="5"/>
  <c r="AL370" i="1"/>
  <c r="AL115" i="1"/>
  <c r="Z421" i="4"/>
  <c r="Z44" i="4"/>
  <c r="Z108" i="5"/>
  <c r="AL376" i="1"/>
  <c r="Z399" i="4"/>
  <c r="Z60" i="4"/>
  <c r="Z49" i="14"/>
  <c r="AL308" i="1"/>
  <c r="AL432" i="1"/>
  <c r="Z148" i="4"/>
  <c r="AL157" i="1"/>
  <c r="Z45" i="15"/>
  <c r="AL395" i="1"/>
  <c r="Z40" i="5"/>
  <c r="AL159" i="1"/>
  <c r="AL174" i="1"/>
  <c r="AL457" i="1"/>
  <c r="Z122" i="4"/>
  <c r="Z176" i="4"/>
  <c r="Z134" i="7"/>
  <c r="Z466" i="4"/>
  <c r="Z157" i="15"/>
  <c r="AL76" i="1"/>
  <c r="Z141" i="4"/>
  <c r="Z113" i="14"/>
  <c r="Z112" i="14"/>
  <c r="AL471" i="1"/>
  <c r="AL472" i="1"/>
  <c r="AL131" i="1"/>
  <c r="Z125" i="15"/>
  <c r="Z294" i="4"/>
  <c r="AL290" i="1"/>
  <c r="AL410" i="1"/>
  <c r="Z126" i="5"/>
  <c r="Z127" i="5"/>
  <c r="Z99" i="5"/>
  <c r="Z100" i="5"/>
  <c r="Z281" i="4"/>
  <c r="Z70" i="14"/>
  <c r="AL356" i="1"/>
  <c r="AL367" i="1"/>
  <c r="Z35" i="4"/>
  <c r="Z55" i="14"/>
  <c r="Z358" i="4"/>
  <c r="AL444" i="1"/>
  <c r="AL357" i="1"/>
  <c r="Z330" i="4"/>
  <c r="Z213" i="4"/>
  <c r="Z91" i="5"/>
  <c r="Z45" i="14"/>
  <c r="AL402" i="1"/>
  <c r="AL211" i="1"/>
  <c r="Z460" i="4"/>
  <c r="Z81" i="4"/>
  <c r="Z33" i="14"/>
  <c r="AL413" i="1"/>
  <c r="Z436" i="4"/>
  <c r="Z97" i="4"/>
  <c r="Z85" i="14"/>
  <c r="AL345" i="1"/>
  <c r="AL480" i="1"/>
  <c r="Z253" i="4"/>
  <c r="AL202" i="1"/>
  <c r="Z89" i="15"/>
  <c r="AL443" i="1"/>
  <c r="Z83" i="5"/>
  <c r="AL204" i="1"/>
  <c r="AL220" i="1"/>
  <c r="AL504" i="1"/>
  <c r="Z167" i="4"/>
  <c r="Z225" i="4"/>
  <c r="Z67" i="5"/>
  <c r="Z515" i="4"/>
  <c r="Z51" i="4"/>
  <c r="AL239" i="1"/>
  <c r="Z235" i="4"/>
  <c r="Z258" i="4"/>
  <c r="Z504" i="4"/>
  <c r="AL545" i="1"/>
  <c r="Z114" i="7"/>
  <c r="Z63" i="4"/>
  <c r="Z129" i="4"/>
  <c r="Z82" i="7"/>
  <c r="Z315" i="4"/>
  <c r="AL493" i="1"/>
  <c r="Z34" i="4"/>
  <c r="Z56" i="14"/>
  <c r="Z134" i="14"/>
  <c r="AL42" i="1"/>
  <c r="AL389" i="1"/>
  <c r="Z362" i="4"/>
  <c r="Z245" i="4"/>
  <c r="Z123" i="5"/>
  <c r="Z77" i="14"/>
  <c r="AL434" i="1"/>
  <c r="AL275" i="1"/>
  <c r="Z497" i="4"/>
  <c r="Z121" i="4"/>
  <c r="Z69" i="14"/>
  <c r="AL450" i="1"/>
  <c r="Z476" i="4"/>
  <c r="Z134" i="4"/>
  <c r="Z121" i="14"/>
  <c r="AL382" i="1"/>
  <c r="AL525" i="1"/>
  <c r="Z301" i="4"/>
  <c r="AL250" i="1"/>
  <c r="Z49" i="4"/>
  <c r="AL488" i="1"/>
  <c r="Z132" i="5"/>
  <c r="AL252" i="1"/>
  <c r="AL269" i="1"/>
  <c r="Z79" i="7"/>
  <c r="Z222" i="4"/>
  <c r="Z275" i="4"/>
  <c r="Z112" i="5"/>
  <c r="AL45" i="1"/>
  <c r="Z139" i="4"/>
  <c r="AL479" i="1"/>
  <c r="Z321" i="4"/>
  <c r="AL154" i="1"/>
  <c r="Z118" i="7"/>
  <c r="Z101" i="7"/>
  <c r="Z74" i="5"/>
  <c r="Z155" i="4"/>
  <c r="AL421" i="1"/>
  <c r="Z394" i="4"/>
  <c r="Z277" i="4"/>
  <c r="Z43" i="14"/>
  <c r="Z141" i="14"/>
  <c r="AL466" i="1"/>
  <c r="AL307" i="1"/>
  <c r="Z537" i="4"/>
  <c r="Z158" i="4"/>
  <c r="Z105" i="14"/>
  <c r="AL489" i="1"/>
  <c r="Z513" i="4"/>
  <c r="Z173" i="4"/>
  <c r="Z157" i="14"/>
  <c r="AL419" i="1"/>
  <c r="Z57" i="7"/>
  <c r="Z445" i="4"/>
  <c r="AL295" i="1"/>
  <c r="Z302" i="4"/>
  <c r="AL538" i="1"/>
  <c r="Z103" i="14"/>
  <c r="AL297" i="1"/>
  <c r="AL315" i="1"/>
  <c r="Z125" i="7"/>
  <c r="Z272" i="4"/>
  <c r="Z326" i="4"/>
  <c r="AL453" i="1"/>
  <c r="Z426" i="4"/>
  <c r="Z309" i="4"/>
  <c r="Z75" i="14"/>
  <c r="Z54" i="15"/>
  <c r="AL498" i="1"/>
  <c r="AL403" i="1"/>
  <c r="AL58" i="1"/>
  <c r="Z195" i="4"/>
  <c r="Z144" i="14"/>
  <c r="AL526" i="1"/>
  <c r="AL34" i="1"/>
  <c r="Z210" i="4"/>
  <c r="Z43" i="15"/>
  <c r="AL458" i="1"/>
  <c r="Z102" i="7"/>
  <c r="AL116" i="1"/>
  <c r="AL344" i="1"/>
  <c r="Z446" i="4"/>
  <c r="Z65" i="7"/>
  <c r="Z149" i="14"/>
  <c r="AL347" i="1"/>
  <c r="AL360" i="1"/>
  <c r="Z58" i="5"/>
  <c r="Z320" i="4"/>
  <c r="Z372" i="4"/>
  <c r="Z131" i="14"/>
  <c r="AL138" i="1"/>
  <c r="Z316" i="4"/>
  <c r="Z158" i="15"/>
  <c r="Z483" i="4"/>
  <c r="Z42" i="7"/>
  <c r="Z151" i="15"/>
  <c r="Z30" i="5"/>
  <c r="Z98" i="14"/>
  <c r="Z416" i="4"/>
  <c r="Z56" i="5"/>
  <c r="AL199" i="1"/>
  <c r="Z163" i="4"/>
  <c r="Z96" i="5"/>
  <c r="Z63" i="15"/>
  <c r="Z93" i="7"/>
  <c r="Z99" i="15"/>
  <c r="Z103" i="15"/>
  <c r="AL97" i="1"/>
  <c r="Z178" i="15"/>
  <c r="Z45" i="5"/>
  <c r="Z224" i="4"/>
  <c r="Z216" i="4"/>
  <c r="Z259" i="4"/>
  <c r="Z52" i="14"/>
  <c r="AL485" i="1"/>
  <c r="Z458" i="4"/>
  <c r="Z341" i="4"/>
  <c r="Z107" i="14"/>
  <c r="Z150" i="15"/>
  <c r="AL530" i="1"/>
  <c r="AL467" i="1"/>
  <c r="AL95" i="1"/>
  <c r="Z232" i="4"/>
  <c r="Z180" i="14"/>
  <c r="Z48" i="7"/>
  <c r="AL73" i="1"/>
  <c r="Z250" i="4"/>
  <c r="Z79" i="15"/>
  <c r="AL495" i="1"/>
  <c r="Z38" i="5"/>
  <c r="AL205" i="1"/>
  <c r="AL388" i="1"/>
  <c r="Z539" i="4"/>
  <c r="Z113" i="7"/>
  <c r="Z87" i="15"/>
  <c r="AL392" i="1"/>
  <c r="AL408" i="1"/>
  <c r="Z103" i="5"/>
  <c r="Z369" i="4"/>
  <c r="Z418" i="4"/>
  <c r="Z67" i="15"/>
  <c r="AL184" i="1"/>
  <c r="Z403" i="4"/>
  <c r="Z160" i="15"/>
  <c r="AL54" i="1"/>
  <c r="Z114" i="14"/>
  <c r="Z338" i="4"/>
  <c r="Z97" i="14"/>
  <c r="Z165" i="14"/>
  <c r="Z496" i="4"/>
  <c r="Z37" i="4"/>
  <c r="Z388" i="4"/>
  <c r="AL48" i="1"/>
  <c r="Z163" i="15"/>
  <c r="AL428" i="1"/>
  <c r="AL181" i="1"/>
  <c r="Z109" i="4"/>
  <c r="Z73" i="14"/>
  <c r="Z480" i="4"/>
  <c r="AL517" i="1"/>
  <c r="Z490" i="4"/>
  <c r="Z373" i="4"/>
  <c r="Z139" i="14"/>
  <c r="Z54" i="4"/>
  <c r="Z44" i="7"/>
  <c r="AL499" i="1"/>
  <c r="AL132" i="1"/>
  <c r="Z271" i="4"/>
  <c r="Z65" i="15"/>
  <c r="Z85" i="7"/>
  <c r="AL110" i="1"/>
  <c r="Z287" i="4"/>
  <c r="Z115" i="15"/>
  <c r="AL535" i="1"/>
  <c r="Z81" i="5"/>
  <c r="AL393" i="1"/>
  <c r="AL436" i="1"/>
  <c r="AL66" i="1"/>
  <c r="Z44" i="5"/>
  <c r="Z100" i="4"/>
  <c r="AL440" i="1"/>
  <c r="AL456" i="1"/>
  <c r="Z36" i="14"/>
  <c r="Z415" i="4"/>
  <c r="Z465" i="4"/>
  <c r="Z156" i="15"/>
  <c r="AL233" i="1"/>
  <c r="Z482" i="4"/>
  <c r="AL80" i="1"/>
  <c r="AL140" i="1"/>
  <c r="Z94" i="15"/>
  <c r="AL406" i="1"/>
  <c r="Z164" i="14"/>
  <c r="Z80" i="15"/>
  <c r="AL60" i="1"/>
  <c r="Z91" i="14"/>
  <c r="Z53" i="5"/>
  <c r="Z339" i="4"/>
  <c r="Z256" i="4"/>
  <c r="Z531" i="4"/>
  <c r="Z212" i="4"/>
  <c r="Z164" i="15"/>
  <c r="Z153" i="4"/>
  <c r="Z318" i="4"/>
  <c r="AL125" i="1"/>
  <c r="Z55" i="7"/>
  <c r="AL359" i="1"/>
  <c r="AL509" i="1"/>
  <c r="Z51" i="14"/>
  <c r="Z78" i="14"/>
  <c r="AL244" i="1"/>
  <c r="Z40" i="7"/>
  <c r="AL502" i="1"/>
  <c r="Z126" i="7"/>
  <c r="Z91" i="4"/>
  <c r="Z116" i="14"/>
  <c r="Z161" i="14"/>
  <c r="Z31" i="4"/>
  <c r="Z526" i="4"/>
  <c r="AL259" i="1"/>
  <c r="Z408" i="4"/>
  <c r="Z114" i="5"/>
  <c r="AL31" i="1"/>
  <c r="Z191" i="4"/>
  <c r="Z334" i="4"/>
  <c r="Z523" i="4"/>
  <c r="Z136" i="7"/>
  <c r="AL519" i="1"/>
  <c r="Z137" i="14"/>
  <c r="Z524" i="4"/>
  <c r="Z507" i="4"/>
  <c r="Z77" i="4"/>
  <c r="Z137" i="7"/>
  <c r="Z122" i="15"/>
  <c r="Z35" i="15"/>
  <c r="AL524" i="1"/>
  <c r="AL94" i="1"/>
  <c r="Z110" i="4"/>
  <c r="Z73" i="7"/>
  <c r="Z187" i="4"/>
  <c r="Z449" i="4"/>
  <c r="Z124" i="4"/>
  <c r="Z190" i="4"/>
  <c r="Z33" i="5"/>
  <c r="Z94" i="7"/>
  <c r="Z132" i="15"/>
  <c r="Z119" i="15"/>
  <c r="Z88" i="4"/>
  <c r="Z353" i="4"/>
  <c r="Z74" i="7"/>
  <c r="Z463" i="4"/>
  <c r="Z545" i="4"/>
  <c r="AL460" i="1"/>
  <c r="Z78" i="4"/>
  <c r="Z123" i="14"/>
  <c r="Z207" i="4"/>
  <c r="Z42" i="14"/>
  <c r="Z145" i="14"/>
  <c r="AL330" i="1"/>
  <c r="AL47" i="1"/>
  <c r="Z227" i="4"/>
  <c r="Z229" i="4"/>
  <c r="Z120" i="15"/>
  <c r="Z80" i="5"/>
  <c r="Z304" i="4"/>
  <c r="AL284" i="1"/>
  <c r="AL213" i="1"/>
  <c r="Z73" i="5"/>
  <c r="Z386" i="4"/>
  <c r="AL474" i="1"/>
  <c r="Z134" i="15"/>
  <c r="Z179" i="15"/>
  <c r="AL194" i="1"/>
  <c r="Z34" i="15"/>
  <c r="Z337" i="4"/>
  <c r="AL375" i="1"/>
  <c r="Z262" i="4"/>
  <c r="AL91" i="1"/>
  <c r="Z47" i="7"/>
  <c r="AL427" i="1"/>
  <c r="AL52" i="1"/>
  <c r="Z34" i="14"/>
  <c r="Z188" i="4"/>
  <c r="Z58" i="15"/>
  <c r="Z177" i="14"/>
  <c r="Z544" i="4"/>
  <c r="AL237" i="1"/>
  <c r="Z89" i="4"/>
  <c r="Z140" i="15"/>
  <c r="Z146" i="14"/>
  <c r="AL100" i="1"/>
  <c r="AL328" i="1"/>
  <c r="Z312" i="4"/>
  <c r="AL190" i="1"/>
  <c r="Z154" i="14"/>
  <c r="Z136" i="5"/>
  <c r="Z69" i="7"/>
  <c r="Z66" i="14"/>
  <c r="Z50" i="15"/>
  <c r="Z112" i="15"/>
  <c r="Z36" i="4"/>
  <c r="Z34" i="5"/>
  <c r="Z55" i="5"/>
  <c r="Z130" i="4"/>
  <c r="Z53" i="7"/>
  <c r="AL105" i="1"/>
  <c r="Z122" i="14"/>
  <c r="Z50" i="4"/>
  <c r="Z27" i="5" l="1" a="1"/>
  <c r="Z27" i="5" s="1"/>
  <c r="Z28" i="5"/>
  <c r="Z27" i="15" a="1"/>
  <c r="Z27" i="15" s="1"/>
  <c r="Z28" i="15"/>
  <c r="Z27" i="14" a="1"/>
  <c r="Z27" i="14" s="1"/>
  <c r="Z28" i="14"/>
  <c r="Z27" i="4" a="1"/>
  <c r="Z27" i="4" s="1"/>
  <c r="Z28" i="4"/>
  <c r="AL28" i="1"/>
  <c r="AL27" i="1" a="1"/>
  <c r="AL27" i="1" s="1"/>
  <c r="Z28" i="7"/>
  <c r="Z27" i="7" a="1"/>
  <c r="Z27" i="7" s="1"/>
  <c r="Z28" i="9"/>
  <c r="Z27" i="9" a="1"/>
  <c r="Z27" i="9" s="1"/>
  <c r="X6" i="16" l="1"/>
  <c r="X6" i="16" a="1"/>
  <c r="X6" i="11"/>
  <c r="X6" i="11" a="1"/>
  <c r="X6" i="3"/>
  <c r="X6" i="3" a="1"/>
  <c r="W6" i="12"/>
  <c r="K6" i="2"/>
  <c r="H6" i="2"/>
  <c r="P5" i="5"/>
  <c r="P5" i="5" a="1"/>
  <c r="W6" i="6"/>
  <c r="W6" i="6" a="1"/>
  <c r="P5" i="7"/>
  <c r="X6" i="12"/>
  <c r="X6" i="12" a="1"/>
  <c r="K3" i="2"/>
  <c r="K4" i="2"/>
  <c r="P5" i="1"/>
  <c r="W6" i="3"/>
  <c r="W6" i="12" a="1"/>
  <c r="P5" i="7" a="1"/>
  <c r="H7" i="2"/>
  <c r="K7" i="2"/>
  <c r="W6" i="3" a="1"/>
  <c r="P5" i="1" a="1"/>
  <c r="H4" i="2"/>
  <c r="H3" i="2"/>
  <c r="W6" i="11"/>
  <c r="P5" i="8"/>
  <c r="X6" i="13"/>
  <c r="X6" i="13" a="1"/>
  <c r="X6" i="10"/>
  <c r="X6" i="10" a="1"/>
  <c r="W6" i="11" a="1"/>
  <c r="P5" i="8" a="1"/>
  <c r="H9" i="2"/>
  <c r="K9" i="2"/>
  <c r="X6" i="6"/>
  <c r="X6" i="6" a="1"/>
  <c r="P5" i="14"/>
  <c r="P5" i="14" a="1"/>
  <c r="W6" i="16"/>
  <c r="W6" i="16" a="1"/>
  <c r="W6" i="13"/>
  <c r="P5" i="15"/>
  <c r="W6" i="13" a="1"/>
  <c r="P5" i="15" a="1"/>
  <c r="K8" i="2"/>
  <c r="H8" i="2"/>
  <c r="P5" i="9"/>
  <c r="P5" i="9" a="1"/>
  <c r="W6" i="10"/>
  <c r="W6" i="10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<sst xmlns="http://schemas.openxmlformats.org/spreadsheetml/2006/main" count="51158" uniqueCount="4580">
  <si>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</si>
  <si>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</si>
  <si>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</si>
  <si>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</si>
  <si>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</si>
  <si>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</si>
  <si>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</si>
  <si>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</si>
  <si>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</si>
  <si>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</si>
  <si>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</si>
  <si>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</si>
  <si>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</si>
  <si>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</si>
  <si>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</si>
  <si>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</si>
  <si>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</si>
  <si>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</si>
  <si>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</si>
  <si>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</si>
  <si>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</si>
  <si>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</si>
  <si>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</si>
  <si>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</si>
  <si>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</si>
  <si>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</si>
  <si>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</si>
  <si>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</si>
  <si>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</si>
  <si>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</si>
  <si>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</si>
  <si>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</si>
  <si>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</si>
  <si>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</si>
  <si>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</si>
  <si>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</si>
  <si>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</si>
  <si>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</si>
  <si>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</si>
  <si>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</si>
  <si>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</si>
  <si>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</si>
  <si>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</si>
  <si>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</si>
  <si>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</si>
  <si>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</si>
  <si>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</si>
  <si>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</si>
  <si>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</si>
  <si>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</si>
  <si>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</si>
  <si>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</si>
  <si>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</si>
  <si>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</si>
  <si>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</si>
  <si>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</si>
  <si>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</si>
  <si>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</si>
  <si>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</si>
  <si>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</si>
  <si>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</si>
  <si>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</si>
  <si>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</si>
  <si>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</si>
  <si>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</si>
  <si>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</si>
  <si>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</si>
  <si>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</si>
  <si>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</si>
  <si>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</si>
  <si>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</si>
  <si>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</si>
  <si>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</si>
  <si>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</si>
  <si>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</si>
  <si>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</si>
  <si>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</si>
  <si>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</si>
  <si>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</si>
  <si>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</si>
  <si>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</si>
  <si>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</si>
  <si>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</si>
  <si>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</si>
  <si>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</si>
  <si>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</si>
  <si>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</si>
  <si>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</si>
  <si>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</si>
  <si>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</si>
  <si>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</si>
  <si>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</si>
  <si>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</si>
  <si>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</si>
  <si>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</si>
  <si>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</si>
  <si>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</si>
  <si>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</si>
  <si>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</si>
  <si>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</si>
  <si>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</si>
  <si>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</si>
  <si>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</si>
  <si>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</si>
  <si>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</si>
  <si>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</si>
  <si>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</si>
  <si>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</si>
  <si>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</si>
  <si>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</si>
  <si>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</si>
  <si>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</si>
  <si>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</si>
  <si>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</si>
  <si>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</si>
  <si>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</si>
  <si>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</si>
  <si>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</si>
  <si>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</si>
  <si>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</si>
  <si>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</si>
  <si>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</si>
  <si>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</si>
  <si>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</si>
  <si>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</si>
  <si>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</si>
  <si>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</si>
  <si>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</si>
  <si>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</si>
  <si>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</si>
  <si>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</si>
  <si>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</si>
  <si>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</si>
  <si>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</si>
  <si>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</si>
  <si>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</si>
  <si>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</si>
  <si>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</si>
  <si>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</si>
  <si>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</si>
  <si>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</si>
  <si>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</si>
  <si>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</si>
  <si>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</si>
  <si>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</si>
  <si>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</si>
  <si>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</si>
  <si>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</si>
  <si>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</si>
  <si>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</si>
  <si>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</si>
  <si>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</si>
  <si>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</si>
  <si>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</si>
  <si>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</si>
  <si>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</si>
  <si>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</si>
  <si>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</si>
  <si>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</si>
  <si>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</si>
  <si>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</si>
  <si>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</si>
  <si>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</si>
  <si>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</si>
  <si>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</si>
  <si>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</si>
  <si>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</si>
  <si>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</si>
  <si>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</si>
  <si>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</si>
  <si>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</si>
  <si>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</si>
  <si>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</si>
  <si>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</si>
  <si>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</si>
  <si>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</si>
  <si>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</si>
  <si>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</si>
  <si>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</si>
  <si>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</si>
  <si>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</si>
  <si>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</si>
  <si>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</si>
  <si>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</si>
  <si>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</si>
  <si>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</si>
  <si>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</si>
  <si>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</si>
  <si>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</si>
  <si>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</si>
  <si>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</si>
  <si>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</si>
  <si>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</si>
  <si>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</si>
  <si>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</si>
  <si>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</si>
  <si>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</si>
  <si>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</si>
  <si>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</si>
  <si>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</si>
  <si>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</si>
  <si>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</si>
  <si>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</si>
  <si>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</si>
  <si>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</si>
  <si>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</si>
  <si>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</si>
  <si>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</si>
  <si>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</si>
  <si>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</si>
  <si>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</si>
  <si>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</si>
  <si>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</si>
  <si>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</si>
  <si>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</si>
  <si>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</si>
  <si>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</si>
  <si>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</si>
  <si>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</si>
  <si>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</si>
  <si>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</si>
  <si>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</si>
  <si>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</si>
  <si>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</si>
  <si>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</si>
  <si>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</si>
  <si>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</si>
  <si>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</si>
  <si>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</si>
  <si>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</si>
  <si>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</si>
  <si>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</si>
  <si>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</si>
  <si>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</si>
  <si>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</si>
  <si>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</si>
  <si>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</si>
  <si>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</si>
  <si>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</si>
  <si>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</si>
  <si>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</si>
  <si>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</si>
  <si>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</si>
  <si>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</si>
  <si>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</si>
  <si>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</si>
  <si>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</si>
  <si>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</si>
  <si>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</si>
  <si>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</si>
  <si>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</si>
  <si>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</si>
  <si>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</si>
  <si>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</si>
  <si>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</si>
  <si>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</si>
  <si>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</si>
  <si>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</si>
  <si>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</si>
  <si>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</si>
  <si>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</si>
  <si>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</si>
  <si>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</si>
  <si>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</si>
  <si>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</si>
  <si>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</si>
  <si>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</si>
  <si>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</si>
  <si>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</si>
  <si>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</si>
  <si>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</si>
  <si>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</si>
  <si>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</si>
  <si>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</si>
  <si>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</si>
  <si>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</si>
  <si>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</si>
  <si>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</si>
  <si>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</si>
  <si>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</si>
  <si>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</si>
  <si>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</si>
  <si>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</si>
  <si>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</si>
  <si>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</si>
  <si>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</si>
  <si>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</si>
  <si>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</si>
  <si>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</si>
  <si>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</si>
  <si>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</si>
  <si>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</si>
  <si>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</si>
  <si>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</si>
  <si>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</si>
  <si>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</si>
  <si>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</si>
  <si>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</si>
  <si>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</si>
  <si>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</si>
  <si>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</si>
  <si>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</si>
  <si>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</si>
  <si>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</si>
  <si>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</si>
  <si>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</si>
  <si>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</si>
  <si>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</si>
  <si>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</si>
  <si>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</si>
  <si>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</si>
  <si>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</si>
  <si>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</si>
  <si>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</si>
  <si>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</si>
  <si>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</si>
  <si>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</si>
  <si>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</si>
  <si>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</si>
  <si>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</si>
  <si>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</si>
  <si>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</si>
  <si>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</si>
  <si>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</si>
  <si>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</si>
  <si>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</si>
  <si>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</si>
  <si>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</si>
  <si>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</si>
  <si>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</si>
  <si>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</si>
  <si>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</si>
  <si>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</si>
  <si>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</si>
  <si>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</si>
  <si>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</si>
  <si>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</si>
  <si>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</si>
  <si>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</si>
  <si>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</si>
  <si>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</si>
  <si>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</si>
  <si>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</si>
  <si>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</si>
  <si>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</si>
  <si>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</si>
  <si>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</si>
  <si>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</si>
  <si>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</si>
  <si>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</si>
  <si>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</si>
  <si>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</si>
  <si>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</si>
  <si>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</si>
  <si>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</si>
  <si>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</si>
  <si>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</si>
  <si>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</si>
  <si>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</si>
  <si>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</si>
  <si>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</si>
  <si>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</si>
  <si>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</si>
  <si>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</si>
  <si>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</si>
  <si>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</si>
  <si>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</si>
  <si>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</si>
  <si>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</si>
  <si>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</si>
  <si>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</si>
  <si>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</si>
  <si>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</si>
  <si>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</si>
  <si>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</si>
  <si>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</si>
  <si>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</si>
  <si>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</si>
  <si>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</si>
  <si>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</si>
  <si>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</si>
  <si>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</si>
  <si>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</si>
  <si>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</si>
  <si>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</si>
  <si>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</si>
  <si>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</si>
  <si>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</si>
  <si>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</si>
  <si>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</si>
  <si>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</si>
  <si>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</si>
  <si>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</si>
  <si>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</si>
  <si>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</si>
  <si>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</si>
  <si>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</si>
  <si>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</si>
  <si>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</si>
  <si>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</si>
  <si>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</si>
  <si>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</si>
  <si>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</si>
  <si>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</si>
  <si>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</si>
  <si>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</si>
  <si>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</si>
  <si>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</si>
  <si>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</si>
  <si>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</si>
  <si>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</si>
  <si>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</si>
  <si>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</si>
  <si>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</si>
  <si>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</si>
  <si>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</si>
  <si>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</si>
  <si>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</si>
  <si>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</si>
  <si>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</si>
  <si>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</si>
  <si>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</si>
  <si>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</si>
  <si>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</si>
  <si>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</si>
  <si>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</si>
  <si>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</si>
  <si>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</si>
  <si>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</si>
  <si>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</si>
  <si>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</si>
  <si>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</si>
  <si>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</si>
  <si>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</si>
  <si>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</si>
  <si>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</si>
  <si>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</si>
  <si>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</si>
  <si>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</si>
  <si>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</si>
  <si>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</si>
  <si>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</si>
  <si>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</si>
  <si>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</si>
  <si>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</si>
  <si>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</si>
  <si>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</si>
  <si>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</si>
  <si>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</si>
  <si>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</si>
  <si>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</si>
  <si>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</si>
  <si>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</si>
  <si>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</si>
  <si>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</si>
  <si>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</si>
  <si>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</si>
  <si>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</si>
  <si>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</si>
  <si>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</si>
  <si>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</si>
  <si>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</si>
  <si>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</si>
  <si>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</si>
  <si>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</si>
  <si>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</si>
  <si>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</si>
  <si>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</si>
  <si>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</si>
  <si>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</si>
  <si>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</si>
  <si>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</si>
  <si>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</si>
  <si>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</si>
  <si>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</si>
  <si>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</si>
  <si>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</si>
  <si>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</si>
  <si>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</si>
  <si>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</si>
  <si>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</si>
  <si>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</si>
  <si>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</si>
  <si>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</si>
  <si>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</si>
  <si>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</si>
  <si>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</si>
  <si>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</si>
  <si>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</si>
  <si>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</si>
  <si>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</si>
  <si>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</si>
  <si>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</si>
  <si>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</si>
  <si>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</si>
  <si>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</si>
  <si>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</si>
  <si>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</si>
  <si>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</si>
  <si>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</si>
  <si>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</si>
  <si>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</si>
  <si>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</si>
  <si>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</si>
  <si>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</si>
  <si>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</si>
  <si>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</si>
  <si>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</si>
  <si>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</si>
  <si>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</si>
  <si>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</si>
  <si>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</si>
  <si>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</si>
  <si>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</si>
  <si>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</si>
  <si>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</si>
  <si>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</si>
  <si>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</si>
  <si>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</si>
  <si>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</si>
  <si>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</si>
  <si>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</si>
  <si>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</si>
  <si>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</si>
  <si>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</si>
  <si>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</si>
  <si>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</si>
  <si>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</si>
  <si>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</si>
  <si>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</si>
  <si>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</si>
  <si>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</si>
  <si>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</si>
  <si>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</si>
  <si>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</si>
  <si>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</si>
  <si>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</si>
  <si>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</si>
  <si>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</si>
  <si>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</si>
  <si>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</si>
  <si>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</si>
  <si>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</si>
  <si>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</si>
  <si>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</si>
  <si>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</si>
  <si>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</si>
  <si>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</si>
  <si>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</si>
  <si>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</si>
  <si>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</si>
  <si>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</si>
  <si>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</si>
  <si>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</si>
  <si>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</si>
  <si>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</si>
  <si>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</si>
  <si>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</si>
  <si>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</si>
  <si>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</si>
  <si>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</si>
  <si>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</si>
  <si>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</si>
  <si>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</si>
  <si>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</si>
  <si>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</si>
  <si>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</si>
  <si>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</si>
  <si>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</si>
  <si>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</si>
  <si>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</si>
  <si>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</si>
  <si>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</si>
  <si>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</si>
  <si>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</si>
  <si>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</si>
  <si>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</si>
  <si>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</si>
  <si>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</si>
  <si>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</si>
  <si>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</si>
  <si>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</si>
  <si>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</si>
  <si>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</si>
  <si>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</si>
  <si>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</si>
  <si>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</si>
  <si>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</si>
  <si>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</si>
  <si>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</si>
  <si>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</si>
  <si>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</si>
  <si>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</si>
  <si>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</si>
  <si>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</si>
  <si>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</si>
  <si>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</si>
  <si>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</si>
  <si>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</si>
  <si>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</si>
  <si>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</si>
  <si>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</si>
  <si>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</si>
  <si>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</si>
  <si>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</si>
  <si>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</si>
  <si>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</si>
  <si>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</si>
  <si>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</si>
  <si>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</si>
  <si>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</si>
  <si>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</si>
  <si>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</si>
  <si>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</si>
  <si>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</si>
  <si>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</si>
  <si>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</si>
  <si>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</si>
  <si>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</si>
  <si>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</si>
  <si>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</si>
  <si>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</si>
  <si>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</si>
  <si>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</si>
  <si>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</si>
  <si>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</si>
  <si>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</si>
  <si>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</si>
  <si>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</si>
  <si>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</si>
  <si>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</si>
  <si>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</si>
  <si>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</si>
  <si>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</si>
  <si>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</si>
  <si>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</si>
  <si>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</si>
  <si>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</si>
  <si>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</si>
  <si>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</si>
  <si>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</si>
  <si>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</si>
  <si>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</si>
  <si>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</si>
  <si>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</si>
  <si>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</si>
  <si>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</si>
  <si>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</si>
  <si>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</si>
  <si>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</si>
  <si>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</si>
  <si>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</si>
  <si>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</si>
  <si>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</si>
  <si>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</si>
  <si>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</si>
  <si>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</si>
  <si>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</si>
  <si>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</si>
  <si>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</si>
  <si>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</si>
  <si>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</si>
  <si>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</si>
  <si>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</si>
  <si>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</si>
  <si>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</si>
  <si>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</si>
  <si>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</si>
  <si>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</si>
  <si>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</si>
  <si>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</si>
  <si>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</si>
  <si>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</si>
  <si>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</si>
  <si>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</si>
  <si>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</si>
  <si>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</si>
  <si>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</si>
  <si>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</si>
  <si>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</si>
  <si>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</si>
  <si>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</si>
  <si>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</si>
  <si>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</si>
  <si>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</si>
  <si>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</si>
  <si>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</si>
  <si>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</si>
  <si>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</si>
  <si>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</si>
  <si>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</si>
  <si>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</si>
  <si>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</si>
  <si>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</si>
  <si>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</si>
  <si>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</si>
  <si>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</si>
  <si>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</si>
  <si>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</si>
  <si>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</si>
  <si>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</si>
  <si>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</si>
  <si>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</si>
  <si>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</si>
  <si>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</si>
  <si>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</si>
  <si>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</si>
  <si>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</si>
  <si>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</si>
  <si>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</si>
  <si>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</si>
  <si>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</si>
  <si>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</si>
  <si>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</si>
  <si>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</si>
  <si>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</si>
  <si>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</si>
  <si>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</si>
  <si>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</si>
  <si>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</si>
  <si>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</si>
  <si>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</si>
  <si>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</si>
  <si>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</si>
  <si>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</si>
  <si>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</si>
  <si>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</si>
  <si>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</si>
  <si>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</si>
  <si>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</si>
  <si>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</si>
  <si>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</si>
  <si>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</si>
  <si>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</si>
  <si>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</si>
  <si>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</si>
  <si>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</si>
  <si>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</si>
  <si>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</si>
  <si>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</si>
  <si>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</si>
  <si>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</si>
  <si>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</si>
  <si>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</si>
  <si>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</si>
  <si>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</si>
  <si>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</si>
  <si>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</si>
  <si>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</si>
  <si>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</si>
  <si>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</si>
  <si>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</si>
  <si>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</si>
  <si>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</si>
  <si>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</si>
  <si>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</si>
  <si>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</si>
  <si>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</si>
  <si>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</si>
  <si>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</si>
  <si>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</si>
  <si>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</si>
  <si>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</si>
  <si>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</si>
  <si>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</si>
  <si>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</si>
  <si>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</si>
  <si>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</si>
  <si>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</si>
  <si>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</si>
  <si>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</si>
  <si>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</si>
  <si>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</si>
  <si>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</si>
  <si>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</si>
  <si>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</si>
  <si>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</si>
  <si>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</si>
  <si>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</si>
  <si>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</si>
  <si>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</si>
  <si>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</si>
  <si>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</si>
  <si>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</si>
  <si>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</si>
  <si>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</si>
  <si>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</si>
  <si>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</si>
  <si>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</si>
  <si>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</si>
  <si>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</si>
  <si>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</si>
  <si>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</si>
  <si>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</si>
  <si>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</si>
  <si>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</si>
  <si>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</si>
  <si>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</si>
  <si>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</si>
  <si>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</si>
  <si>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</si>
  <si>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</si>
  <si>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</si>
  <si>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</si>
  <si>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</si>
  <si>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</si>
  <si>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</si>
  <si>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</si>
  <si>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</si>
  <si>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</si>
  <si>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</si>
  <si>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</si>
  <si>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</si>
  <si>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</si>
  <si>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</si>
  <si>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</si>
  <si>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</si>
  <si>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</si>
  <si>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</si>
  <si>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</si>
  <si>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</si>
  <si>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</si>
  <si>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</si>
  <si>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</si>
  <si>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</si>
  <si>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</si>
  <si>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</si>
  <si>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</si>
  <si>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</si>
  <si>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</si>
  <si>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</si>
  <si>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</si>
  <si>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</si>
  <si>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</si>
  <si>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</si>
  <si>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</si>
  <si>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</si>
  <si>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</si>
  <si>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</si>
  <si>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</si>
  <si>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</si>
  <si>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</si>
  <si>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</si>
  <si>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</si>
  <si>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</si>
  <si>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</si>
  <si>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</si>
  <si>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</si>
  <si>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</si>
  <si>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</si>
  <si>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</si>
  <si>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</si>
  <si>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</si>
  <si>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</si>
  <si>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</si>
  <si>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</si>
  <si>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</si>
  <si>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</si>
  <si>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</si>
  <si>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</si>
  <si>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</si>
  <si>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</si>
  <si>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</si>
  <si>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</si>
  <si>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</si>
  <si>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</si>
  <si>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</si>
  <si>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</si>
  <si>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</si>
  <si>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</si>
  <si>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</si>
  <si>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</si>
  <si>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</si>
  <si>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</si>
  <si>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</si>
  <si>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</si>
  <si>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</si>
  <si>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</si>
  <si>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</si>
  <si>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</si>
  <si>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</si>
  <si>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</si>
  <si>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</si>
  <si>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</si>
  <si>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</si>
  <si>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</si>
  <si>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</si>
  <si>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</si>
  <si>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</si>
  <si>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</si>
  <si>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</si>
  <si>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</si>
  <si>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</si>
  <si>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</si>
  <si>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</si>
  <si>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</si>
  <si>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</si>
  <si>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</si>
  <si>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</si>
  <si>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</si>
  <si>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</si>
  <si>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</si>
  <si>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</si>
  <si>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</si>
  <si>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</si>
  <si>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</si>
  <si>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</si>
  <si>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</si>
  <si>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</si>
  <si>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</si>
  <si>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</si>
  <si>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</si>
  <si>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</si>
  <si>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</si>
  <si>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</si>
  <si>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</si>
  <si>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</si>
  <si>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</si>
  <si>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</si>
  <si>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</si>
  <si>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</si>
  <si>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</si>
  <si>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</si>
  <si>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</si>
  <si>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</si>
  <si>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</si>
  <si>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</si>
  <si>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</si>
  <si>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</si>
  <si>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</si>
  <si>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</si>
  <si>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</si>
  <si>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</si>
  <si>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</si>
  <si>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</si>
  <si>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</si>
  <si>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</si>
  <si>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</si>
  <si>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</si>
  <si>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</si>
  <si>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</si>
  <si>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</si>
  <si>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</si>
  <si>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</si>
  <si>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</si>
  <si>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</si>
  <si>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</si>
  <si>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</si>
  <si>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</si>
  <si>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</si>
  <si>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</si>
  <si>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</si>
  <si>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</si>
  <si>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</si>
  <si>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</si>
  <si>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</si>
  <si>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</si>
  <si>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</si>
  <si>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</si>
  <si>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</si>
  <si>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</si>
  <si>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</si>
  <si>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</si>
  <si>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</si>
  <si>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</si>
  <si>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</si>
  <si>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</si>
  <si>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</si>
  <si>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</si>
  <si>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</si>
  <si>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</si>
  <si>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</si>
  <si>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</si>
  <si>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</si>
  <si>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</si>
  <si>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</si>
  <si>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</si>
  <si>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</si>
  <si>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</si>
  <si>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</si>
  <si>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</si>
  <si>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</si>
  <si>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</si>
  <si>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</si>
  <si>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</si>
  <si>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</si>
  <si>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</si>
  <si>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</si>
  <si>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</si>
  <si>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</si>
  <si>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</si>
  <si>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</si>
  <si>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</si>
  <si>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</si>
  <si>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</si>
  <si>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</si>
  <si>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</si>
  <si>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</si>
  <si>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</si>
  <si>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</si>
  <si>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</si>
  <si>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</si>
  <si>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</si>
  <si>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</si>
  <si>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</si>
  <si>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</si>
  <si>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</si>
  <si>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</si>
  <si>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</si>
  <si>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</si>
  <si>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</si>
  <si>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</si>
  <si>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</si>
  <si>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</si>
  <si>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</si>
  <si>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</si>
  <si>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</si>
  <si>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</si>
  <si>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</si>
  <si>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</si>
  <si>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</si>
  <si>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</si>
  <si>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</si>
  <si>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</si>
  <si>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</si>
  <si>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</si>
  <si>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</si>
  <si>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</si>
  <si>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</si>
  <si>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</si>
  <si>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</si>
  <si>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</si>
  <si>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</si>
  <si>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</si>
  <si>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</si>
  <si>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</si>
  <si>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</si>
  <si>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</si>
  <si>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</si>
  <si>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</si>
  <si>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</si>
  <si>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</si>
  <si>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</si>
  <si>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</si>
  <si>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</si>
  <si>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</si>
  <si>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</si>
  <si>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</si>
  <si>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</si>
  <si>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</si>
  <si>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</si>
  <si>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</si>
  <si>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</si>
  <si>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</si>
  <si>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</si>
  <si>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</si>
  <si>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</si>
  <si>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</si>
  <si>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</si>
  <si>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</si>
  <si>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</si>
  <si>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</si>
  <si>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</si>
  <si>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</si>
  <si>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</si>
  <si>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</si>
  <si>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</si>
  <si>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</si>
  <si>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</si>
  <si>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</si>
  <si>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</si>
  <si>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</si>
  <si>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</si>
  <si>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</si>
  <si>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</si>
  <si>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</si>
  <si>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</si>
  <si>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</si>
  <si>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</si>
  <si>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</si>
  <si>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</si>
  <si>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</si>
  <si>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</si>
  <si>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</si>
  <si>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</si>
  <si>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</si>
  <si>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</si>
  <si>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</si>
  <si>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</si>
  <si>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</si>
  <si>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</si>
  <si>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</si>
  <si>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</si>
  <si>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</si>
  <si>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</si>
  <si>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</si>
  <si>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</si>
  <si>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</si>
  <si>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</si>
  <si>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</si>
  <si>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</si>
  <si>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</si>
  <si>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</si>
  <si>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</si>
  <si>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</si>
  <si>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</si>
  <si>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</si>
  <si>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</si>
  <si>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</si>
  <si>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</si>
  <si>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</si>
  <si>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</si>
  <si>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</si>
  <si>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</si>
  <si>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</si>
  <si>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</si>
  <si>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</si>
  <si>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</si>
  <si>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</si>
  <si>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</si>
  <si>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</si>
  <si>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</si>
  <si>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</si>
  <si>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</si>
  <si>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</si>
  <si>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</si>
  <si>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</si>
  <si>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</si>
  <si>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</si>
  <si>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</si>
  <si>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</si>
  <si>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</si>
  <si>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</si>
  <si>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</si>
  <si>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</si>
  <si>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</si>
  <si>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</si>
  <si>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</si>
  <si>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</si>
  <si>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</si>
  <si>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</si>
  <si>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</si>
  <si>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</si>
  <si>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</si>
  <si>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</si>
  <si>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</si>
  <si>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</si>
  <si>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</si>
  <si>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</si>
  <si>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</si>
  <si>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</si>
  <si>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</si>
  <si>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</si>
  <si>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</si>
  <si>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</si>
  <si>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</si>
  <si>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</si>
  <si>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</si>
  <si>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</si>
  <si>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</si>
  <si>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</si>
  <si>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</si>
  <si>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</si>
  <si>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</si>
  <si>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</si>
  <si>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</si>
  <si>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</si>
  <si>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</si>
  <si>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</si>
  <si>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</si>
  <si>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</si>
  <si>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</si>
  <si>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</si>
  <si>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</si>
  <si>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</si>
  <si>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</si>
  <si>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</si>
  <si>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</si>
  <si>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</si>
  <si>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</si>
  <si>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</si>
  <si>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</si>
  <si>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</si>
  <si>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</si>
  <si>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</si>
  <si>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</si>
  <si>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</si>
  <si>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</si>
  <si>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</si>
  <si>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</si>
  <si>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</si>
  <si>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</si>
  <si>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</si>
  <si>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</si>
  <si>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</si>
  <si>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</si>
  <si>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</si>
  <si>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</si>
  <si>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</si>
  <si>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</si>
  <si>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</si>
  <si>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</si>
  <si>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</si>
  <si>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</si>
  <si>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</si>
  <si>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</si>
  <si>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</si>
  <si>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</si>
  <si>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</si>
  <si>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</si>
  <si>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</si>
  <si>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</si>
  <si>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</si>
  <si>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</si>
  <si>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</si>
  <si>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</si>
  <si>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</si>
  <si>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</si>
  <si>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</si>
  <si>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</si>
  <si>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</si>
  <si>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</si>
  <si>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</si>
  <si>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</si>
  <si>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</si>
  <si>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</si>
  <si>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</si>
  <si>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</si>
  <si>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</si>
  <si>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</si>
  <si>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</si>
  <si>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</si>
  <si>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</si>
  <si>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</si>
  <si>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</si>
  <si>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</si>
  <si>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</si>
  <si>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</si>
  <si>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</si>
  <si>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</si>
  <si>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</si>
  <si>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</si>
  <si>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</si>
  <si>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</si>
  <si>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</si>
  <si>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</si>
  <si>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</si>
  <si>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</si>
  <si>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</si>
  <si>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</si>
  <si>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</si>
  <si>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</si>
  <si>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</si>
  <si>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</si>
  <si>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</si>
  <si>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</si>
  <si>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</si>
  <si>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</si>
  <si>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</si>
  <si>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</si>
  <si>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</si>
  <si>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</si>
  <si>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</si>
  <si>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</si>
  <si>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</si>
  <si>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</si>
  <si>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</si>
  <si>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</si>
  <si>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</si>
  <si>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</si>
  <si>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</si>
  <si>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</si>
  <si>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</si>
  <si>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</si>
  <si>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</si>
  <si>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</si>
  <si>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</si>
  <si>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</si>
  <si>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</si>
  <si>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</si>
  <si>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</si>
  <si>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</si>
  <si>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</si>
  <si>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</si>
  <si>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</si>
  <si>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</si>
  <si>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</si>
  <si>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</si>
  <si>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</si>
  <si>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</si>
  <si>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</si>
  <si>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</si>
  <si>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</si>
  <si>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</si>
  <si>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</si>
  <si>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</si>
  <si>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</si>
  <si>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</si>
  <si>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</si>
  <si>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</si>
  <si>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</si>
  <si>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</si>
  <si>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</si>
  <si>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</si>
  <si>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</si>
  <si>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</si>
  <si>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</si>
  <si>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</si>
  <si>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</si>
  <si>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</si>
  <si>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</si>
  <si>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</si>
  <si>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</si>
  <si>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</si>
  <si>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</si>
  <si>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</si>
  <si>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</si>
  <si>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</si>
  <si>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</si>
  <si>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</si>
  <si>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</si>
  <si>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</si>
  <si>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</si>
  <si>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</si>
  <si>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</si>
  <si>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</si>
  <si>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</si>
  <si>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</si>
  <si>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</si>
  <si>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</si>
  <si>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</si>
  <si>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</si>
  <si>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</si>
  <si>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</si>
  <si>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</si>
  <si>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</si>
  <si>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</si>
  <si>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</si>
  <si>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</si>
  <si>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</si>
  <si>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</si>
  <si>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</si>
  <si>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</si>
  <si>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</si>
  <si>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</si>
  <si>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</si>
  <si>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</si>
  <si>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</si>
  <si>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</si>
  <si>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</si>
  <si>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</si>
  <si>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</si>
  <si>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</si>
  <si>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</si>
  <si>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</si>
  <si>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</si>
  <si>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</si>
  <si>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</si>
  <si>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</si>
  <si>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</si>
  <si>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</si>
  <si>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</si>
  <si>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</si>
  <si>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</si>
  <si>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</si>
  <si>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</si>
  <si>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</si>
  <si>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</si>
  <si>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</si>
  <si>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</si>
  <si>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</si>
  <si>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</si>
  <si>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</si>
  <si>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</si>
  <si>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</si>
  <si>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</si>
  <si>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</si>
  <si>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</si>
  <si>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</si>
  <si>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</si>
  <si>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</si>
  <si>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</si>
  <si>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</si>
  <si>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</si>
  <si>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</si>
  <si>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</si>
  <si>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</si>
  <si>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</si>
  <si>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</si>
  <si>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</si>
  <si>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</si>
  <si>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</si>
  <si>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</si>
  <si>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</si>
  <si>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</si>
  <si>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</si>
  <si>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</si>
  <si>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</si>
  <si>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</si>
  <si>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</si>
  <si>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</si>
  <si>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</si>
  <si>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</si>
  <si>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</si>
  <si>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</si>
  <si>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</si>
  <si>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</si>
  <si>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</si>
  <si>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</si>
  <si>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</si>
  <si>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</si>
  <si>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</si>
  <si>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</si>
  <si>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</si>
  <si>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</si>
  <si>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</si>
  <si>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</si>
  <si>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</si>
  <si>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</si>
  <si>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</si>
  <si>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</si>
  <si>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</si>
  <si>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</si>
  <si>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</si>
  <si>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</si>
  <si>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</si>
  <si>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</si>
  <si>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</si>
  <si>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</si>
  <si>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</si>
  <si>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</si>
  <si>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</si>
  <si>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</si>
  <si>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</si>
  <si>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</si>
  <si>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</si>
  <si>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</si>
  <si>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</si>
  <si>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</si>
  <si>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</si>
  <si>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</si>
  <si>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</si>
  <si>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</si>
  <si>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</si>
  <si>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</si>
  <si>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</si>
  <si>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</si>
  <si>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</si>
  <si>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</si>
  <si>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</si>
  <si>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</si>
  <si>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</si>
  <si>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</si>
  <si>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</si>
  <si>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</si>
  <si>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</si>
  <si>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</si>
  <si>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</si>
  <si>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</si>
  <si>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</si>
  <si>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</si>
  <si>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</si>
  <si>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</si>
  <si>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</si>
  <si>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</si>
  <si>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</si>
  <si>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</si>
  <si>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</si>
  <si>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</si>
  <si>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</si>
  <si>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</si>
  <si>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</si>
  <si>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</si>
  <si>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</si>
  <si>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</si>
  <si>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</si>
  <si>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</si>
  <si>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</si>
  <si>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</si>
  <si>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</si>
  <si>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</si>
  <si>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</si>
  <si>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</si>
  <si>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</si>
  <si>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</si>
  <si>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</si>
  <si>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</si>
  <si>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</si>
  <si>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</si>
  <si>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</si>
  <si>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</si>
  <si>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</si>
  <si>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</si>
  <si>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</si>
  <si>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</si>
  <si>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</si>
  <si>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</si>
  <si>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</si>
  <si>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</si>
  <si>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</si>
  <si>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</si>
  <si>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</si>
  <si>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</si>
  <si>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</si>
  <si>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</si>
  <si>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</si>
  <si>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</si>
  <si>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</si>
  <si>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</si>
  <si>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</si>
  <si>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</si>
  <si>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</si>
  <si>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</si>
  <si>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</si>
  <si>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</si>
  <si>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</si>
  <si>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</si>
  <si>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</si>
  <si>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</si>
  <si>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</si>
  <si>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</si>
  <si>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</si>
  <si>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</si>
  <si>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</si>
  <si>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</si>
  <si>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</si>
  <si>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</si>
  <si>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</si>
  <si>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</si>
  <si>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</si>
  <si>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</si>
  <si>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</si>
  <si>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</si>
  <si>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</si>
  <si>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</si>
  <si>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</si>
  <si>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</si>
  <si>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</si>
  <si>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</si>
  <si>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</si>
  <si>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</si>
  <si>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</si>
  <si>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</si>
  <si>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</si>
  <si>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</si>
  <si>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</si>
  <si>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</si>
  <si>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</si>
  <si>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</si>
  <si>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</si>
  <si>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</si>
  <si>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</si>
  <si>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</si>
  <si>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</si>
  <si>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</si>
  <si>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</si>
  <si>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</si>
  <si>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</si>
  <si>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</si>
  <si>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</si>
  <si>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</si>
  <si>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</si>
  <si>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</si>
  <si>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</si>
  <si>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</si>
  <si>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</si>
  <si>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</si>
  <si>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</si>
  <si>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</si>
  <si>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</si>
  <si>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</si>
  <si>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</si>
  <si>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</si>
  <si>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</si>
  <si>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</si>
  <si>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</si>
  <si>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</si>
  <si>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</si>
  <si>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</si>
  <si>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</si>
  <si>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</si>
  <si>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</si>
  <si>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</si>
  <si>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</si>
  <si>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</si>
  <si>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</si>
  <si>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</si>
  <si>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</si>
  <si>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</si>
  <si>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</si>
  <si>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</si>
  <si>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</si>
  <si>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</si>
  <si>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</si>
  <si>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</si>
  <si>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</si>
  <si>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</si>
  <si>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</si>
  <si>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</si>
  <si>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</si>
  <si>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</si>
  <si>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</si>
  <si>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</si>
  <si>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</si>
  <si>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</si>
  <si>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</si>
  <si>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</si>
  <si>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</si>
  <si>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</si>
  <si>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</si>
  <si>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</si>
  <si>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</si>
  <si>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</si>
  <si>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</si>
  <si>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</si>
  <si>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</si>
  <si>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</si>
  <si>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</si>
  <si>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</si>
  <si>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</si>
  <si>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</si>
  <si>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</si>
  <si>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</si>
  <si>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</si>
  <si>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</si>
  <si>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</si>
  <si>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</si>
  <si>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</si>
  <si>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</si>
  <si>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</si>
  <si>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</si>
  <si>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</si>
  <si>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</si>
  <si>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</si>
  <si>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</si>
  <si>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</si>
  <si>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</si>
  <si>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</si>
  <si>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</si>
  <si>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</si>
  <si>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</si>
  <si>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</si>
  <si>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</si>
  <si>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</si>
  <si>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</si>
  <si>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</si>
  <si>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</si>
  <si>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</si>
  <si>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</si>
  <si>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</si>
  <si>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</si>
  <si>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</si>
  <si>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</si>
  <si>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</si>
  <si>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</si>
  <si>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</si>
  <si>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</si>
  <si>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</si>
  <si>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</si>
  <si>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</si>
  <si>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</si>
  <si>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</si>
  <si>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</si>
  <si>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</si>
  <si>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</si>
  <si>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</si>
  <si>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</si>
  <si>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</si>
  <si>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</si>
  <si>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</si>
  <si>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</si>
  <si>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</si>
  <si>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</si>
  <si>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</si>
  <si>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</si>
  <si>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</si>
  <si>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</si>
  <si>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</si>
  <si>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</si>
  <si>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</si>
  <si>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</si>
  <si>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</si>
  <si>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</si>
  <si>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</si>
  <si>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</si>
  <si>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</si>
  <si>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</si>
  <si>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</si>
  <si>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</si>
  <si>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</si>
  <si>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</si>
  <si>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</si>
  <si>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</si>
  <si>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</si>
  <si>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</si>
  <si>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</si>
  <si>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</si>
  <si>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</si>
  <si>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</si>
  <si>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</si>
  <si>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</si>
  <si>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</si>
  <si>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</si>
  <si>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</si>
  <si>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</si>
  <si>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</si>
  <si>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</si>
  <si>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</si>
  <si>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</si>
  <si>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</si>
  <si>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</si>
  <si>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</si>
  <si>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</si>
  <si>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</si>
  <si>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</si>
  <si>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</si>
  <si>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</si>
  <si>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</si>
  <si>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</si>
  <si>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</si>
  <si>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</si>
  <si>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</si>
  <si>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</si>
  <si>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</si>
  <si>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</si>
  <si>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</si>
  <si>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</si>
  <si>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</si>
  <si>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</si>
  <si>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</si>
  <si>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</si>
  <si>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</si>
  <si>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</si>
  <si>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</si>
  <si>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</si>
  <si>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</si>
  <si>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</si>
  <si>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</si>
  <si>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</si>
  <si>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</si>
  <si>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</si>
  <si>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</si>
  <si>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</si>
  <si>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</si>
  <si>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</si>
  <si>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</si>
  <si>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</si>
  <si>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</si>
  <si>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</si>
  <si>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</si>
  <si>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</si>
  <si>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</si>
  <si>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</si>
  <si>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</si>
  <si>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</si>
  <si>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</si>
  <si>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</si>
  <si>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</si>
  <si>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</si>
  <si>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</si>
  <si>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</si>
  <si>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</si>
  <si>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</si>
  <si>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</si>
  <si>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</si>
  <si>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</si>
  <si>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</si>
  <si>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</si>
  <si>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</si>
  <si>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</si>
  <si>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</si>
  <si>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</si>
  <si>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</si>
  <si>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</si>
  <si>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</si>
  <si>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</si>
  <si>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</si>
  <si>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</si>
  <si>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</si>
  <si>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</si>
  <si>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</si>
  <si>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</si>
  <si>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</si>
  <si>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</si>
  <si>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</si>
  <si>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</si>
  <si>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</si>
  <si>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</si>
  <si>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</si>
  <si>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</si>
  <si>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</si>
  <si>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</si>
  <si>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</si>
  <si>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</si>
  <si>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</si>
  <si>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</si>
  <si>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</si>
  <si>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</si>
  <si>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</si>
  <si>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</si>
  <si>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</si>
  <si>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</si>
  <si>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</si>
  <si>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</si>
  <si>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</si>
  <si>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</si>
  <si>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</si>
  <si>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</si>
  <si>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</si>
  <si>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</si>
  <si>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</si>
  <si>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</si>
  <si>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</si>
  <si>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</si>
  <si>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</si>
  <si>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</si>
  <si>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</si>
  <si>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</si>
  <si>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</si>
  <si>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</si>
  <si>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</si>
  <si>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</si>
  <si>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</si>
  <si>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</si>
  <si>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</si>
  <si>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</si>
  <si>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</si>
  <si>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</si>
  <si>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</si>
  <si>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</si>
  <si>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</si>
  <si>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</si>
  <si>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</si>
  <si>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</si>
  <si>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</si>
  <si>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</si>
  <si>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</si>
  <si>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</si>
  <si>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</si>
  <si>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</si>
  <si>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</si>
  <si>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</si>
  <si>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</si>
  <si>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</si>
  <si>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</si>
  <si>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</si>
  <si>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</si>
  <si>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</si>
  <si>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</si>
  <si>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</si>
  <si>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</si>
  <si>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</si>
  <si>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</si>
  <si>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</si>
  <si>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</si>
  <si>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</si>
  <si>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</si>
  <si>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</si>
  <si>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</si>
  <si>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</si>
  <si>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</si>
  <si>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</si>
  <si>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</si>
  <si>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</si>
  <si>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</si>
  <si>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</si>
  <si>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</si>
  <si>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</si>
  <si>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</si>
  <si>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</si>
  <si>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</si>
  <si>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</si>
  <si>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</si>
  <si>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</si>
  <si>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</si>
  <si>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</si>
  <si>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</si>
  <si>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</si>
  <si>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</si>
  <si>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</si>
  <si>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</si>
  <si>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</si>
  <si>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</si>
  <si>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</si>
  <si>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</si>
  <si>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</si>
  <si>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</si>
  <si>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</si>
  <si>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</si>
  <si>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</si>
  <si>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</si>
  <si>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</si>
  <si>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</si>
  <si>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</si>
  <si>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</si>
  <si>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</si>
  <si>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</si>
  <si>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</si>
  <si>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</si>
  <si>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</si>
  <si>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</si>
  <si>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</si>
  <si>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</si>
  <si>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</si>
  <si>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</si>
  <si>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</si>
  <si>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</si>
  <si>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</si>
  <si>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</si>
  <si>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</si>
  <si>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</si>
  <si>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</si>
  <si>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</si>
  <si>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</si>
  <si>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</si>
  <si>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</si>
  <si>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</si>
  <si>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</si>
  <si>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</si>
  <si>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</si>
  <si>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</si>
  <si>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</si>
  <si>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</si>
  <si>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</si>
  <si>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</si>
  <si>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</si>
  <si>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</si>
  <si>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</si>
  <si>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</si>
  <si>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</si>
  <si>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</si>
  <si>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</si>
  <si>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</si>
  <si>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</si>
  <si>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</si>
  <si>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</si>
  <si>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</si>
  <si>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</si>
  <si>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</si>
  <si>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</si>
  <si>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</si>
  <si>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</si>
  <si>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</si>
  <si>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</si>
  <si>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</si>
  <si>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</si>
  <si>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</si>
  <si>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</si>
  <si>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</si>
  <si>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</si>
  <si>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</si>
  <si>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</si>
  <si>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</si>
  <si>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</si>
  <si>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</si>
  <si>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</si>
  <si>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</si>
  <si>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</si>
  <si>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</si>
  <si>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</si>
  <si>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</si>
  <si>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</si>
  <si>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</si>
  <si>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</si>
  <si>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</si>
  <si>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</si>
  <si>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</si>
  <si>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</si>
  <si>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</si>
  <si>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</si>
  <si>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</si>
  <si>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</si>
  <si>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</si>
  <si>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</si>
  <si>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</si>
  <si>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</si>
  <si>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</si>
  <si>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</si>
  <si>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</si>
  <si>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</si>
  <si>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</si>
  <si>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</si>
  <si>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</si>
  <si>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</si>
  <si>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</si>
  <si>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</si>
  <si>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</si>
  <si>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</si>
  <si>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</si>
  <si>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</si>
  <si>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</si>
  <si>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</si>
  <si>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</si>
  <si>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</si>
  <si>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</si>
  <si>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</si>
  <si>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</si>
  <si>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</si>
  <si>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</si>
  <si>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</si>
  <si>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</si>
  <si>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</si>
  <si>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</si>
  <si>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</si>
  <si>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</si>
  <si>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</si>
  <si>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</si>
  <si>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</si>
  <si>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</si>
  <si>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</si>
  <si>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</si>
  <si>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</si>
  <si>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</si>
  <si>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</si>
  <si>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</si>
  <si>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</si>
  <si>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</si>
  <si>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</si>
  <si>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</si>
  <si>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</si>
  <si>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</si>
  <si>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</si>
  <si>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</si>
  <si>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</si>
  <si>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</si>
  <si>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</si>
  <si>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</si>
  <si>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</si>
  <si>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</si>
  <si>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</si>
  <si>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</si>
  <si>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</si>
  <si>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</si>
  <si>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</si>
  <si>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</si>
  <si>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</si>
  <si>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</si>
  <si>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</si>
  <si>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</si>
  <si>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</si>
  <si>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</si>
  <si>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</si>
  <si>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</si>
  <si>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</si>
  <si>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</si>
  <si>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</si>
  <si>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</si>
  <si>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</si>
  <si>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</si>
  <si>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</si>
  <si>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</si>
  <si>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</si>
  <si>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</si>
  <si>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</si>
  <si>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</si>
  <si>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</si>
  <si>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</si>
  <si>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</si>
  <si>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</si>
  <si>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</si>
  <si>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</si>
  <si>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</si>
  <si>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</si>
  <si>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</si>
  <si>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</si>
  <si>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</si>
  <si>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</si>
  <si>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</si>
  <si>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</si>
  <si>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</si>
  <si>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</si>
  <si>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</si>
  <si>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</si>
  <si>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</si>
  <si>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</si>
  <si>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</si>
  <si>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</si>
  <si>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</si>
  <si>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</si>
  <si>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</si>
  <si>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</si>
  <si>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</si>
  <si>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</si>
  <si>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</si>
  <si>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</si>
  <si>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</si>
  <si>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</si>
  <si>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</si>
  <si>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</si>
  <si>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</si>
  <si>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</si>
  <si>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</si>
  <si>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</si>
  <si>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</si>
  <si>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</si>
  <si>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</si>
  <si>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</si>
  <si>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</si>
  <si>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</si>
  <si>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</si>
  <si>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</si>
  <si>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</si>
  <si>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</si>
  <si>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</si>
  <si>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</si>
  <si>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</si>
  <si>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</si>
  <si>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</si>
  <si>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</si>
  <si>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</si>
  <si>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</si>
  <si>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</si>
  <si>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</si>
  <si>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</si>
  <si>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</si>
  <si>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</si>
  <si>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</si>
  <si>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</si>
  <si>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</si>
  <si>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</si>
  <si>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</si>
  <si>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</si>
  <si>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</si>
  <si>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</si>
  <si>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</si>
  <si>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</si>
  <si>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</si>
  <si>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</si>
  <si>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</si>
  <si>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</si>
  <si>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</si>
  <si>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</si>
  <si>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</si>
  <si>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</si>
  <si>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</si>
  <si>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</si>
  <si>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</si>
  <si>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</si>
  <si>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</si>
  <si>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</si>
  <si>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</si>
  <si>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</si>
  <si>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</si>
  <si>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</si>
  <si>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</si>
  <si>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</si>
  <si>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</si>
  <si>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</si>
  <si>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</si>
  <si>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</si>
  <si>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</si>
  <si>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</si>
  <si>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</si>
  <si>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</si>
  <si>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</si>
  <si>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</si>
  <si>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</si>
  <si>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</si>
  <si>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</si>
  <si>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</si>
  <si>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</si>
  <si>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</si>
  <si>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</si>
  <si>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</si>
  <si>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</si>
  <si>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</si>
  <si>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</si>
  <si>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</si>
  <si>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</si>
  <si>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</si>
  <si>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</si>
  <si>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</si>
  <si>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</si>
  <si>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</si>
  <si>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</si>
  <si>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</si>
  <si>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</si>
  <si>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</si>
  <si>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</si>
  <si>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</si>
  <si>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</si>
  <si>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</si>
  <si>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</si>
  <si>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</si>
  <si>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</si>
  <si>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</si>
  <si>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</si>
  <si>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</si>
  <si>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</si>
  <si>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</si>
  <si>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</si>
  <si>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</si>
  <si>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</si>
  <si>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</si>
  <si>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</si>
  <si>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</si>
  <si>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</si>
  <si>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</si>
  <si>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</si>
  <si>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</si>
  <si>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</si>
  <si>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</si>
  <si>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</si>
  <si>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</si>
  <si>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</si>
  <si>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</si>
  <si>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</si>
  <si>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</si>
  <si>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</si>
  <si>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</si>
  <si>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</si>
  <si>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</si>
  <si>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</si>
  <si>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</si>
  <si>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</si>
  <si>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</si>
  <si>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</si>
  <si>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</si>
  <si>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</si>
  <si>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</si>
  <si>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</si>
  <si>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</si>
  <si>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</si>
  <si>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</si>
  <si>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</si>
  <si>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</si>
  <si>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</si>
  <si>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</si>
  <si>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</si>
  <si>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</si>
  <si>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</si>
  <si>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</si>
  <si>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</si>
  <si>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</si>
  <si>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</si>
  <si>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</si>
  <si>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</si>
  <si>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</si>
  <si>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</si>
  <si>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</si>
  <si>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</si>
  <si>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</si>
  <si>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</si>
  <si>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</si>
  <si>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</si>
  <si>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</si>
  <si>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</si>
  <si>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</si>
  <si>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</si>
  <si>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</si>
  <si>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</si>
  <si>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</si>
  <si>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</si>
  <si>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</si>
  <si>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</si>
  <si>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</si>
  <si>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</si>
  <si>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</si>
  <si>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</si>
  <si>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</si>
  <si>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</si>
  <si>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</si>
  <si>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</si>
  <si>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</si>
  <si>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</si>
  <si>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</si>
  <si>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</si>
  <si>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</si>
  <si>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</si>
  <si>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</si>
  <si>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</si>
  <si>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</si>
  <si>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</si>
  <si>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</si>
  <si>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</si>
  <si>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</si>
  <si>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</si>
  <si>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</si>
  <si>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</si>
  <si>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</si>
  <si>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</si>
  <si>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</si>
  <si>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</si>
  <si>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</si>
  <si>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</si>
  <si>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</si>
  <si>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</si>
  <si>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</si>
  <si>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</si>
  <si>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</si>
  <si>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</si>
  <si>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</si>
  <si>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</si>
  <si>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</si>
  <si>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</si>
  <si>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</si>
  <si>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</si>
  <si>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</si>
  <si>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</si>
  <si>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</si>
  <si>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</si>
  <si>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</si>
  <si>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</si>
  <si>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</si>
  <si>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</si>
  <si>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</si>
  <si>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</si>
  <si>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</si>
  <si>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</si>
  <si>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</si>
  <si>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</si>
  <si>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</si>
  <si>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</si>
  <si>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</si>
  <si>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</si>
  <si>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</si>
  <si>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</si>
  <si>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</si>
  <si>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</si>
  <si>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</si>
  <si>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</si>
  <si>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</si>
  <si>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</si>
  <si>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</si>
  <si>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</si>
  <si>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</si>
  <si>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</si>
  <si>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</si>
  <si>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</si>
  <si>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</si>
  <si>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</si>
  <si>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</si>
  <si>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</si>
  <si>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</si>
  <si>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</si>
  <si>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</si>
  <si>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</si>
  <si>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</si>
  <si>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</si>
  <si>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</si>
  <si>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</si>
  <si>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</si>
  <si>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</si>
  <si>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</si>
  <si>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</si>
  <si>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</si>
  <si>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</si>
  <si>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</si>
  <si>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</si>
  <si>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</si>
  <si>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</si>
  <si>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</si>
  <si>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</si>
  <si>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</si>
  <si>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</si>
  <si>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</si>
  <si>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</si>
  <si>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</si>
  <si>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</si>
  <si>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</si>
  <si>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</si>
  <si>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</si>
  <si>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</si>
  <si>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</si>
  <si>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</si>
  <si>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</si>
  <si>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</si>
  <si>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</si>
  <si>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</si>
  <si>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</si>
  <si>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</si>
  <si>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</si>
  <si>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</si>
  <si>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</si>
  <si>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</si>
  <si>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</si>
  <si>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</si>
  <si>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</si>
  <si>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</si>
  <si>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</si>
  <si>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</si>
  <si>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</si>
  <si>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</si>
  <si>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</si>
  <si>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</si>
  <si>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</si>
  <si>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</si>
  <si>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</si>
  <si>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</si>
  <si>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</si>
  <si>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</si>
  <si>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</si>
  <si>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</si>
  <si>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</si>
  <si>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</si>
  <si>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</si>
  <si>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</si>
  <si>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</si>
  <si>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</si>
  <si>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</si>
  <si>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</si>
  <si>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</si>
  <si>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</si>
  <si>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</si>
  <si>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</si>
  <si>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</si>
  <si>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</si>
  <si>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</si>
  <si>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</si>
  <si>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</si>
  <si>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</si>
  <si>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</si>
  <si>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</si>
  <si>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</si>
  <si>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</si>
  <si>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</si>
  <si>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</si>
  <si>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</si>
  <si>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</si>
  <si>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</si>
  <si>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</si>
  <si>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</si>
  <si>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</si>
  <si>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</si>
  <si>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</si>
  <si>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</si>
  <si>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</si>
  <si>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</si>
  <si>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</si>
  <si>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</si>
  <si>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</si>
  <si>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</si>
  <si>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</si>
  <si>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</si>
  <si>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</si>
  <si>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</si>
  <si>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</si>
  <si>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</si>
  <si>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</si>
  <si>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</si>
  <si>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</si>
  <si>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</si>
  <si>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</si>
  <si>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</si>
  <si>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</si>
  <si>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</si>
  <si>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</si>
  <si>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</si>
  <si>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</si>
  <si>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</si>
  <si>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</si>
  <si>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</si>
  <si>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</si>
  <si>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</si>
  <si>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</si>
  <si>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</si>
  <si>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</si>
  <si>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</si>
  <si>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</si>
  <si>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</si>
  <si>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</si>
  <si>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</si>
  <si>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</si>
  <si>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</si>
  <si>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</si>
  <si>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</si>
  <si>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</si>
  <si>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</si>
  <si>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</si>
  <si>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</si>
  <si>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</si>
  <si>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</si>
  <si>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</si>
  <si>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</si>
  <si>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</si>
  <si>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</si>
  <si>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</si>
  <si>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</si>
  <si>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</si>
  <si>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</si>
  <si>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</si>
  <si>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</si>
  <si>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</si>
  <si>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</si>
  <si>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</si>
  <si>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</si>
  <si>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</si>
  <si>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</si>
  <si>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</si>
  <si>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</si>
  <si>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</si>
  <si>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</si>
  <si>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</si>
  <si>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</si>
  <si>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</si>
  <si>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</si>
  <si>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</si>
  <si>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</si>
  <si>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</si>
  <si>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</si>
  <si>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</si>
  <si>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</si>
  <si>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</si>
  <si>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</si>
  <si>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</si>
  <si>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</si>
  <si>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</si>
  <si>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</si>
  <si>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</si>
  <si>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</si>
  <si>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</si>
  <si>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</si>
  <si>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</si>
  <si>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</si>
  <si>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</si>
  <si>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</si>
  <si>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</si>
  <si>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</si>
  <si>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</si>
  <si>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</si>
  <si>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</si>
  <si>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</si>
  <si>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</si>
  <si>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</si>
  <si>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</si>
  <si>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</si>
  <si>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</si>
  <si>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</si>
  <si>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</si>
  <si>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</si>
  <si>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</si>
  <si>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</si>
  <si>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</si>
  <si>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</si>
  <si>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</si>
  <si>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</si>
  <si>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</si>
  <si>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</si>
  <si>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</si>
  <si>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</si>
  <si>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</si>
  <si>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</si>
  <si>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</si>
  <si>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</si>
  <si>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</si>
  <si>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</si>
  <si>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</si>
  <si>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</si>
  <si>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</si>
  <si>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</si>
  <si>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</si>
  <si>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</si>
  <si>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</si>
  <si>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</si>
  <si>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</si>
  <si>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</si>
  <si>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</si>
  <si>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</si>
  <si>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</si>
  <si>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</si>
  <si>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</si>
  <si>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</si>
  <si>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</si>
  <si>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</si>
  <si>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</si>
  <si>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</si>
  <si>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</si>
  <si>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</si>
  <si>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</si>
  <si>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</si>
  <si>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</si>
  <si>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</si>
  <si>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</si>
  <si>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</si>
  <si>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</si>
  <si>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</si>
  <si>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</si>
  <si>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</si>
  <si>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</si>
  <si>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</si>
  <si>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</si>
  <si>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</si>
  <si>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</si>
  <si>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</si>
  <si>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</si>
  <si>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</si>
  <si>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</si>
  <si>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</si>
  <si>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</si>
  <si>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</si>
  <si>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</si>
  <si>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</si>
  <si>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</si>
  <si>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</si>
  <si>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</si>
  <si>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</si>
  <si>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</si>
  <si>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</si>
  <si>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</si>
  <si>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</si>
  <si>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</si>
  <si>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</si>
  <si>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</si>
  <si>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</si>
  <si>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</si>
  <si>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</si>
  <si>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</si>
  <si>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</si>
  <si>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</si>
  <si>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</si>
  <si>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</si>
  <si>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</si>
  <si>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</si>
  <si>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</si>
  <si>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</si>
  <si>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</si>
  <si>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</si>
  <si>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</si>
  <si>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</si>
  <si>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</si>
  <si>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</si>
  <si>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</si>
  <si>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</si>
  <si>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</si>
  <si>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</si>
  <si>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</si>
  <si>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</si>
  <si>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</si>
  <si>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</si>
  <si>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</si>
  <si>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</si>
  <si>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</si>
  <si>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</si>
  <si>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</si>
  <si>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</si>
  <si>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</si>
  <si>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</si>
  <si>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</si>
  <si>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</si>
  <si>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</si>
  <si>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</si>
  <si>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</si>
  <si>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</si>
  <si>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</si>
  <si>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</si>
  <si>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</si>
  <si>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</si>
  <si>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</si>
  <si>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</si>
  <si>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</si>
  <si>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</si>
  <si>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</si>
  <si>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</si>
  <si>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</si>
  <si>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</si>
  <si>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</si>
  <si>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</si>
  <si>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</si>
  <si>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</si>
  <si>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</si>
  <si>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</si>
  <si>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</si>
  <si>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</si>
  <si>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</si>
  <si>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</si>
  <si>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</si>
  <si>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</si>
  <si>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</si>
  <si>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</si>
  <si>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</si>
  <si>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</si>
  <si>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</si>
  <si>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</si>
  <si>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</si>
  <si>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</si>
  <si>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</si>
  <si>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</si>
  <si>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</si>
  <si>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</si>
  <si>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</si>
  <si>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</si>
  <si>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</si>
  <si>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</si>
  <si>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</si>
  <si>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</si>
  <si>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</si>
  <si>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</si>
  <si>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</si>
  <si>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</si>
  <si>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</si>
  <si>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</si>
  <si>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</si>
  <si>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</si>
  <si>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</si>
  <si>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</si>
  <si>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</si>
  <si>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</si>
  <si>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</si>
  <si>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</si>
  <si>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</si>
  <si>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</si>
  <si>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</si>
  <si>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</si>
  <si>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</si>
  <si>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</si>
  <si>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</si>
  <si>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</si>
  <si>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</si>
  <si>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</si>
  <si>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</si>
  <si>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</si>
  <si>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</si>
  <si>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</si>
  <si>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</si>
  <si>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</si>
  <si>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</si>
  <si>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</si>
  <si>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</si>
  <si>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</si>
  <si>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</si>
  <si>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</si>
  <si>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</si>
  <si>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</si>
  <si>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</si>
  <si>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</si>
  <si>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</si>
  <si>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</si>
  <si>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</si>
  <si>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</si>
  <si>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</si>
  <si>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</si>
  <si>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</si>
  <si>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</si>
  <si>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</si>
  <si>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</si>
  <si>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</si>
  <si>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</si>
  <si>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</si>
  <si>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</si>
  <si>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</si>
  <si>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</si>
  <si>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</si>
  <si>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</si>
  <si>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</si>
  <si>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</si>
  <si>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</si>
  <si>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</si>
  <si>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</si>
  <si>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</si>
  <si>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</si>
  <si>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</si>
  <si>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</si>
  <si>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</si>
  <si>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</si>
  <si>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</si>
  <si>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</si>
  <si>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</si>
  <si>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</si>
  <si>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</si>
  <si>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</si>
  <si>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</si>
  <si>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</si>
  <si>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</si>
  <si>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</si>
  <si>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</si>
  <si>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</si>
  <si>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</si>
  <si>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</si>
  <si>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</si>
  <si>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</si>
  <si>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</si>
  <si>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</si>
  <si>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</si>
  <si>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</si>
  <si>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</si>
  <si>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</si>
  <si>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</si>
  <si>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</si>
  <si>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</si>
  <si>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</si>
  <si>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</si>
  <si>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</si>
  <si>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</si>
  <si>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</si>
  <si>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</si>
  <si>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</si>
  <si>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</si>
  <si>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</si>
  <si>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</si>
  <si>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</si>
  <si>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</si>
  <si>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</si>
  <si>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</si>
  <si>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</si>
  <si>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</si>
  <si>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</si>
  <si>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</si>
  <si>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</si>
  <si>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</si>
  <si>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</si>
  <si>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</si>
  <si>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</si>
  <si>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</si>
  <si>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</si>
  <si>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</si>
  <si>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</si>
  <si>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</si>
  <si>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</si>
  <si>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</si>
  <si>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</si>
  <si>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</si>
  <si>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</si>
  <si>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</si>
  <si>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</si>
  <si>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</si>
  <si>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</si>
  <si>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</si>
  <si>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</si>
  <si>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</si>
  <si>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</si>
  <si>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</si>
  <si>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</si>
  <si>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</si>
  <si>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</si>
  <si>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</si>
  <si>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</si>
  <si>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</si>
  <si>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</si>
  <si>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</si>
  <si>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</si>
  <si>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</si>
  <si>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</si>
  <si>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</si>
  <si>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</si>
  <si>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</si>
  <si>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</si>
  <si>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</si>
  <si>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</si>
  <si>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</si>
  <si>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</si>
  <si>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</si>
  <si>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</si>
  <si>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</si>
  <si>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</si>
  <si>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</si>
  <si>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</si>
  <si>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</si>
  <si>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</si>
  <si>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</si>
  <si>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</si>
  <si>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</si>
  <si>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</si>
  <si>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</si>
  <si>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</si>
  <si>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</si>
  <si>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</si>
  <si>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</si>
  <si>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</si>
  <si>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</si>
  <si>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</si>
  <si>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</si>
  <si>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</si>
  <si>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</si>
  <si>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</si>
  <si>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</si>
  <si>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</si>
  <si>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</si>
  <si>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</si>
  <si>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</si>
  <si>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</si>
  <si>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</si>
  <si>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</si>
  <si>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</si>
  <si>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</si>
  <si>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</si>
  <si>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</si>
  <si>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</si>
  <si>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</si>
  <si>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</si>
  <si>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</si>
  <si>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</si>
  <si>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</si>
  <si>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</si>
  <si>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</si>
  <si>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</si>
  <si>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</si>
  <si>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</si>
  <si>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</si>
  <si>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</si>
  <si>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</si>
  <si>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</si>
  <si>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</si>
  <si>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</si>
  <si>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</si>
  <si>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</si>
  <si>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</si>
  <si>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</si>
  <si>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</si>
  <si>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</si>
  <si>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</si>
  <si>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</si>
  <si>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</si>
  <si>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</si>
  <si>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</si>
  <si>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</si>
  <si>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</si>
  <si>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</si>
  <si>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</si>
  <si>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</si>
  <si>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</si>
  <si>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</si>
  <si>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</si>
  <si>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</si>
  <si>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</si>
  <si>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</si>
  <si>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</si>
  <si>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</si>
  <si>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</si>
  <si>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</si>
  <si>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</si>
  <si>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</si>
  <si>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</si>
  <si>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</si>
  <si>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</si>
  <si>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</si>
  <si>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</si>
  <si>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</si>
  <si>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</si>
  <si>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</si>
  <si>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</si>
  <si>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</si>
  <si>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</si>
  <si>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</si>
  <si>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</si>
  <si>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</si>
  <si>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</si>
  <si>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</si>
  <si>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</si>
  <si>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</si>
  <si>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</si>
  <si>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</si>
  <si>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</si>
  <si>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</si>
  <si>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</si>
  <si>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</si>
  <si>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</si>
  <si>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</si>
  <si>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</si>
  <si>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</si>
  <si>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</si>
  <si>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</si>
  <si>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</si>
  <si>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</si>
  <si>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</si>
  <si>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</si>
  <si>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</si>
  <si>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</si>
  <si>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</si>
  <si>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</si>
  <si>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</si>
  <si>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</si>
  <si>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</si>
  <si>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</si>
  <si>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</si>
  <si>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</si>
  <si>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</si>
  <si>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</si>
  <si>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</si>
  <si>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</si>
  <si>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</si>
  <si>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</si>
  <si>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</si>
  <si>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</si>
  <si>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</si>
  <si>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</si>
  <si>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</si>
  <si>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</si>
  <si>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</si>
  <si>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</si>
  <si>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</si>
  <si>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</si>
  <si>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</si>
  <si>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</si>
  <si>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</si>
  <si>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</si>
  <si>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</si>
  <si>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</si>
  <si>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</si>
  <si>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</si>
  <si>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</si>
  <si>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</si>
  <si>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</si>
  <si>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</si>
  <si>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</si>
  <si>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</si>
  <si>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</si>
  <si>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</si>
  <si>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</si>
  <si>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</si>
  <si>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</si>
  <si>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</si>
  <si>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</si>
  <si>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</si>
  <si>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</si>
  <si>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</si>
  <si>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</si>
  <si>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</si>
  <si>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</si>
  <si>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</si>
  <si>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</si>
  <si>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</si>
  <si>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</si>
  <si>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</si>
  <si>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</si>
  <si>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</si>
  <si>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</si>
  <si>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</si>
  <si>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</si>
  <si>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</si>
  <si>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</si>
  <si>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</si>
  <si>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</si>
  <si>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</si>
  <si>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</si>
  <si>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</si>
  <si>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</si>
  <si>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</si>
  <si>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</si>
  <si>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</si>
  <si>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</si>
  <si>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</si>
  <si>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</si>
  <si>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</si>
  <si>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</si>
  <si>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</si>
  <si>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</si>
  <si>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</si>
  <si>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</si>
  <si>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</si>
  <si>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</si>
  <si>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</si>
  <si>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</si>
  <si>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</si>
  <si>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</si>
  <si>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</si>
  <si>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</si>
  <si>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</si>
  <si>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</si>
  <si>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</si>
  <si>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</si>
  <si>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</si>
  <si>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</si>
  <si>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</si>
  <si>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</si>
  <si>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</si>
  <si>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</si>
  <si>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</si>
  <si>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</si>
  <si>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</si>
  <si>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</si>
  <si>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</si>
  <si>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</si>
  <si>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</si>
  <si>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</si>
  <si>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</si>
  <si>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</si>
  <si>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</si>
  <si>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</si>
  <si>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</si>
  <si>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</si>
  <si>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</si>
  <si>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</si>
  <si>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</si>
  <si>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</si>
  <si>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</si>
  <si>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</si>
  <si>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</si>
  <si>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</si>
  <si>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</si>
  <si>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</si>
  <si>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</si>
  <si>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</si>
  <si>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</si>
  <si>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</si>
  <si>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</si>
  <si>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</si>
  <si>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</si>
  <si>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</si>
  <si>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</si>
  <si>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</si>
  <si>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</si>
  <si>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</si>
  <si>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</si>
  <si>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</si>
  <si>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</si>
  <si>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</si>
  <si>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</si>
  <si>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</si>
  <si>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</si>
  <si>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</si>
  <si>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</si>
  <si>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</si>
  <si>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</si>
  <si>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</si>
  <si>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</si>
  <si>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</si>
  <si>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</si>
  <si>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</si>
  <si>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</si>
  <si>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</si>
  <si>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</si>
  <si>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</si>
  <si>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</si>
  <si>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</si>
  <si>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</si>
  <si>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</si>
  <si>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</si>
  <si>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</si>
  <si>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</si>
  <si>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</si>
  <si>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</si>
  <si>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</si>
  <si>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</si>
  <si>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</si>
  <si>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</si>
  <si>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</si>
  <si>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</si>
  <si>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</si>
  <si>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</si>
  <si>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</si>
  <si>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</si>
  <si>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</si>
  <si>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</si>
  <si>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</si>
  <si>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</si>
  <si>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</si>
  <si>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</si>
  <si>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</si>
  <si>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</si>
  <si>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</si>
  <si>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</si>
  <si>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</si>
  <si>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</si>
  <si>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</si>
  <si>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</si>
  <si>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</si>
  <si>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</si>
  <si>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</si>
  <si>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</si>
  <si>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</si>
  <si>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</si>
  <si>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</si>
  <si>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</si>
  <si>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</si>
  <si>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</si>
  <si>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</si>
  <si>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</si>
  <si>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</si>
  <si>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</si>
  <si>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</si>
  <si>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</si>
  <si>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</si>
  <si>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</si>
  <si>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</si>
  <si>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</si>
  <si>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</si>
  <si>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</si>
  <si>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</si>
  <si>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</si>
  <si>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</si>
  <si>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</si>
  <si>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</si>
  <si>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</si>
  <si>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</si>
  <si>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</si>
  <si>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</si>
  <si>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</si>
  <si>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</si>
  <si>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</si>
  <si>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</si>
  <si>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</si>
  <si>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</si>
  <si>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</si>
  <si>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</si>
  <si>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</si>
  <si>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</si>
  <si>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</si>
  <si>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</si>
  <si>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</si>
  <si>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</si>
  <si>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</si>
  <si>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</si>
  <si>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</si>
  <si>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</si>
  <si>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</si>
  <si>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</si>
  <si>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</si>
  <si>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</si>
  <si>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</si>
  <si>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</si>
  <si>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</si>
  <si>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</si>
  <si>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</si>
  <si>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</si>
  <si>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</si>
  <si>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</si>
  <si>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</si>
  <si>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</si>
  <si>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</si>
  <si>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</si>
  <si>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</si>
  <si>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</si>
  <si>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</si>
  <si>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</si>
  <si>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</si>
  <si>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</si>
  <si>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</si>
  <si>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</si>
  <si>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</si>
  <si>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</si>
  <si>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</si>
  <si>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</si>
  <si>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</si>
  <si>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</si>
  <si>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</si>
  <si>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</si>
  <si>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</si>
  <si>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</si>
  <si>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</si>
  <si>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</si>
  <si>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</si>
  <si>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</si>
  <si>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</si>
  <si>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</si>
  <si>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</si>
  <si>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</si>
  <si>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</si>
  <si>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</si>
  <si>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</si>
  <si>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</si>
  <si>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</si>
  <si>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</si>
  <si>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</si>
  <si>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</si>
  <si>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</si>
  <si>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</si>
  <si>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</si>
  <si>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</si>
  <si>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</si>
  <si>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</si>
  <si>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</si>
  <si>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</si>
  <si>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</si>
  <si>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</si>
  <si>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</si>
  <si>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</si>
  <si>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</si>
  <si>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</si>
  <si>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</si>
  <si>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</si>
  <si>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</si>
  <si>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</si>
  <si>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</si>
  <si>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</si>
  <si>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</si>
  <si>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</si>
  <si>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</si>
  <si>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</si>
  <si>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</si>
  <si>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</si>
  <si>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</si>
  <si>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</si>
  <si>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</si>
  <si>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</si>
  <si>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</si>
  <si>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</si>
  <si>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</si>
  <si>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</si>
  <si>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</si>
  <si>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</si>
  <si>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</si>
  <si>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</si>
  <si>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</si>
  <si>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</si>
  <si>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</si>
  <si>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</si>
  <si>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</si>
  <si>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</si>
  <si>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</si>
  <si>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</si>
  <si>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</si>
  <si>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</si>
  <si>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</si>
  <si>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</si>
  <si>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</si>
  <si>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</si>
  <si>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</si>
  <si>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</si>
  <si>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</si>
  <si>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</si>
  <si>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</si>
  <si>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</si>
  <si>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</si>
  <si>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</si>
  <si>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</si>
  <si>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</si>
  <si>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</si>
  <si>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</si>
  <si>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</si>
  <si>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</si>
  <si>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</si>
  <si>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</si>
  <si>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</si>
  <si>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</si>
  <si>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</si>
  <si>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</si>
  <si>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</si>
  <si>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</si>
  <si>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</si>
  <si>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</si>
  <si>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</si>
  <si>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</si>
  <si>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</si>
  <si>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</si>
  <si>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</si>
  <si>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</si>
  <si>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</si>
  <si>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</si>
  <si>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</si>
  <si>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</si>
  <si>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</si>
  <si>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</si>
  <si>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</si>
  <si>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</si>
  <si>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</si>
  <si>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</si>
  <si>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</si>
  <si>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</si>
  <si>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</si>
  <si>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</si>
  <si>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</si>
  <si>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</si>
  <si>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</si>
  <si>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</si>
  <si>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</si>
  <si>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</si>
  <si>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</si>
  <si>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</si>
  <si>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</si>
  <si>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</si>
  <si>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</si>
  <si>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</si>
  <si>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</si>
  <si>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</si>
  <si>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</si>
  <si>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</si>
  <si>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</si>
  <si>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</si>
  <si>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</si>
  <si>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</si>
  <si>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</si>
  <si>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</si>
  <si>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</si>
  <si>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</si>
  <si>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</si>
  <si>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</si>
  <si>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</si>
  <si>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</si>
  <si>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</si>
  <si>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</si>
  <si>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</si>
  <si>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</si>
  <si>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</si>
  <si>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</si>
  <si>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</si>
  <si>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</si>
  <si>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</si>
  <si>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</si>
  <si>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</si>
  <si>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</si>
  <si>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</si>
  <si>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</si>
  <si>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</si>
  <si>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</si>
  <si>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</si>
  <si>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</si>
  <si>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</si>
  <si>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</si>
  <si>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</si>
  <si>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</si>
  <si>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</si>
  <si>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</si>
  <si>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</si>
  <si>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</si>
  <si>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</si>
  <si>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</si>
  <si>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</si>
  <si>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</si>
  <si>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</si>
  <si>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</si>
  <si>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</si>
  <si>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</si>
  <si>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</si>
  <si>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</si>
  <si>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</si>
  <si>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</si>
  <si>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</si>
  <si>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</si>
  <si>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</si>
  <si>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</si>
  <si>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</si>
  <si>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</si>
  <si>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</si>
  <si>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</si>
  <si>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</si>
  <si>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</si>
  <si>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</si>
  <si>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</si>
  <si>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</si>
  <si>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</si>
  <si>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</si>
  <si>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</si>
  <si>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</si>
  <si>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</si>
  <si>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</si>
  <si>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</si>
  <si>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</si>
  <si>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</si>
  <si>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</si>
  <si>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</si>
  <si>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</si>
  <si>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</si>
  <si>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</si>
  <si>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</si>
  <si>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</si>
  <si>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</si>
  <si>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</si>
  <si>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</si>
  <si>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</si>
  <si>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</si>
  <si>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</si>
  <si>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</si>
  <si>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</si>
  <si>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</si>
  <si>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</si>
  <si>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</si>
  <si>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</si>
  <si>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</si>
  <si>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</si>
  <si>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</si>
  <si>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</si>
  <si>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</si>
  <si>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</si>
  <si>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</si>
  <si>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</si>
  <si>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</si>
  <si>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</si>
  <si>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</si>
  <si>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</si>
  <si>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</si>
  <si>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</si>
  <si>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</si>
  <si>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</si>
  <si>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</si>
  <si>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</si>
  <si>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</si>
  <si>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</si>
  <si>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</si>
  <si>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</si>
  <si>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</si>
  <si>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</si>
  <si>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</si>
  <si>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</si>
  <si>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</si>
  <si>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</si>
  <si>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</si>
  <si>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</si>
  <si>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</si>
  <si>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</si>
  <si>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</si>
  <si>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</si>
  <si>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</si>
  <si>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</si>
  <si>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</si>
  <si>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</si>
  <si>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</si>
  <si>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</si>
  <si>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</si>
  <si>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</si>
  <si>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</si>
  <si>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</si>
  <si>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</si>
  <si>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</si>
  <si>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</si>
  <si>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</si>
  <si>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</si>
  <si>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</si>
  <si>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</si>
  <si>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</si>
  <si>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</si>
  <si>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</si>
  <si>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</si>
  <si>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</si>
  <si>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</si>
  <si>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</si>
  <si>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</si>
  <si>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</si>
  <si>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</si>
  <si>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</si>
  <si>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</si>
  <si>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</si>
  <si>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</si>
  <si>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</si>
  <si>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</si>
  <si>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</si>
  <si>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</si>
  <si>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</si>
  <si>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</si>
  <si>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</si>
  <si>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</si>
  <si>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</si>
  <si>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</si>
  <si>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</si>
  <si>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</si>
  <si>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</si>
  <si>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</si>
  <si>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</si>
  <si>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</si>
  <si>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</si>
  <si>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</si>
  <si>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</si>
  <si>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</si>
  <si>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</si>
  <si>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</si>
  <si>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</si>
  <si>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</si>
  <si>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</si>
  <si>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</si>
  <si>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</si>
  <si>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</si>
  <si>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</si>
  <si>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</si>
  <si>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</si>
  <si>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</si>
  <si>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</si>
  <si>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</si>
  <si>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</si>
  <si>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</si>
  <si>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</si>
  <si>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</si>
  <si>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</si>
  <si>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</si>
  <si>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</si>
  <si>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</si>
  <si>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</si>
  <si>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</si>
  <si>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</si>
  <si>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</si>
  <si>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</si>
  <si>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</si>
  <si>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</si>
  <si>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</si>
  <si>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</si>
  <si>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</si>
  <si>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</si>
  <si>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</si>
  <si>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</si>
  <si>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</si>
  <si>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</si>
  <si>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</si>
  <si>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</si>
  <si>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</si>
  <si>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</si>
  <si>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</si>
  <si>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</si>
  <si>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</si>
  <si>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</si>
  <si>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</si>
  <si>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</si>
  <si>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</si>
  <si>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</si>
  <si>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</si>
  <si>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</si>
  <si>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</si>
  <si>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</si>
  <si>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</si>
  <si>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</si>
  <si>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</si>
  <si>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</si>
  <si>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</si>
  <si>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</si>
  <si>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</si>
  <si>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</si>
  <si>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</si>
  <si>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</si>
  <si>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</si>
  <si>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</si>
  <si>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</si>
  <si>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</si>
  <si>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</si>
  <si>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</si>
  <si>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</si>
  <si>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</si>
  <si>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</si>
  <si>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</si>
  <si>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</si>
  <si>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</si>
  <si>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</si>
  <si>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</si>
  <si>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</si>
  <si>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</si>
  <si>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</si>
  <si>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</si>
  <si>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</si>
  <si>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</si>
  <si>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</si>
  <si>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</si>
  <si>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</si>
  <si>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</si>
  <si>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</si>
  <si>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</si>
  <si>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</si>
  <si>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</si>
  <si>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</si>
  <si>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</si>
  <si>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</si>
  <si>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</si>
  <si>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</si>
  <si>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</si>
  <si>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</si>
  <si>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</si>
  <si>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</si>
  <si>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</si>
  <si>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</si>
  <si>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</si>
  <si>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</si>
  <si>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</si>
  <si>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</si>
  <si>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</si>
  <si>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</si>
  <si>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</si>
  <si>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</si>
  <si>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</si>
  <si>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</si>
  <si>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</si>
  <si>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</si>
  <si>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</si>
  <si>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</si>
  <si>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</si>
  <si>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</si>
  <si>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</si>
  <si>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</si>
  <si>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</si>
  <si>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</si>
  <si>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</si>
  <si>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</si>
  <si>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</si>
  <si>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</si>
  <si>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</si>
  <si>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</si>
  <si>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</si>
  <si>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</si>
  <si>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</si>
  <si>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</si>
  <si>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</si>
  <si>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</si>
  <si>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</si>
  <si>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</si>
  <si>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</si>
  <si>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</si>
  <si>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</si>
  <si>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</si>
  <si>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</si>
  <si>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</si>
  <si>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</si>
  <si>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</si>
  <si>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</si>
  <si>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</si>
  <si>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</si>
  <si>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</si>
  <si>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</si>
  <si>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</si>
  <si>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</si>
  <si>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</si>
  <si>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</si>
  <si>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</si>
  <si>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</si>
  <si>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</si>
  <si>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</si>
  <si>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</si>
  <si>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</si>
  <si>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</si>
  <si>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</si>
  <si>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</si>
  <si>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</si>
  <si>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</si>
  <si>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</si>
  <si>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</si>
  <si>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</si>
  <si>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</si>
  <si>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</si>
  <si>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</si>
  <si>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</si>
  <si>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</si>
  <si>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</si>
  <si>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</si>
  <si>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</si>
  <si>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</si>
  <si>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</si>
  <si>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</si>
  <si>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</si>
  <si>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</si>
  <si>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</si>
  <si>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</si>
  <si>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</si>
  <si>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</si>
  <si>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</si>
  <si>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</si>
  <si>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</si>
  <si>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</si>
  <si>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</si>
  <si>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</si>
  <si>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</si>
  <si>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</si>
  <si>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</si>
  <si>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</si>
  <si>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</si>
  <si>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</si>
  <si>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</si>
  <si>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</si>
  <si>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</si>
  <si>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</si>
  <si>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</si>
  <si>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</si>
  <si>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</si>
  <si>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</si>
  <si>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</si>
  <si>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</si>
  <si>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</si>
  <si>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</si>
  <si>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</si>
  <si>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</si>
  <si>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</si>
  <si>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</si>
  <si>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</si>
  <si>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</si>
  <si>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</si>
  <si>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</si>
  <si>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</si>
  <si>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</si>
  <si>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</si>
  <si>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</si>
  <si>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</si>
  <si>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</si>
  <si>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</si>
  <si>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</si>
  <si>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</si>
  <si>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</si>
  <si>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</si>
  <si>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</si>
  <si>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</si>
  <si>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</si>
  <si>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</si>
  <si>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</si>
  <si>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</si>
  <si>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</si>
  <si>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</si>
  <si>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</si>
  <si>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</si>
  <si>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</si>
  <si>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</si>
  <si>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</si>
  <si>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</si>
  <si>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</si>
  <si>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</si>
  <si>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</si>
  <si>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</si>
  <si>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</si>
  <si>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</si>
  <si>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</si>
  <si>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</si>
  <si>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</si>
  <si>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</si>
  <si>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</si>
  <si>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</si>
  <si>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</si>
  <si>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</si>
  <si>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</si>
  <si>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</si>
  <si>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</si>
  <si>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</si>
  <si>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</si>
  <si>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</si>
  <si>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</si>
  <si>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</si>
  <si>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</si>
  <si>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</si>
  <si>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</si>
  <si>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</si>
  <si>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</si>
  <si>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</si>
  <si>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</si>
  <si>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</si>
  <si>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</si>
  <si>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</si>
  <si>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</si>
  <si>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</si>
  <si>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</si>
  <si>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</si>
  <si>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</si>
  <si>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</si>
  <si>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</si>
  <si>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</si>
  <si>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</si>
  <si>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</si>
  <si>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</si>
  <si>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</si>
  <si>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</si>
  <si>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</si>
  <si>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</si>
  <si>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</si>
  <si>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</si>
  <si>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</si>
  <si>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</si>
  <si>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</si>
  <si>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</si>
  <si>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</si>
  <si>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</si>
  <si>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</si>
  <si>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</si>
  <si>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</si>
  <si>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</si>
  <si>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</si>
  <si>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</si>
  <si>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</si>
  <si>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</si>
  <si>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</si>
  <si>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</si>
  <si>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</si>
  <si>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</si>
  <si>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</si>
  <si>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</si>
  <si>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</si>
  <si>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</si>
  <si>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</si>
  <si>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</si>
  <si>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</si>
  <si>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</si>
  <si>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</si>
  <si>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</si>
  <si>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</si>
  <si>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</si>
  <si>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</si>
  <si>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</si>
  <si>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</si>
  <si>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</si>
  <si>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</si>
  <si>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</si>
  <si>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</si>
  <si>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</si>
  <si>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</si>
  <si>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</si>
  <si>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</si>
  <si>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</si>
  <si>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</si>
  <si>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</si>
  <si>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</si>
  <si>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</si>
  <si>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</si>
  <si>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</si>
  <si>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</si>
  <si>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</si>
  <si>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</si>
  <si>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</si>
  <si>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</si>
  <si>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</si>
  <si>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</si>
  <si>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</si>
  <si>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</si>
  <si>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</si>
  <si>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</si>
  <si>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</si>
  <si>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</si>
  <si>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</si>
  <si>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</si>
  <si>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</si>
  <si>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</si>
  <si>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</si>
  <si>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</si>
  <si>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</si>
  <si>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</si>
  <si>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</si>
  <si>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</si>
  <si>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</si>
  <si>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</si>
  <si>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</si>
  <si>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</si>
  <si>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</si>
  <si>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</si>
  <si>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</si>
  <si>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</si>
  <si>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</si>
  <si>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</si>
  <si>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</si>
  <si>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</si>
  <si>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</si>
  <si>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</si>
  <si>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</si>
  <si>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</si>
  <si>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</si>
  <si>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</si>
  <si>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</si>
  <si>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</si>
  <si>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</si>
  <si>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</si>
  <si>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</si>
  <si>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</si>
  <si>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</si>
  <si>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</si>
  <si>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</si>
  <si>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</si>
  <si>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</si>
  <si>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</si>
  <si>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</si>
  <si>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</si>
  <si>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</si>
  <si>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</si>
  <si>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</si>
  <si>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</si>
  <si>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</si>
  <si>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</si>
  <si>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</si>
  <si>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</si>
  <si>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</si>
  <si>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</si>
  <si>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</si>
  <si>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</si>
  <si>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</si>
  <si>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</si>
  <si>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</si>
  <si>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</si>
  <si>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</si>
  <si>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</si>
  <si>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</si>
  <si>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</si>
  <si>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</si>
  <si>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</si>
  <si>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</si>
  <si>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</si>
  <si>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</si>
  <si>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</si>
  <si>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</si>
  <si>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</si>
  <si>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</si>
  <si>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</si>
  <si>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</si>
  <si>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</si>
  <si>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</si>
  <si>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</si>
  <si>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</si>
  <si>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</si>
  <si>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</si>
  <si>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</si>
  <si>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</si>
  <si>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</si>
  <si>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</si>
  <si>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</si>
  <si>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</si>
  <si>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</si>
  <si>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</si>
  <si>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</si>
  <si>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</si>
  <si>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</si>
  <si>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</si>
  <si>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</si>
  <si>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</si>
  <si>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</si>
  <si>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</si>
  <si>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</si>
  <si>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</si>
  <si>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</si>
  <si>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</si>
  <si>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</si>
  <si>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</si>
  <si>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</si>
  <si>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</si>
  <si>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</si>
  <si>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</si>
  <si>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</si>
  <si>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</si>
  <si>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</si>
  <si>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</si>
  <si>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</si>
  <si>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</si>
  <si>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</si>
  <si>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</si>
  <si>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</si>
  <si>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</si>
  <si>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</si>
  <si>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</si>
  <si>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</si>
  <si>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</si>
  <si>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</si>
  <si>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</si>
  <si>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</si>
  <si>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</si>
  <si>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</si>
  <si>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</si>
  <si>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</si>
  <si>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</si>
  <si>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</si>
  <si>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</si>
  <si>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</si>
  <si>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</si>
  <si>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</si>
  <si>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</si>
  <si>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</si>
  <si>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</si>
  <si>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</si>
  <si>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</si>
  <si>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</si>
  <si>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</si>
  <si>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</si>
  <si>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</si>
  <si>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</si>
  <si>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</si>
  <si>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</si>
  <si>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</si>
  <si>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</si>
  <si>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</si>
  <si>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</si>
  <si>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</si>
  <si>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</si>
  <si>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</si>
  <si>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</si>
  <si>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</si>
  <si>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</si>
  <si>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</si>
  <si>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</si>
  <si>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</si>
  <si>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</si>
  <si>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</si>
  <si>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</si>
  <si>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</si>
  <si>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</si>
  <si>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</si>
  <si>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</si>
  <si>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</si>
  <si>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</si>
  <si>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</si>
  <si>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</si>
  <si>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</si>
  <si>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</si>
  <si>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</si>
  <si>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</si>
  <si>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</si>
  <si>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</si>
  <si>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</si>
  <si>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</si>
  <si>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</si>
  <si>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</si>
  <si>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</si>
  <si>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</si>
  <si>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</si>
  <si>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</si>
  <si>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</si>
  <si>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</si>
  <si>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</si>
  <si>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</si>
  <si>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</si>
  <si>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</si>
  <si>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</si>
  <si>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</si>
  <si>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</si>
  <si>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</si>
  <si>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</si>
  <si>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</si>
  <si>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</si>
  <si>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</si>
  <si>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</si>
  <si>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</si>
  <si>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</si>
  <si>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</si>
  <si>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</si>
  <si>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</si>
  <si>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</si>
  <si>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</si>
  <si>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</si>
  <si>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</si>
  <si>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</si>
  <si>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</si>
  <si>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</si>
  <si>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</si>
  <si>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</si>
  <si>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</si>
  <si>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</si>
  <si>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</si>
  <si>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</si>
  <si>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</si>
  <si>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</si>
  <si>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</si>
  <si>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</si>
  <si>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</si>
  <si>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</si>
  <si>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</si>
  <si>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</si>
  <si>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</si>
  <si>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</si>
  <si>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</si>
  <si>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</si>
  <si>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</si>
  <si>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</si>
  <si>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</si>
  <si>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</si>
  <si>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</si>
  <si>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</si>
  <si>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</si>
  <si>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</si>
  <si>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</si>
  <si>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</si>
  <si>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</si>
  <si>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</si>
  <si>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</si>
  <si>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</si>
  <si>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</si>
  <si>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</si>
  <si>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</si>
  <si>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</si>
  <si>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</si>
  <si>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</si>
  <si>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</si>
  <si>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</si>
  <si>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</si>
  <si>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</si>
  <si>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</si>
  <si>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</si>
  <si>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</si>
  <si>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</si>
  <si>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</si>
  <si>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</si>
  <si>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</si>
  <si>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</si>
  <si>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</si>
  <si>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</si>
  <si>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</si>
  <si>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</si>
  <si>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</si>
  <si>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</si>
  <si>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</si>
  <si>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</si>
  <si>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</si>
  <si>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</si>
  <si>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</si>
  <si>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</si>
  <si>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</si>
  <si>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</si>
  <si>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</si>
  <si>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</si>
  <si>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</si>
  <si>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</si>
  <si>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</si>
  <si>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</si>
  <si>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</si>
  <si>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</si>
  <si>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</si>
  <si>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</si>
  <si>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</si>
  <si>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</si>
  <si>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</si>
  <si>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</si>
  <si>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</si>
  <si>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</si>
  <si>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</si>
  <si>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</si>
  <si>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</si>
  <si>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</si>
  <si>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</si>
  <si>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</si>
  <si>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</si>
  <si>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</si>
  <si>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</si>
  <si>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</si>
  <si>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</si>
  <si>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</si>
  <si>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</si>
  <si>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</si>
  <si>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</si>
  <si>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</si>
  <si>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</si>
  <si>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</si>
  <si>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</si>
  <si>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</si>
  <si>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</si>
  <si>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</si>
  <si>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</si>
  <si>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</si>
  <si>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</si>
  <si>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</si>
  <si>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</si>
  <si>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</si>
  <si>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</si>
  <si>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</si>
  <si>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</si>
  <si>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</si>
  <si>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</si>
  <si>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</si>
  <si>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</si>
  <si>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</si>
  <si>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</si>
  <si>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</si>
  <si>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</si>
  <si>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</si>
  <si>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</si>
  <si>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</si>
  <si>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</si>
  <si>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</si>
  <si>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</si>
  <si>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</si>
  <si>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</si>
  <si>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</si>
  <si>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</si>
  <si>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</si>
  <si>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</si>
  <si>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</si>
  <si>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</si>
  <si>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</si>
  <si>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</si>
  <si>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</si>
  <si>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</si>
  <si>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</si>
  <si>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</si>
  <si>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</si>
  <si>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</si>
  <si>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</si>
  <si>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</si>
  <si>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</si>
  <si>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</si>
  <si>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</si>
  <si>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</si>
  <si>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</si>
  <si>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</si>
  <si>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</si>
  <si>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</si>
  <si>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</si>
  <si>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</si>
  <si>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</si>
  <si>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</si>
  <si>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</si>
  <si>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</si>
  <si>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</si>
  <si>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</si>
  <si>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</si>
  <si>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</si>
  <si>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</si>
  <si>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</si>
  <si>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</si>
  <si>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</si>
  <si>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</si>
  <si>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</si>
  <si>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</si>
  <si>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</si>
  <si>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</si>
  <si>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</si>
  <si>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</si>
  <si>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</si>
  <si>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</si>
  <si>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</si>
  <si>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</si>
  <si>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</si>
  <si>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</si>
  <si>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</si>
  <si>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</si>
  <si>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</si>
  <si>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</si>
  <si>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</si>
  <si>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</si>
  <si>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</si>
  <si>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</si>
  <si>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</si>
  <si>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</si>
  <si>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</si>
  <si>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</si>
  <si>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</si>
  <si>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</si>
  <si>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</si>
  <si>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</si>
  <si>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</si>
  <si>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</si>
  <si>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</si>
  <si>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</si>
  <si>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</si>
  <si>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</si>
  <si>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</si>
  <si>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</si>
  <si>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</si>
  <si>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</si>
  <si>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</si>
  <si>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</si>
  <si>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</si>
  <si>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</si>
  <si>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</si>
  <si>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</si>
  <si>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</si>
  <si>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</si>
  <si>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</si>
  <si>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</si>
  <si>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</si>
  <si>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</si>
  <si>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</si>
  <si>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</si>
  <si>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</si>
  <si>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</si>
  <si>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</si>
  <si>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</si>
  <si>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</si>
  <si>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</si>
  <si>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</si>
  <si>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</si>
  <si>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</si>
  <si>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</si>
  <si>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</si>
  <si>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</si>
  <si>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</si>
  <si>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</si>
  <si>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</si>
  <si>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</si>
  <si>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</si>
  <si>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</si>
  <si>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</si>
  <si>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</si>
  <si>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</si>
  <si>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</si>
  <si>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</si>
  <si>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</si>
  <si>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</si>
  <si>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</si>
  <si>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</si>
  <si>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</si>
  <si>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</si>
  <si>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</si>
  <si>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</si>
  <si>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</si>
  <si>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</si>
  <si>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</si>
  <si>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</si>
  <si>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</si>
  <si>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</si>
  <si>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</si>
  <si>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</si>
  <si>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</si>
  <si>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</si>
  <si>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</si>
  <si>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</si>
  <si>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</si>
  <si>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</si>
  <si>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</si>
  <si>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</si>
  <si>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</si>
  <si>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</si>
  <si>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</si>
  <si>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</si>
  <si>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</si>
  <si>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</si>
  <si>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</si>
  <si>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</si>
  <si>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</si>
  <si>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</si>
  <si>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</si>
  <si>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</si>
  <si>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</si>
  <si>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</si>
  <si>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</si>
  <si>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</si>
  <si>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</si>
  <si>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</si>
  <si>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</si>
  <si>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</si>
  <si>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</si>
  <si>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</si>
  <si>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</si>
  <si>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</si>
  <si>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</si>
  <si>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</si>
  <si>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</si>
  <si>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</si>
  <si>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</si>
  <si>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</si>
  <si>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</si>
  <si>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</si>
  <si>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</si>
  <si>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</si>
  <si>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</si>
  <si>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</si>
  <si>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</si>
  <si>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</si>
  <si>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</si>
  <si>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</si>
  <si>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</si>
  <si>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</si>
  <si>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</si>
  <si>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</si>
  <si>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</si>
  <si>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</si>
  <si>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</si>
  <si>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</si>
  <si>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</si>
  <si>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</si>
  <si>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</si>
  <si>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</si>
  <si>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</si>
  <si>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</si>
  <si>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</si>
  <si>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</si>
  <si>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</si>
  <si>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</si>
  <si>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</si>
  <si>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</si>
  <si>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</si>
  <si>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</si>
  <si>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</si>
  <si>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</si>
  <si>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</si>
  <si>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</si>
  <si>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</si>
  <si>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</si>
  <si>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</si>
  <si>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</si>
  <si>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</si>
  <si>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</si>
  <si>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</si>
  <si>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</si>
  <si>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</si>
  <si>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</si>
  <si>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</si>
  <si>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</si>
  <si>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</si>
  <si>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</si>
  <si>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</si>
  <si>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</si>
  <si>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</si>
  <si>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</si>
  <si>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</si>
  <si>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</si>
  <si>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</si>
  <si>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</si>
  <si>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</si>
  <si>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</si>
  <si>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</si>
  <si>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</si>
  <si>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</si>
  <si>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</si>
  <si>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</si>
  <si>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</si>
  <si>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</si>
  <si>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</si>
  <si>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</si>
  <si>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</si>
  <si>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</si>
  <si>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</si>
  <si>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</si>
  <si>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</si>
  <si>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</si>
  <si>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</si>
  <si>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</si>
  <si>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</si>
  <si>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</si>
  <si>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</si>
  <si>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</si>
  <si>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</si>
  <si>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</si>
  <si>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</si>
  <si>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</si>
  <si>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</si>
  <si>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</si>
  <si>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</si>
  <si>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</si>
  <si>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</si>
  <si>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</si>
  <si>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</si>
  <si>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</si>
  <si>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</si>
  <si>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</si>
  <si>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</si>
  <si>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</si>
  <si>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</si>
  <si>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</si>
  <si>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</si>
  <si>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</si>
  <si>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</si>
  <si>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</si>
  <si>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</si>
  <si>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</si>
  <si>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</si>
  <si>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</si>
  <si>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</si>
  <si>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</si>
  <si>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</si>
  <si>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</si>
  <si>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</si>
  <si>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</si>
  <si>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</si>
  <si>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</si>
  <si>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</si>
  <si>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</si>
  <si>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</si>
  <si>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</si>
  <si>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</si>
  <si>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</si>
  <si>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</si>
  <si>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</si>
  <si>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</si>
  <si>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</si>
  <si>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</si>
  <si>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</si>
  <si>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</si>
  <si>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</si>
  <si>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</si>
  <si>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</si>
  <si>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</si>
  <si>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</si>
  <si>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</si>
  <si>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</si>
  <si>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</si>
  <si>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</si>
  <si>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</si>
  <si>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</si>
  <si>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</si>
  <si>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</si>
  <si>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</si>
  <si>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</si>
  <si>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</si>
  <si>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</si>
  <si>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</si>
  <si>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</si>
  <si>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</si>
  <si>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</si>
  <si>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</si>
  <si>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</si>
  <si>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</si>
  <si>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</si>
  <si>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</si>
  <si>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</si>
  <si>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</si>
  <si>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</si>
  <si>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</si>
  <si>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</si>
  <si>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</si>
  <si>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</si>
  <si>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</si>
  <si>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</si>
  <si>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</si>
  <si>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</si>
  <si>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</si>
  <si>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</si>
  <si>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</si>
  <si>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</si>
  <si>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</si>
  <si>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</si>
  <si>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</si>
  <si>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</si>
  <si>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</si>
  <si>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</si>
  <si>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</si>
  <si>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</si>
  <si>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</si>
  <si>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</si>
  <si>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</si>
  <si>
    <t>AB1B2C1C2</t>
  </si>
  <si>
    <t>AB1B2</t>
  </si>
  <si>
    <t>AB1B2C</t>
  </si>
  <si>
    <t>A1A2B1B2</t>
  </si>
  <si>
    <t>C2 B1A B1C B2 B3A B3B B3C</t>
  </si>
  <si>
    <t>C2C1C3 A1A2A3 B</t>
  </si>
  <si>
    <t>B1BC1C3 A1A2A3 B</t>
  </si>
  <si>
    <t>B1B B1A B1C B2 B3A B3B B3C</t>
  </si>
  <si>
    <t>C1</t>
  </si>
  <si>
    <t xml:space="preserve">         </t>
  </si>
  <si>
    <t>AC</t>
  </si>
  <si>
    <t>BC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</si>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</sst>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U1_ODL-1-AY-2</v>
          </cell>
          <cell r="J3">
            <v>1</v>
          </cell>
        </row>
        <row r="4">
          <cell r="D4" t="str">
            <v>U1_ODL-2-AY-5</v>
          </cell>
          <cell r="J4">
            <v>1</v>
          </cell>
        </row>
        <row r="5">
          <cell r="D5" t="str">
            <v>U1_ODR-2-AY-4</v>
          </cell>
          <cell r="J5">
            <v>1</v>
          </cell>
        </row>
        <row r="6">
          <cell r="D6" t="str">
            <v>U1_ODR-1-AY-2</v>
          </cell>
          <cell r="J6">
            <v>1</v>
          </cell>
        </row>
        <row r="7">
          <cell r="D7" t="str">
            <v>U1_ODR-2-AY-6</v>
          </cell>
          <cell r="J7">
            <v>1</v>
          </cell>
        </row>
        <row r="8">
          <cell r="D8" t="str">
            <v>U1_ODR-2-AY-5</v>
          </cell>
          <cell r="J8">
            <v>1</v>
          </cell>
        </row>
        <row r="9">
          <cell r="D9" t="str">
            <v>U1_ODR-1-AY-3</v>
          </cell>
          <cell r="J9">
            <v>1</v>
          </cell>
        </row>
        <row r="10">
          <cell r="D10" t="str">
            <v>U1_ODR-1-AY-1</v>
          </cell>
          <cell r="J10">
            <v>1</v>
          </cell>
        </row>
        <row r="11">
          <cell r="D11" t="str">
            <v>U1_ODL-2-AY-6</v>
          </cell>
          <cell r="J11">
            <v>1</v>
          </cell>
        </row>
        <row r="12">
          <cell r="D12" t="str">
            <v>U1_ODL-2-AY-4</v>
          </cell>
          <cell r="J12">
            <v>1</v>
          </cell>
        </row>
        <row r="13">
          <cell r="D13" t="str">
            <v>U1_ODL-1-AY-3</v>
          </cell>
          <cell r="J13">
            <v>1</v>
          </cell>
        </row>
        <row r="14">
          <cell r="D14" t="str">
            <v>U1_ODL-1-AY-1</v>
          </cell>
          <cell r="J14">
            <v>1</v>
          </cell>
        </row>
        <row r="15">
          <cell r="D15" t="str">
            <v>U1_LS-8-A-7</v>
          </cell>
          <cell r="J15">
            <v>2</v>
          </cell>
        </row>
        <row r="16">
          <cell r="D16" t="str">
            <v>U1_LS-3-A-11</v>
          </cell>
          <cell r="J16">
            <v>1</v>
          </cell>
        </row>
        <row r="17">
          <cell r="D17" t="str">
            <v>U1_LS-3-A-11</v>
          </cell>
          <cell r="J17">
            <v>3</v>
          </cell>
        </row>
        <row r="18">
          <cell r="D18" t="str">
            <v>U1_LS-6-A-8</v>
          </cell>
          <cell r="J18">
            <v>1</v>
          </cell>
        </row>
        <row r="19">
          <cell r="D19" t="str">
            <v>U1_LS-3-A-11</v>
          </cell>
          <cell r="J19">
            <v>1</v>
          </cell>
        </row>
        <row r="20">
          <cell r="D20" t="str">
            <v>U1_LS-1-A-10</v>
          </cell>
          <cell r="J20">
            <v>2</v>
          </cell>
        </row>
        <row r="21">
          <cell r="D21" t="str">
            <v>U1_LS-3-A-11</v>
          </cell>
          <cell r="J21">
            <v>2</v>
          </cell>
        </row>
        <row r="22">
          <cell r="D22" t="str">
            <v>U1_LS-26-A-18</v>
          </cell>
          <cell r="J22">
            <v>1</v>
          </cell>
        </row>
        <row r="23">
          <cell r="D23" t="str">
            <v>U1_LS-3-A-11</v>
          </cell>
          <cell r="J23">
            <v>2</v>
          </cell>
        </row>
        <row r="24">
          <cell r="D24" t="str">
            <v>U1_LS-19-A-19</v>
          </cell>
          <cell r="J24">
            <v>1</v>
          </cell>
        </row>
        <row r="25">
          <cell r="D25" t="str">
            <v>U1_LS-3-A-11</v>
          </cell>
          <cell r="J25">
            <v>4</v>
          </cell>
        </row>
        <row r="26">
          <cell r="D26" t="str">
            <v>U1_LS-27-A-5</v>
          </cell>
          <cell r="J26">
            <v>2</v>
          </cell>
        </row>
        <row r="27">
          <cell r="D27" t="str">
            <v>U1_LS-4-A-5</v>
          </cell>
          <cell r="J27">
            <v>8</v>
          </cell>
        </row>
        <row r="28">
          <cell r="D28" t="str">
            <v>U1_LS-3-A-11</v>
          </cell>
          <cell r="J28">
            <v>16</v>
          </cell>
        </row>
        <row r="29">
          <cell r="D29" t="str">
            <v>U1_LS-4-A-5</v>
          </cell>
          <cell r="J29">
            <v>1</v>
          </cell>
        </row>
        <row r="30">
          <cell r="D30" t="str">
            <v>U1_LS-32-A-27</v>
          </cell>
          <cell r="J30">
            <v>1</v>
          </cell>
        </row>
        <row r="31">
          <cell r="D31" t="str">
            <v>U1_LS-19-A-19</v>
          </cell>
          <cell r="J31">
            <v>1</v>
          </cell>
        </row>
        <row r="32">
          <cell r="D32" t="str">
            <v>U1_LS-6-A-8</v>
          </cell>
          <cell r="J32">
            <v>1</v>
          </cell>
        </row>
        <row r="33">
          <cell r="D33" t="str">
            <v>U1_LS-4-A-5</v>
          </cell>
          <cell r="J33">
            <v>1</v>
          </cell>
        </row>
        <row r="34">
          <cell r="D34" t="str">
            <v>U1_LS-13-A-23</v>
          </cell>
          <cell r="J34">
            <v>1</v>
          </cell>
        </row>
        <row r="35">
          <cell r="D35" t="str">
            <v>U1_LS-4-A-5</v>
          </cell>
          <cell r="J35">
            <v>1</v>
          </cell>
        </row>
        <row r="36">
          <cell r="D36" t="str">
            <v>U1_LS-34-A-25</v>
          </cell>
          <cell r="J36">
            <v>1</v>
          </cell>
        </row>
        <row r="37">
          <cell r="D37" t="str">
            <v>U1_LS-19-A-19</v>
          </cell>
          <cell r="J37">
            <v>1</v>
          </cell>
        </row>
        <row r="38">
          <cell r="D38" t="str">
            <v>U1_LS-9-A-21</v>
          </cell>
          <cell r="J38">
            <v>2</v>
          </cell>
        </row>
        <row r="39">
          <cell r="D39" t="str">
            <v>U1_LS-4-A-5</v>
          </cell>
          <cell r="J39">
            <v>2</v>
          </cell>
        </row>
        <row r="40">
          <cell r="D40" t="str">
            <v>U1_LS-3-A-11</v>
          </cell>
          <cell r="J40">
            <v>2</v>
          </cell>
        </row>
        <row r="41">
          <cell r="D41" t="str">
            <v>U1_LS-34-A-25</v>
          </cell>
          <cell r="J41">
            <v>2</v>
          </cell>
        </row>
        <row r="42">
          <cell r="D42" t="str">
            <v>U1_LS-4-A-5</v>
          </cell>
          <cell r="J42">
            <v>3</v>
          </cell>
        </row>
        <row r="43">
          <cell r="D43" t="str">
            <v>U1_LS-3-A-11</v>
          </cell>
          <cell r="J43">
            <v>3</v>
          </cell>
        </row>
        <row r="44">
          <cell r="D44" t="str">
            <v>U1_LS-30-A-28</v>
          </cell>
          <cell r="J44">
            <v>6</v>
          </cell>
        </row>
        <row r="45">
          <cell r="D45" t="str">
            <v>U1_LS-7-A-16</v>
          </cell>
          <cell r="J45">
            <v>1</v>
          </cell>
        </row>
        <row r="46">
          <cell r="D46" t="str">
            <v>U1_LS-4-A-5</v>
          </cell>
          <cell r="J46">
            <v>1</v>
          </cell>
        </row>
        <row r="47">
          <cell r="D47" t="str">
            <v>U1_LS-33-A-30</v>
          </cell>
          <cell r="J47">
            <v>1</v>
          </cell>
        </row>
        <row r="48">
          <cell r="D48" t="str">
            <v>U1_LS-30-A-28</v>
          </cell>
          <cell r="J48">
            <v>1</v>
          </cell>
        </row>
        <row r="49">
          <cell r="D49" t="str">
            <v>U1_LS-9-A-21</v>
          </cell>
          <cell r="J49">
            <v>1</v>
          </cell>
        </row>
        <row r="50">
          <cell r="D50" t="str">
            <v>U1_LS-4-A-5</v>
          </cell>
          <cell r="J50">
            <v>1</v>
          </cell>
        </row>
        <row r="51">
          <cell r="D51" t="str">
            <v>U1_LS-32-A-27</v>
          </cell>
          <cell r="J51">
            <v>1</v>
          </cell>
        </row>
        <row r="52">
          <cell r="D52" t="str">
            <v>U1_LS-24-A-3</v>
          </cell>
          <cell r="J52">
            <v>1</v>
          </cell>
        </row>
        <row r="53">
          <cell r="D53" t="str">
            <v>U1_LS-22-A-6</v>
          </cell>
          <cell r="J53">
            <v>1</v>
          </cell>
        </row>
        <row r="54">
          <cell r="D54" t="str">
            <v>U1_LS-4-A-5</v>
          </cell>
          <cell r="J54">
            <v>1</v>
          </cell>
        </row>
        <row r="55">
          <cell r="D55" t="str">
            <v>U1_LS-3-A-11</v>
          </cell>
          <cell r="J55">
            <v>1</v>
          </cell>
        </row>
        <row r="56">
          <cell r="D56" t="str">
            <v>U1_LS-30-A-28</v>
          </cell>
          <cell r="J56">
            <v>1</v>
          </cell>
        </row>
        <row r="57">
          <cell r="D57" t="str">
            <v>U1_LS-18-A-17</v>
          </cell>
          <cell r="J57">
            <v>1</v>
          </cell>
        </row>
        <row r="58">
          <cell r="D58" t="str">
            <v>U1_LS-6-A-8</v>
          </cell>
          <cell r="J58">
            <v>2</v>
          </cell>
        </row>
        <row r="59">
          <cell r="D59" t="str">
            <v>U1_LS-4-A-5</v>
          </cell>
          <cell r="J59">
            <v>2</v>
          </cell>
        </row>
        <row r="60">
          <cell r="D60" t="str">
            <v>U1_LS-31-A-29</v>
          </cell>
          <cell r="J60">
            <v>2</v>
          </cell>
        </row>
        <row r="61">
          <cell r="D61" t="str">
            <v>U1_LS-24-A-3</v>
          </cell>
          <cell r="J61">
            <v>2</v>
          </cell>
        </row>
        <row r="62">
          <cell r="D62" t="str">
            <v>U1_LS-8-A-7</v>
          </cell>
          <cell r="J62">
            <v>1</v>
          </cell>
        </row>
        <row r="63">
          <cell r="D63" t="str">
            <v>U1_LS-35-A-26</v>
          </cell>
          <cell r="J63">
            <v>1</v>
          </cell>
        </row>
        <row r="64">
          <cell r="D64" t="str">
            <v>U1_LS-32-A-27</v>
          </cell>
          <cell r="J64">
            <v>2</v>
          </cell>
        </row>
        <row r="65">
          <cell r="D65" t="str">
            <v>U1_LS-9-A-21</v>
          </cell>
          <cell r="J65">
            <v>1</v>
          </cell>
        </row>
        <row r="66">
          <cell r="D66" t="str">
            <v>U1_LS-7-A-16</v>
          </cell>
          <cell r="J66">
            <v>1</v>
          </cell>
        </row>
        <row r="67">
          <cell r="D67" t="str">
            <v>U1_LS-35-A-26</v>
          </cell>
          <cell r="J67">
            <v>1</v>
          </cell>
        </row>
        <row r="68">
          <cell r="D68" t="str">
            <v>U1_LS-2-A-15</v>
          </cell>
          <cell r="J68">
            <v>1</v>
          </cell>
        </row>
        <row r="69">
          <cell r="D69" t="str">
            <v>U1_LS-14-A-22</v>
          </cell>
          <cell r="J69">
            <v>1</v>
          </cell>
        </row>
        <row r="70">
          <cell r="D70" t="str">
            <v>U1_LS-12-A-9</v>
          </cell>
          <cell r="J70">
            <v>1</v>
          </cell>
        </row>
        <row r="71">
          <cell r="D71" t="str">
            <v>U1_LS-7-A-16</v>
          </cell>
          <cell r="J71">
            <v>1</v>
          </cell>
        </row>
        <row r="72">
          <cell r="D72" t="str">
            <v>U1_LS-32-A-27</v>
          </cell>
          <cell r="J72">
            <v>1</v>
          </cell>
        </row>
        <row r="73">
          <cell r="D73" t="str">
            <v>U1_LS-2-A-15</v>
          </cell>
          <cell r="J73">
            <v>1</v>
          </cell>
        </row>
        <row r="74">
          <cell r="D74" t="str">
            <v>U1_LS-29-A-12</v>
          </cell>
          <cell r="J74">
            <v>1</v>
          </cell>
        </row>
        <row r="75">
          <cell r="D75" t="str">
            <v>U1_LS-23-A-20</v>
          </cell>
          <cell r="J75">
            <v>1</v>
          </cell>
        </row>
        <row r="76">
          <cell r="D76" t="str">
            <v>U1_LS-17-A-13</v>
          </cell>
          <cell r="J76">
            <v>1</v>
          </cell>
        </row>
        <row r="77">
          <cell r="D77" t="str">
            <v>U1_LS-8-A-7</v>
          </cell>
          <cell r="J77">
            <v>1</v>
          </cell>
        </row>
        <row r="78">
          <cell r="D78" t="str">
            <v>U1_LS-28-A-14</v>
          </cell>
          <cell r="J78">
            <v>1</v>
          </cell>
        </row>
        <row r="79">
          <cell r="D79" t="str">
            <v>U1_LS-25-A-4</v>
          </cell>
          <cell r="J79">
            <v>1</v>
          </cell>
        </row>
        <row r="80">
          <cell r="D80" t="str">
            <v>U1_LS-14-A-22</v>
          </cell>
          <cell r="J80">
            <v>1</v>
          </cell>
        </row>
        <row r="81">
          <cell r="D81" t="str">
            <v>U1_LS-13-A-23</v>
          </cell>
          <cell r="J81">
            <v>1</v>
          </cell>
        </row>
        <row r="82">
          <cell r="D82" t="str">
            <v>U1_LS-24-A-3</v>
          </cell>
          <cell r="J82">
            <v>1</v>
          </cell>
        </row>
        <row r="83">
          <cell r="D83" t="str">
            <v>U1_LS-9-A-21</v>
          </cell>
          <cell r="J83">
            <v>1</v>
          </cell>
        </row>
        <row r="84">
          <cell r="D84" t="str">
            <v>U1_LS-22-A-6</v>
          </cell>
          <cell r="J84">
            <v>1</v>
          </cell>
        </row>
        <row r="85">
          <cell r="D85" t="str">
            <v>U1_LS-7-A-16</v>
          </cell>
          <cell r="J85">
            <v>1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123896.58978587249</v>
      </c>
      <c r="G3" s="94">
        <f>SUM(G4:G23)</f>
        <v>354429.01021412754</v>
      </c>
      <c r="H3" s="94">
        <f ca="1">SUM(H4:H23)</f>
        <v>0</v>
      </c>
      <c r="I3" s="95">
        <f>IFERROR(F3/E3," ")</f>
        <v>0.25902144854022552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70702.289785872505</v>
      </c>
      <c r="G4" s="100">
        <f>+E4-F4</f>
        <v>25634.010214127498</v>
      </c>
      <c r="H4" s="100">
        <f ca="1">'BTP-U298SCR1'!P5</f>
        <v>0</v>
      </c>
      <c r="I4" s="101">
        <f t="shared" ref="I4:I23" si="0">IFERROR(F4/E4," ")</f>
        <v>0.7339112025879394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4368.3999999999987</v>
      </c>
      <c r="G5" s="100">
        <f t="shared" ref="G5:G7" si="1">+E5-F5</f>
        <v>91967.900000000009</v>
      </c>
      <c r="H5" s="100">
        <f ca="1">'BTP-U298SCR2'!P5</f>
        <v>0</v>
      </c>
      <c r="I5" s="101">
        <f t="shared" si="0"/>
        <v>4.5345316355309459E-2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23378.699999999997</v>
      </c>
      <c r="G6" s="100">
        <f t="shared" si="1"/>
        <v>320.10000000000218</v>
      </c>
      <c r="H6" s="100">
        <f ca="1">'BTP-U298OLD1'!P5</f>
        <v>0</v>
      </c>
      <c r="I6" s="101">
        <f t="shared" si="0"/>
        <v>0.98649298698668275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53.999999999999993</v>
      </c>
      <c r="G7" s="100">
        <f t="shared" si="1"/>
        <v>23644.799999999999</v>
      </c>
      <c r="H7" s="100">
        <f ca="1">'BTP-U298OLD2'!P5</f>
        <v>0</v>
      </c>
      <c r="I7" s="101">
        <f t="shared" si="0"/>
        <v>2.2785963846270697E-3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3957</v>
      </c>
      <c r="E8" s="100">
        <f>'BTP-U298STK1'!F8</f>
        <v>119127.70000000003</v>
      </c>
      <c r="F8" s="100">
        <f>'BTP-U298STK1'!H8</f>
        <v>25393.200000000004</v>
      </c>
      <c r="G8" s="100">
        <f t="shared" ref="G8:G22" si="3">+E8-F8</f>
        <v>93734.500000000029</v>
      </c>
      <c r="H8" s="100">
        <f ca="1">'BTP-U298STK1'!P5</f>
        <v>0</v>
      </c>
      <c r="I8" s="101">
        <f t="shared" ref="I8:I22" si="4">IFERROR(F8/E8," ")</f>
        <v>0.21315949187300687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3958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V562" sqref="V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111</v>
      </c>
      <c r="N5" s="30">
        <f>H8</f>
        <v>4368.3999999999987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107</v>
      </c>
      <c r="H6" s="26" cm="1">
        <f t="array" ref="H6">SUMPRODUCT(--($C$30:$C$552=$D6),$L$30:$L$552,$J$30:$J$552)</f>
        <v>4366.3999999999987</v>
      </c>
      <c r="I6" s="26" cm="1">
        <f t="array" ref="I6">SUMPRODUCT(--($C$30:$C$552=$D6),$M$30:$M$552)</f>
        <v>1519</v>
      </c>
      <c r="J6" s="27" cm="1">
        <f t="array" ref="J6">SUMPRODUCT(--($C$30:$C$552=$D6),$M$30:$M$552,$J$30:$J$552)</f>
        <v>22542.200000000008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111</v>
      </c>
      <c r="H8" s="41">
        <f t="shared" si="0"/>
        <v>4368.3999999999987</v>
      </c>
      <c r="I8" s="41">
        <f t="shared" si="0"/>
        <v>9821</v>
      </c>
      <c r="J8" s="42">
        <f>J5+J6+J7</f>
        <v>91967.900000000009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P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353.29087048832281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5.4203821656050968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825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110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16640.000000000004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510.6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3325.8</v>
      </c>
      <c r="U27" s="73" cm="1">
        <f t="array" ref="U27">SUMPRODUCT($J$30:$J$552,U30:U552,--(U30:U552&lt;&gt;""))</f>
        <v>193.39999999999998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1</v>
      </c>
      <c r="U28" s="75">
        <f t="shared" si="1"/>
        <v>24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>
        <v>46311</v>
      </c>
      <c r="U29" s="79">
        <v>46314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5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>
        <v>5</v>
      </c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>
        <v>2</v>
      </c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1</v>
      </c>
      <c r="M345" s="26">
        <f t="shared" si="20"/>
        <v>0</v>
      </c>
      <c r="N345" s="26"/>
      <c r="O345" s="26"/>
      <c r="P345" s="26"/>
      <c r="Q345" s="26"/>
      <c r="R345" s="26"/>
      <c r="S345" s="26"/>
      <c r="T345" s="26">
        <v>1</v>
      </c>
      <c r="U345" s="26"/>
      <c r="V345" s="26"/>
      <c r="W345" s="26"/>
      <c r="X345" s="26"/>
      <c r="Y345" s="26"/>
      <c r="Z345" s="67">
        <f>SUMIFS([1]Up!$J:$J,[1]Up!$D:$D,D345)</f>
        <v>0</v>
      </c>
      <c r="AA345" s="82" t="s">
        <v>4575</v>
      </c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5</v>
      </c>
      <c r="M372" s="26">
        <f t="shared" si="24"/>
        <v>0</v>
      </c>
      <c r="N372" s="26"/>
      <c r="O372" s="26"/>
      <c r="P372" s="26"/>
      <c r="Q372" s="26"/>
      <c r="R372" s="26"/>
      <c r="S372" s="26"/>
      <c r="T372" s="26"/>
      <c r="U372" s="26">
        <v>5</v>
      </c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2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>
        <v>2</v>
      </c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2</v>
      </c>
      <c r="M485" s="26">
        <f t="shared" si="32"/>
        <v>0</v>
      </c>
      <c r="N485" s="26"/>
      <c r="O485" s="26"/>
      <c r="P485" s="26"/>
      <c r="Q485" s="26"/>
      <c r="R485" s="26"/>
      <c r="S485" s="26"/>
      <c r="T485" s="26"/>
      <c r="U485" s="26">
        <v>2</v>
      </c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2</v>
      </c>
      <c r="M523" s="26">
        <f t="shared" si="32"/>
        <v>0</v>
      </c>
      <c r="N523" s="26"/>
      <c r="O523" s="26"/>
      <c r="P523" s="26"/>
      <c r="Q523" s="26"/>
      <c r="R523" s="26"/>
      <c r="S523" s="26"/>
      <c r="T523" s="26"/>
      <c r="U523" s="26">
        <v>2</v>
      </c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2</v>
      </c>
      <c r="M534" s="26">
        <f t="shared" si="32"/>
        <v>0</v>
      </c>
      <c r="N534" s="26"/>
      <c r="O534" s="26"/>
      <c r="P534" s="26"/>
      <c r="Q534" s="26"/>
      <c r="R534" s="26"/>
      <c r="S534" s="26"/>
      <c r="T534" s="26"/>
      <c r="U534" s="26">
        <v>2</v>
      </c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2</v>
      </c>
      <c r="M543" s="26">
        <f t="shared" si="36"/>
        <v>0</v>
      </c>
      <c r="N543" s="26"/>
      <c r="O543" s="26"/>
      <c r="P543" s="26"/>
      <c r="Q543" s="26"/>
      <c r="R543" s="26"/>
      <c r="S543" s="26"/>
      <c r="T543" s="26"/>
      <c r="U543" s="26">
        <v>2</v>
      </c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2</v>
      </c>
      <c r="M545" s="26">
        <f t="shared" si="36"/>
        <v>0</v>
      </c>
      <c r="N545" s="26"/>
      <c r="O545" s="26"/>
      <c r="P545" s="26"/>
      <c r="Q545" s="26"/>
      <c r="R545" s="26"/>
      <c r="S545" s="26"/>
      <c r="T545" s="26"/>
      <c r="U545" s="26">
        <v>2</v>
      </c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W559"/>
  <sheetViews>
    <sheetView zoomScale="115" zoomScaleNormal="115" workbookViewId="0">
      <pane xSplit="13" ySplit="29" topLeftCell="AH116" activePane="bottomRight" state="frozen"/>
      <selection activeCell="J32" sqref="J32"/>
      <selection pane="topRight" activeCell="J32" sqref="J32"/>
      <selection pane="bottomLeft" activeCell="J32" sqref="J32"/>
      <selection pane="bottomRight" activeCell="AJ554" sqref="AJ5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.875" style="3" bestFit="1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6" width="6.875" style="3" customWidth="1"/>
    <col min="37" max="37" width="7.25" style="3" customWidth="1"/>
    <col min="38" max="38" width="8.625" style="3" customWidth="1"/>
    <col min="39" max="39" width="9.875" style="3" customWidth="1"/>
    <col min="40" max="40" width="8.625" style="3" customWidth="1"/>
    <col min="41" max="41" width="8.75" style="3" customWidth="1"/>
    <col min="42" max="42" width="7.5" style="3" customWidth="1"/>
    <col min="43" max="45" width="9" style="3" customWidth="1"/>
    <col min="46" max="46" width="8.75" style="3" customWidth="1"/>
    <col min="47" max="47" width="8.625" style="3" customWidth="1"/>
    <col min="48" max="49" width="9" style="3" customWidth="1"/>
    <col min="50" max="16384" width="8.75" style="3"/>
  </cols>
  <sheetData>
    <row r="1" spans="4:37" ht="19.5">
      <c r="D1" s="1" t="s">
        <v>55</v>
      </c>
      <c r="E1" s="2"/>
      <c r="F1" s="2"/>
      <c r="G1" s="2"/>
      <c r="H1" s="2"/>
    </row>
    <row r="2" spans="4:37" ht="13.5" thickBot="1"/>
    <row r="3" spans="4:3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 spans="4:3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5"/>
    </row>
    <row r="5" spans="4:37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545.60940191976374</v>
      </c>
      <c r="H5" s="26" cm="1">
        <f t="array" ref="H5">SUMPRODUCT(--($C$30:$C$552=$D5),$L$30:$L$552,$J$30:$J$552)</f>
        <v>45528.5897858725</v>
      </c>
      <c r="I5" s="26" cm="1">
        <f t="array" ref="I5">SUMPRODUCT(--($C$30:$C$552=$D5),$M$30:$M$552)</f>
        <v>1896.3905980802363</v>
      </c>
      <c r="J5" s="27" cm="1">
        <f t="array" ref="J5">SUMPRODUCT(--($C$30:$C$552=$D5),$M$30:$M$552,$J$30:$J$552)</f>
        <v>22204.910214127478</v>
      </c>
      <c r="L5" s="28" t="s">
        <v>12</v>
      </c>
      <c r="M5" s="29">
        <f>G8</f>
        <v>1955.6094019197637</v>
      </c>
      <c r="N5" s="30">
        <f>H8</f>
        <v>70702.289785872505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 spans="4:37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1410</v>
      </c>
      <c r="H6" s="26" cm="1">
        <f t="array" ref="H6">SUMPRODUCT(--($C$30:$C$552=$D6),$L$30:$L$552,$J$30:$J$552)</f>
        <v>25173.700000000008</v>
      </c>
      <c r="I6" s="26" cm="1">
        <f t="array" ref="I6">SUMPRODUCT(--($C$30:$C$552=$D6),$M$30:$M$552)</f>
        <v>216</v>
      </c>
      <c r="J6" s="27" cm="1">
        <f t="array" ref="J6">SUMPRODUCT(--($C$30:$C$552=$D6),$M$30:$M$552,$J$30:$J$552)</f>
        <v>1734.9000000000003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 spans="4:37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7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1955.6094019197637</v>
      </c>
      <c r="H8" s="41">
        <f t="shared" si="0"/>
        <v>70702.289785872505</v>
      </c>
      <c r="I8" s="41">
        <f t="shared" si="0"/>
        <v>7976.3905980802365</v>
      </c>
      <c r="J8" s="42">
        <f>J5+J6+J7</f>
        <v>25634.01021412748</v>
      </c>
    </row>
    <row r="9" spans="4:37" ht="13.5" hidden="1" outlineLevel="1" thickTop="1"/>
    <row r="10" spans="4:37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7" ht="23.25" hidden="1" customHeight="1" outlineLevel="1" thickTop="1">
      <c r="D11" s="45" t="s">
        <v>11</v>
      </c>
      <c r="E11" s="46" t="str" cm="1">
        <f t="array" ref="E11:Q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BT173*273*12</v>
      </c>
      <c r="M11" s="46" t="str">
        <v>BT200*300*12</v>
      </c>
      <c r="N11" s="46" t="str">
        <v>D10</v>
      </c>
      <c r="O11" s="46" t="str">
        <v>D19</v>
      </c>
      <c r="P11" s="46" t="str">
        <v>D4</v>
      </c>
      <c r="Q11" s="46" t="str">
        <v>H450*200*9*14</v>
      </c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</row>
    <row r="12" spans="4:37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686</v>
      </c>
      <c r="M12" s="50" cm="1">
        <f t="array" ref="M12">SUMPRODUCT(--($C$30:$C$552=$D$11),--($E$30:$E$552=M$11),$I$30:$I$552,$G$30:$G$552)</f>
        <v>21464</v>
      </c>
      <c r="N12" s="50" cm="1">
        <f t="array" ref="N12">SUMPRODUCT(--($C$30:$C$552=$D$11),--($E$30:$E$552=N$11),$I$30:$I$552,$G$30:$G$552)</f>
        <v>216423</v>
      </c>
      <c r="O12" s="50" cm="1">
        <f t="array" ref="O12">SUMPRODUCT(--($C$30:$C$552=$D$11),--($E$30:$E$552=O$11),$I$30:$I$552,$G$30:$G$552)</f>
        <v>2062</v>
      </c>
      <c r="P12" s="50" cm="1">
        <f t="array" ref="P12">SUMPRODUCT(--($C$30:$C$552=$D$11),--($E$30:$E$552=P$11),$I$30:$I$552,$G$30:$G$552)</f>
        <v>16732</v>
      </c>
      <c r="Q12" s="50" cm="1">
        <f t="array" ref="Q12">SUMPRODUCT(--($C$30:$C$552=$D$11),--($E$30:$E$552=Q$11),$I$30:$I$552,$G$30:$G$552)</f>
        <v>48756</v>
      </c>
      <c r="R12" s="51" cm="1">
        <f t="array" ref="R12">SUMPRODUCT(--($C$30:$C$552=$D$11),--($E$30:$E$552=R$11),$I$30:$I$552,$G$30:$G$552)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</row>
    <row r="13" spans="4:37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4</v>
      </c>
      <c r="N13" s="53" cm="1">
        <f t="array" ref="N13">SUMPRODUCT(--($C$30:$C$552=$D$11),--($E$30:$E$552=N$11),$I$30:$I$552)</f>
        <v>1746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94</v>
      </c>
      <c r="Q13" s="53" cm="1">
        <f t="array" ref="Q13">SUMPRODUCT(--($C$30:$C$552=$D$11),--($E$30:$E$552=Q$11),$I$30:$I$552)</f>
        <v>2</v>
      </c>
      <c r="R13" s="54" cm="1">
        <f t="array" ref="R13">SUMPRODUCT(--($C$30:$C$552=$D$11),--($E$30:$E$552=R$11),$I$30:$I$552)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 spans="4:37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39234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</row>
    <row r="15" spans="4:37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1.6094019197637213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 spans="4:37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686</v>
      </c>
      <c r="M16" s="50" cm="1">
        <f t="array" ref="M16">SUMPRODUCT(--($C$30:$C$552=$D$11),--($E$30:$E$552=M$11),$M$30:$M$552,$G$30:$G$552)</f>
        <v>21464</v>
      </c>
      <c r="N16" s="50" cm="1">
        <f t="array" ref="N16">SUMPRODUCT(--($C$30:$C$552=$D$11),--($E$30:$E$552=N$11),$M$30:$M$552,$G$30:$G$552)</f>
        <v>216423</v>
      </c>
      <c r="O16" s="50" cm="1">
        <f t="array" ref="O16">SUMPRODUCT(--($C$30:$C$552=$D$11),--($E$30:$E$552=O$11),$M$30:$M$552,$G$30:$G$552)</f>
        <v>2062</v>
      </c>
      <c r="P16" s="50" cm="1">
        <f t="array" ref="P16">SUMPRODUCT(--($C$30:$C$552=$D$11),--($E$30:$E$552=P$11),$M$30:$M$552,$G$30:$G$552)</f>
        <v>16732</v>
      </c>
      <c r="Q16" s="50" cm="1">
        <f t="array" ref="Q16">SUMPRODUCT(--($C$30:$C$552=$D$11),--($E$30:$E$552=Q$11),$M$30:$M$552,$G$30:$G$552)</f>
        <v>9522</v>
      </c>
      <c r="R16" s="51" cm="1">
        <f t="array" ref="R16">SUMPRODUCT(--($C$30:$C$552=$D$11),--($E$30:$E$552=R$11),$M$30:$M$552,$G$30:$G$552)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</row>
    <row r="17" spans="3:49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4</v>
      </c>
      <c r="N17" s="58" cm="1">
        <f t="array" ref="N17">SUMPRODUCT(--($C$30:$C$552=$D$11),--($E$30:$E$552=N$11),$M$30:$M$552)</f>
        <v>1746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94</v>
      </c>
      <c r="Q17" s="58" cm="1">
        <f t="array" ref="Q17">SUMPRODUCT(--($C$30:$C$552=$D$11),--($E$30:$E$552=Q$11),$M$30:$M$552)</f>
        <v>0.39059808023627862</v>
      </c>
      <c r="R17" s="59" cm="1">
        <f t="array" ref="R17">SUMPRODUCT(--($C$30:$C$552=$D$11),--($E$30:$E$552=R$11),$M$30:$M$552)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 spans="3:49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54.6</v>
      </c>
      <c r="M18" s="61" cm="1">
        <f t="array" ref="M18">SUMPRODUCT(--($C$30:$C$552=$D$11),--($E$30:$E$552=M$11),$M$30:$M$552,$J$30:$J$552)</f>
        <v>1904</v>
      </c>
      <c r="N18" s="61" cm="1">
        <f t="array" ref="N18">SUMPRODUCT(--($C$30:$C$552=$D$11),--($E$30:$E$552=N$11),$M$30:$M$552,$J$30:$J$552)</f>
        <v>179</v>
      </c>
      <c r="O18" s="61" cm="1">
        <f t="array" ref="O18">SUMPRODUCT(--($C$30:$C$552=$D$11),--($E$30:$E$552=O$11),$M$30:$M$552,$J$30:$J$552)</f>
        <v>4</v>
      </c>
      <c r="P18" s="61" cm="1">
        <f t="array" ref="P18">SUMPRODUCT(--($C$30:$C$552=$D$11),--($E$30:$E$552=P$11),$M$30:$M$552,$J$30:$J$552)</f>
        <v>0</v>
      </c>
      <c r="Q18" s="61" cm="1">
        <f t="array" ref="Q18">SUMPRODUCT(--($C$30:$C$552=$D$11),--($E$30:$E$552=Q$11),$M$30:$M$552,$J$30:$J$552)</f>
        <v>713.31021412749203</v>
      </c>
      <c r="R18" s="62" cm="1">
        <f t="array" ref="R18">SUMPRODUCT(--($C$30:$C$552=$D$11),--($E$30:$E$552=R$11),$M$30:$M$552,$J$30:$J$552)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</row>
    <row r="19" spans="3:49" ht="13.5" hidden="1" outlineLevel="1" thickTop="1"/>
    <row r="20" spans="3:49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9" ht="13.5" hidden="1" outlineLevel="1" thickTop="1">
      <c r="D21" s="63" t="s">
        <v>13</v>
      </c>
      <c r="E21" s="64" t="str" cm="1">
        <f t="array" ref="E21:N21">_xlfn._xlws.SORT(MID(TRANSPOSE(_xlfn.UNIQUE(_xlfn._xlws.FILTER(AN30:AN552,(C30:C552=$D$21)*(M30:M552&lt;&gt;0)))),3,3),,1)</f>
        <v>3</v>
      </c>
      <c r="F21" s="64" t="str">
        <v>1.5</v>
      </c>
      <c r="G21" s="64" t="str">
        <v>2.6</v>
      </c>
      <c r="H21" s="64" t="str">
        <v>25</v>
      </c>
      <c r="I21" s="64" t="str">
        <v>152</v>
      </c>
      <c r="J21" s="64" t="str">
        <v>10</v>
      </c>
      <c r="K21" s="64" t="str">
        <v>12</v>
      </c>
      <c r="L21" s="65" t="str">
        <v>2</v>
      </c>
      <c r="M21" s="65" t="str">
        <v>6</v>
      </c>
      <c r="N21" s="65" t="str">
        <v>3.5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 spans="3:49" ht="30.75" hidden="1" customHeight="1" outlineLevel="2">
      <c r="D22" s="66" t="s">
        <v>24</v>
      </c>
      <c r="E22" s="67" cm="1">
        <f t="array" ref="E22">SUMPRODUCT(--($C$30:$C$552=$D$21),--($AN$30:$AN$552="PL"&amp;E$21),$J$30:$J$552,$I$30:$I$552)/(7.85*E$21)</f>
        <v>0.41613588110403399</v>
      </c>
      <c r="F22" s="67" cm="1">
        <f t="array" ref="F22">SUMPRODUCT(--($C$30:$C$552=$D$21),--($AN$30:$AN$552="PL"&amp;F$21),$J$30:$J$552,$I$30:$I$552)/(7.85*F$21)</f>
        <v>5.9447983014861996E-2</v>
      </c>
      <c r="G22" s="67" cm="1">
        <f t="array" ref="G22">SUMPRODUCT(--($C$30:$C$552=$D$21),--($AN$30:$AN$552="PL"&amp;G$21),$J$30:$J$552,$I$30:$I$552)/(7.85*G$21)</f>
        <v>47.270945614894664</v>
      </c>
      <c r="H22" s="67" cm="1">
        <f t="array" ref="H22">SUMPRODUCT(--($C$30:$C$552=$D$21),--($AN$30:$AN$552="PL"&amp;H$21),$J$30:$J$552,$I$30:$I$552)/(7.85*H$21)</f>
        <v>1.3737579617834397</v>
      </c>
      <c r="I22" s="67" cm="1">
        <f t="array" ref="I22">SUMPRODUCT(--($C$30:$C$552=$D$21),--($AN$30:$AN$552="PL"&amp;I$21),$J$30:$J$552,$I$30:$I$552)/(7.85*I$21)</f>
        <v>0</v>
      </c>
      <c r="J22" s="67" cm="1">
        <f t="array" ref="J22">SUMPRODUCT(--($C$30:$C$552=$D$21),--($AN$30:$AN$552="PL"&amp;J$21),$J$30:$J$552,$I$30:$I$552)/(7.85*J$21)</f>
        <v>45.424203821656043</v>
      </c>
      <c r="K22" s="67" cm="1">
        <f t="array" ref="K22">SUMPRODUCT(--($C$30:$C$552=$D$21),--($AN$30:$AN$552="PL"&amp;K$21),$J$30:$J$552,$I$30:$I$552)/(7.85*K$21)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 spans="3:49" ht="21" hidden="1" customHeight="1" outlineLevel="2">
      <c r="D23" s="66" t="s">
        <v>17</v>
      </c>
      <c r="E23" s="69" cm="1">
        <f t="array" ref="E23">SUMPRODUCT(--($C$30:$C$552=$D$21),--($AN$30:$AN$552="PL"&amp;E$21),$I$30:$I$552)</f>
        <v>6</v>
      </c>
      <c r="F23" s="69" cm="1">
        <f t="array" ref="F23">SUMPRODUCT(--($C$30:$C$552=$D$21),--($AN$30:$AN$552="PL"&amp;F$21),$I$30:$I$552)</f>
        <v>3</v>
      </c>
      <c r="G23" s="69" cm="1">
        <f t="array" ref="G23">SUMPRODUCT(--($C$30:$C$552=$D$21),--($AN$30:$AN$552="PL"&amp;G$21),$I$30:$I$552)</f>
        <v>136</v>
      </c>
      <c r="H23" s="69" cm="1">
        <f t="array" ref="H23">SUMPRODUCT(--($C$30:$C$552=$D$21),--($AN$30:$AN$552="PL"&amp;H$21),$I$30:$I$552)</f>
        <v>16</v>
      </c>
      <c r="I23" s="69" cm="1">
        <f t="array" ref="I23">SUMPRODUCT(--($C$30:$C$552=$D$21),--($AN$30:$AN$552="PL"&amp;I$21),$I$30:$I$552)</f>
        <v>4</v>
      </c>
      <c r="J23" s="69" cm="1">
        <f t="array" ref="J23">SUMPRODUCT(--($C$30:$C$552=$D$21),--($AN$30:$AN$552="PL"&amp;J$21),$I$30:$I$552)</f>
        <v>407</v>
      </c>
      <c r="K23" s="69" cm="1">
        <f t="array" ref="K23">SUMPRODUCT(--($C$30:$C$552=$D$21),--($AN$30:$AN$552="PL"&amp;K$21),$I$30:$I$552)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</row>
    <row r="24" spans="3:49" ht="25.9" hidden="1" customHeight="1" outlineLevel="2">
      <c r="D24" s="66" t="s">
        <v>25</v>
      </c>
      <c r="E24" s="67" cm="1">
        <f t="array" ref="E24">SUMPRODUCT(--($C$30:$C$552=$D$21),--($AN$30:$AN$552="PL"&amp;E$21),$J$30:$J$552,$M$30:$M$552)/(7.85*E$21)</f>
        <v>0.41613588110403399</v>
      </c>
      <c r="F24" s="67" cm="1">
        <f t="array" ref="F24">SUMPRODUCT(--($C$30:$C$552=$D$21),--($AN$30:$AN$552="PL"&amp;F$21),$J$30:$J$552,$M$30:$M$552)/(7.85*F$21)</f>
        <v>5.9447983014861996E-2</v>
      </c>
      <c r="G24" s="67" cm="1">
        <f t="array" ref="G24">SUMPRODUCT(--($C$30:$C$552=$D$21),--($AN$30:$AN$552="PL"&amp;G$21),$J$30:$J$552,$M$30:$M$552)/(7.85*G$21)</f>
        <v>42.900538951494369</v>
      </c>
      <c r="H24" s="67" cm="1">
        <f t="array" ref="H24">SUMPRODUCT(--($C$30:$C$552=$D$21),--($AN$30:$AN$552="PL"&amp;H$21),$J$30:$J$552,$M$30:$M$552)/(7.85*H$21)</f>
        <v>1.3737579617834397</v>
      </c>
      <c r="I24" s="67" cm="1">
        <f t="array" ref="I24">SUMPRODUCT(--($C$30:$C$552=$D$21),--($AN$30:$AN$552="PL"&amp;I$21),$J$30:$J$552,$M$30:$M$552)/(7.85*I$21)</f>
        <v>0</v>
      </c>
      <c r="J24" s="67" cm="1">
        <f t="array" ref="J24">SUMPRODUCT(--($C$30:$C$552=$D$21),--($AN$30:$AN$552="PL"&amp;J$21),$J$30:$J$552,$M$30:$M$552)/(7.85*J$21)</f>
        <v>0.12229299363057325</v>
      </c>
      <c r="K24" s="67" cm="1">
        <f t="array" ref="K24">SUMPRODUCT(--($C$30:$C$552=$D$21),--($AN$30:$AN$552="PL"&amp;K$21),$J$30:$J$552,$M$30:$M$552)/(7.85*K$21)</f>
        <v>2.1061571125265397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 spans="3:49" ht="19.5" hidden="1" customHeight="1" outlineLevel="2">
      <c r="D25" s="71" t="s">
        <v>26</v>
      </c>
      <c r="E25" s="69" cm="1">
        <f t="array" ref="E25">SUMPRODUCT(--($C$30:$C$552=$D$21),--($AN$30:$AN$552="PL"&amp;E$21),$M$30:$M$552)</f>
        <v>6</v>
      </c>
      <c r="F25" s="69" cm="1">
        <f t="array" ref="F25">SUMPRODUCT(--($C$30:$C$552=$D$21),--($AN$30:$AN$552="PL"&amp;F$21),$M$30:$M$552)</f>
        <v>3</v>
      </c>
      <c r="G25" s="69" cm="1">
        <f t="array" ref="G25">SUMPRODUCT(--($C$30:$C$552=$D$21),--($AN$30:$AN$552="PL"&amp;G$21),$M$30:$M$552)</f>
        <v>126</v>
      </c>
      <c r="H25" s="69" cm="1">
        <f t="array" ref="H25">SUMPRODUCT(--($C$30:$C$552=$D$21),--($AN$30:$AN$552="PL"&amp;H$21),$M$30:$M$552)</f>
        <v>16</v>
      </c>
      <c r="I25" s="69" cm="1">
        <f t="array" ref="I25">SUMPRODUCT(--($C$30:$C$552=$D$21),--($AN$30:$AN$552="PL"&amp;I$21),$M$30:$M$552)</f>
        <v>4</v>
      </c>
      <c r="J25" s="69" cm="1">
        <f t="array" ref="J25">SUMPRODUCT(--($C$30:$C$552=$D$21),--($AN$30:$AN$552="PL"&amp;J$21),$M$30:$M$552)</f>
        <v>4</v>
      </c>
      <c r="K25" s="69" cm="1">
        <f t="array" ref="K25">SUMPRODUCT(--($C$30:$C$552=$D$21),--($AN$30:$AN$552="PL"&amp;K$21),$M$30:$M$552)</f>
        <v>16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</row>
    <row r="26" spans="3:49" ht="25.9" hidden="1" customHeight="1" outlineLevel="1" collapsed="1" thickBot="1">
      <c r="D26" s="72" t="s">
        <v>27</v>
      </c>
      <c r="E26" s="67" cm="1">
        <f t="array" ref="E26">SUMPRODUCT(--($C$30:$C$552=$D$21),--($AN$30:$AN$552="PL"&amp;E$21),$J$30:$J$552,$M$30:$M$552)</f>
        <v>9.7999999999999989</v>
      </c>
      <c r="F26" s="67" cm="1">
        <f t="array" ref="F26">SUMPRODUCT(--($C$30:$C$552=$D$21),--($AN$30:$AN$552="PL"&amp;F$21),$J$30:$J$552,$M$30:$M$552)</f>
        <v>0.7</v>
      </c>
      <c r="G26" s="67" cm="1">
        <f t="array" ref="G26">SUMPRODUCT(--($C$30:$C$552=$D$21),--($AN$30:$AN$552="PL"&amp;G$21),$J$30:$J$552,$M$30:$M$552)</f>
        <v>875.6</v>
      </c>
      <c r="H26" s="67" cm="1">
        <f t="array" ref="H26">SUMPRODUCT(--($C$30:$C$552=$D$21),--($AN$30:$AN$552="PL"&amp;H$21),$J$30:$J$552,$M$30:$M$552)</f>
        <v>269.60000000000002</v>
      </c>
      <c r="I26" s="67" cm="1">
        <f t="array" ref="I26">SUMPRODUCT(--($C$30:$C$552=$D$21),--($AN$30:$AN$552="PL"&amp;I$21),$J$30:$J$552,$M$30:$M$552)</f>
        <v>0</v>
      </c>
      <c r="J26" s="67" cm="1">
        <f t="array" ref="J26">SUMPRODUCT(--($C$30:$C$552=$D$21),--($AN$30:$AN$552="PL"&amp;J$21),$J$30:$J$552,$M$30:$M$552)</f>
        <v>9.6</v>
      </c>
      <c r="K26" s="67" cm="1">
        <f t="array" ref="K26">SUMPRODUCT(--($C$30:$C$552=$D$21),--($AN$30:$AN$552="PL"&amp;K$21),$J$30:$J$552,$M$30:$M$552)</f>
        <v>198.4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spans="3:49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86349.7</v>
      </c>
      <c r="AI27" s="73" cm="1">
        <f t="array" ref="AI27">SUMPRODUCT($J$30:$J$552,AI30:AI552,--(AI30:AI552&lt;&gt;""))</f>
        <v>24169.399999999994</v>
      </c>
      <c r="AJ27" s="73" cm="1">
        <f t="array" ref="AJ27">SUMPRODUCT($J$30:$J$552,AJ30:AJ552,--(AJ30:AJ552&lt;&gt;""))</f>
        <v>89.2</v>
      </c>
      <c r="AK27" s="73" cm="1">
        <f t="array" ref="AK27">SUMPRODUCT($J$30:$J$552,AK30:AK552,--(AK30:AK552&lt;&gt;""))</f>
        <v>0</v>
      </c>
      <c r="AL27" s="73" cm="1">
        <f t="array" ref="AL27">SUMPRODUCT($J$30:$J$552,AL30:AL552,--(AL30:AL552&lt;&gt;""))</f>
        <v>0</v>
      </c>
    </row>
    <row r="28" spans="3:4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K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:AH28" si="6">SUM(AG30:AG552)</f>
        <v>4</v>
      </c>
      <c r="AH28" s="75">
        <f t="shared" si="6"/>
        <v>200</v>
      </c>
      <c r="AI28" s="75">
        <f t="shared" ref="AI28:AJ28" si="7">SUM(AI30:AI552)</f>
        <v>54</v>
      </c>
      <c r="AJ28" s="75">
        <f t="shared" si="7"/>
        <v>10</v>
      </c>
      <c r="AK28" s="75">
        <f t="shared" si="1"/>
        <v>0</v>
      </c>
      <c r="AL28" s="75">
        <f t="shared" ref="AL28" si="8">SUM(AL30:AL552)</f>
        <v>0</v>
      </c>
      <c r="AM28" s="74"/>
      <c r="AN28" s="74"/>
    </row>
    <row r="29" spans="3:4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9">
        <v>46311</v>
      </c>
      <c r="AI29" s="79">
        <v>46314</v>
      </c>
      <c r="AJ29" s="79">
        <v>46315</v>
      </c>
      <c r="AK29" s="78" t="s">
        <v>34</v>
      </c>
      <c r="AL29" s="77" t="s">
        <v>35</v>
      </c>
      <c r="AM29" s="77" t="s">
        <v>36</v>
      </c>
      <c r="AN29" s="77" t="s">
        <v>37</v>
      </c>
      <c r="AO29" s="80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1" t="s">
        <v>44</v>
      </c>
      <c r="AV29" s="80"/>
      <c r="AW29" s="80"/>
    </row>
    <row r="30" spans="3:49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9">MIN(SUM(N30:AK30),I30)</f>
        <v>0</v>
      </c>
      <c r="M30" s="26">
        <f t="shared" ref="M30:M36" si="10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67">
        <f>SUMIFS([1]Up!$J:$J,[1]Up!$D:$D,D30)</f>
        <v>0</v>
      </c>
      <c r="AM30" s="82"/>
      <c r="AN30" s="82" t="str">
        <f t="shared" ref="AN30:AN36" si="11">IFERROR(IF(C30="Plate",LEFT(E30,FIND("*",E30,1)-1),""),IF(C30="Plate",LEFT(E30,FIND("x",E30,1)-1),""))</f>
        <v>PL3</v>
      </c>
      <c r="AO30" s="53" t="str">
        <f t="shared" ref="AO30:AO36" si="12">IF(ROUND(SUM(N30:AK30)-I30,0)&gt;0,"Thừa "&amp;SUM(N30:AK30)-I30,"")</f>
        <v/>
      </c>
      <c r="AP30" s="53" t="s">
        <v>703</v>
      </c>
      <c r="AQ30" s="53"/>
      <c r="AR30" s="53"/>
      <c r="AS30" s="53" t="s">
        <v>1308</v>
      </c>
      <c r="AT30" s="53">
        <v>1</v>
      </c>
      <c r="AU30" s="83">
        <v>46215</v>
      </c>
      <c r="AV30" s="53"/>
      <c r="AW30" s="53"/>
    </row>
    <row r="31" spans="3:49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9"/>
        <v>0</v>
      </c>
      <c r="M31" s="26">
        <f t="shared" si="10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67">
        <f>SUMIFS([1]Up!$J:$J,[1]Up!$D:$D,D31)</f>
        <v>0</v>
      </c>
      <c r="AM31" s="82"/>
      <c r="AN31" s="82" t="str">
        <f t="shared" si="11"/>
        <v>PL1.5</v>
      </c>
      <c r="AO31" s="53" t="str">
        <f t="shared" si="12"/>
        <v/>
      </c>
      <c r="AP31" s="53" t="s">
        <v>703</v>
      </c>
      <c r="AQ31" s="53"/>
      <c r="AR31" s="53"/>
      <c r="AS31" s="53" t="s">
        <v>1165</v>
      </c>
      <c r="AT31" s="53">
        <v>1</v>
      </c>
      <c r="AU31" s="83">
        <v>46215</v>
      </c>
      <c r="AV31" s="53"/>
      <c r="AW31" s="53"/>
    </row>
    <row r="32" spans="3:49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9"/>
        <v>0</v>
      </c>
      <c r="M32" s="26">
        <f t="shared" si="10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67">
        <f>SUMIFS([1]Up!$J:$J,[1]Up!$D:$D,D32)</f>
        <v>0</v>
      </c>
      <c r="AM32" s="82"/>
      <c r="AN32" s="82" t="str">
        <f t="shared" si="11"/>
        <v>PL3</v>
      </c>
      <c r="AO32" s="53" t="str">
        <f t="shared" si="12"/>
        <v/>
      </c>
      <c r="AP32" s="53" t="s">
        <v>703</v>
      </c>
      <c r="AQ32" s="53"/>
      <c r="AR32" s="53"/>
      <c r="AS32" s="53" t="s">
        <v>1308</v>
      </c>
      <c r="AT32" s="53">
        <v>2</v>
      </c>
      <c r="AU32" s="83">
        <v>46215</v>
      </c>
      <c r="AV32" s="53"/>
      <c r="AW32" s="53"/>
    </row>
    <row r="33" spans="3:49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9"/>
        <v>0</v>
      </c>
      <c r="M33" s="26">
        <f t="shared" si="10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67">
        <f>SUMIFS([1]Up!$J:$J,[1]Up!$D:$D,D33)</f>
        <v>0</v>
      </c>
      <c r="AM33" s="82"/>
      <c r="AN33" s="82" t="str">
        <f t="shared" si="11"/>
        <v>PL1.5</v>
      </c>
      <c r="AO33" s="53" t="str">
        <f t="shared" si="12"/>
        <v/>
      </c>
      <c r="AP33" s="53" t="s">
        <v>703</v>
      </c>
      <c r="AQ33" s="53"/>
      <c r="AR33" s="53"/>
      <c r="AS33" s="53" t="s">
        <v>1165</v>
      </c>
      <c r="AT33" s="53">
        <v>2</v>
      </c>
      <c r="AU33" s="83">
        <v>46215</v>
      </c>
      <c r="AV33" s="53"/>
      <c r="AW33" s="53"/>
    </row>
    <row r="34" spans="3:49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9"/>
        <v>0</v>
      </c>
      <c r="M34" s="26">
        <f t="shared" si="10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67">
        <f>SUMIFS([1]Up!$J:$J,[1]Up!$D:$D,D34)</f>
        <v>0</v>
      </c>
      <c r="AM34" s="82"/>
      <c r="AN34" s="82" t="str">
        <f t="shared" si="11"/>
        <v>PL2.6</v>
      </c>
      <c r="AO34" s="53" t="str">
        <f t="shared" si="12"/>
        <v/>
      </c>
      <c r="AP34" s="53" t="s">
        <v>703</v>
      </c>
      <c r="AQ34" s="53"/>
      <c r="AR34" s="53"/>
      <c r="AS34" s="53" t="s">
        <v>755</v>
      </c>
      <c r="AT34" s="53">
        <v>8</v>
      </c>
      <c r="AU34" s="83">
        <v>46215</v>
      </c>
      <c r="AV34" s="53"/>
      <c r="AW34" s="53"/>
    </row>
    <row r="35" spans="3:49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9"/>
        <v>1</v>
      </c>
      <c r="M35" s="26">
        <f t="shared" si="10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67">
        <f>SUMIFS([1]Up!$J:$J,[1]Up!$D:$D,D35)</f>
        <v>0</v>
      </c>
      <c r="AM35" s="82"/>
      <c r="AN35" s="82" t="str">
        <f t="shared" si="11"/>
        <v/>
      </c>
      <c r="AO35" s="53" t="str">
        <f t="shared" si="12"/>
        <v/>
      </c>
      <c r="AP35" s="53" t="s">
        <v>703</v>
      </c>
      <c r="AQ35" s="53"/>
      <c r="AR35" s="53"/>
      <c r="AS35" s="53" t="s">
        <v>888</v>
      </c>
      <c r="AT35" s="53">
        <v>1</v>
      </c>
      <c r="AU35" s="83">
        <v>46215</v>
      </c>
      <c r="AV35" s="53"/>
      <c r="AW35" s="53"/>
    </row>
    <row r="36" spans="3:49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9"/>
        <v>4</v>
      </c>
      <c r="M36" s="26">
        <f t="shared" si="10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67">
        <f>SUMIFS([1]Up!$J:$J,[1]Up!$D:$D,D36)</f>
        <v>0</v>
      </c>
      <c r="AM36" s="82"/>
      <c r="AN36" s="82" t="str">
        <f t="shared" si="11"/>
        <v/>
      </c>
      <c r="AO36" s="53" t="str">
        <f t="shared" si="12"/>
        <v/>
      </c>
      <c r="AP36" s="53" t="s">
        <v>703</v>
      </c>
      <c r="AQ36" s="84"/>
      <c r="AR36" s="53"/>
      <c r="AS36" s="53" t="s">
        <v>888</v>
      </c>
      <c r="AT36" s="53">
        <v>4</v>
      </c>
      <c r="AU36" s="83">
        <v>46215</v>
      </c>
      <c r="AV36" s="53"/>
      <c r="AW36" s="53"/>
    </row>
    <row r="37" spans="3:49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3">MIN(SUM(N37:AK37),I37)</f>
        <v>0</v>
      </c>
      <c r="M37" s="26">
        <f t="shared" ref="M37:M43" si="14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67">
        <f>SUMIFS([1]Up!$J:$J,[1]Up!$D:$D,D37)</f>
        <v>0</v>
      </c>
      <c r="AM37" s="82"/>
      <c r="AN37" s="82" t="str">
        <f t="shared" ref="AN37:AN43" si="15">IFERROR(IF(C37="Plate",LEFT(E37,FIND("*",E37,1)-1),""),IF(C37="Plate",LEFT(E37,FIND("x",E37,1)-1),""))</f>
        <v/>
      </c>
      <c r="AO37" s="53" t="str">
        <f t="shared" ref="AO37:AO43" si="16">IF(ROUND(SUM(N37:AK37)-I37,0)&gt;0,"Thừa "&amp;SUM(N37:AK37)-I37,"")</f>
        <v/>
      </c>
      <c r="AP37" s="53" t="s">
        <v>712</v>
      </c>
      <c r="AQ37" s="84"/>
      <c r="AR37" s="53"/>
      <c r="AS37" s="53" t="s">
        <v>576</v>
      </c>
      <c r="AT37" s="53">
        <v>1</v>
      </c>
      <c r="AU37" s="83"/>
      <c r="AV37" s="53"/>
      <c r="AW37" s="53"/>
    </row>
    <row r="38" spans="3:49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3"/>
        <v>3</v>
      </c>
      <c r="M38" s="26">
        <f t="shared" si="14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67">
        <f>SUMIFS([1]Up!$J:$J,[1]Up!$D:$D,D38)</f>
        <v>0</v>
      </c>
      <c r="AM38" s="82"/>
      <c r="AN38" s="82" t="str">
        <f t="shared" si="15"/>
        <v/>
      </c>
      <c r="AO38" s="53" t="str">
        <f t="shared" si="16"/>
        <v/>
      </c>
      <c r="AP38" s="53" t="s">
        <v>703</v>
      </c>
      <c r="AQ38" s="84"/>
      <c r="AR38" s="53"/>
      <c r="AS38" s="53" t="s">
        <v>722</v>
      </c>
      <c r="AT38" s="53">
        <v>3</v>
      </c>
      <c r="AU38" s="83">
        <v>46215</v>
      </c>
      <c r="AV38" s="53"/>
      <c r="AW38" s="53"/>
    </row>
    <row r="39" spans="3:49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3"/>
        <v>2</v>
      </c>
      <c r="M39" s="26">
        <f t="shared" si="14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67">
        <f>SUMIFS([1]Up!$J:$J,[1]Up!$D:$D,D39)</f>
        <v>0</v>
      </c>
      <c r="AM39" s="82"/>
      <c r="AN39" s="82" t="str">
        <f t="shared" si="15"/>
        <v>PL38</v>
      </c>
      <c r="AO39" s="53" t="str">
        <f t="shared" si="16"/>
        <v/>
      </c>
      <c r="AP39" s="53" t="s">
        <v>703</v>
      </c>
      <c r="AQ39" s="84"/>
      <c r="AR39" s="53"/>
      <c r="AS39" s="53" t="s">
        <v>713</v>
      </c>
      <c r="AT39" s="53">
        <v>2</v>
      </c>
      <c r="AU39" s="83">
        <v>46215</v>
      </c>
      <c r="AV39" s="53"/>
      <c r="AW39" s="53"/>
    </row>
    <row r="40" spans="3:49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3"/>
        <v>1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>
        <v>2</v>
      </c>
      <c r="AI40" s="26"/>
      <c r="AJ40" s="26"/>
      <c r="AK40" s="26"/>
      <c r="AL40" s="67">
        <f>SUMIFS([1]Up!$J:$J,[1]Up!$D:$D,D40)</f>
        <v>0</v>
      </c>
      <c r="AM40" s="82" t="s">
        <v>3961</v>
      </c>
      <c r="AN40" s="82" t="str">
        <f t="shared" si="15"/>
        <v>PL6</v>
      </c>
      <c r="AO40" s="53" t="str">
        <f t="shared" si="16"/>
        <v>Thừa 1</v>
      </c>
      <c r="AP40" s="53" t="s">
        <v>703</v>
      </c>
      <c r="AQ40" s="84"/>
      <c r="AR40" s="53"/>
      <c r="AS40" s="53" t="s">
        <v>576</v>
      </c>
      <c r="AT40" s="53">
        <v>1</v>
      </c>
      <c r="AU40" s="83"/>
      <c r="AV40" s="53"/>
      <c r="AW40" s="53"/>
    </row>
    <row r="41" spans="3:49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3"/>
        <v>3</v>
      </c>
      <c r="M41" s="26">
        <f t="shared" si="14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67">
        <f>SUMIFS([1]Up!$J:$J,[1]Up!$D:$D,D41)</f>
        <v>0</v>
      </c>
      <c r="AM41" s="82"/>
      <c r="AN41" s="82" t="str">
        <f t="shared" si="15"/>
        <v/>
      </c>
      <c r="AO41" s="53" t="str">
        <f t="shared" si="16"/>
        <v/>
      </c>
      <c r="AP41" s="53" t="s">
        <v>703</v>
      </c>
      <c r="AQ41" s="84"/>
      <c r="AR41" s="53"/>
      <c r="AS41" s="53" t="s">
        <v>1015</v>
      </c>
      <c r="AT41" s="53">
        <v>3</v>
      </c>
      <c r="AU41" s="83">
        <v>46215</v>
      </c>
      <c r="AV41" s="53"/>
      <c r="AW41" s="53"/>
    </row>
    <row r="42" spans="3:49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3"/>
        <v>3</v>
      </c>
      <c r="M42" s="26">
        <f t="shared" si="14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67">
        <f>SUMIFS([1]Up!$J:$J,[1]Up!$D:$D,D42)</f>
        <v>0</v>
      </c>
      <c r="AM42" s="82"/>
      <c r="AN42" s="82" t="str">
        <f t="shared" si="15"/>
        <v/>
      </c>
      <c r="AO42" s="53" t="str">
        <f t="shared" si="16"/>
        <v/>
      </c>
      <c r="AP42" s="53" t="s">
        <v>703</v>
      </c>
      <c r="AQ42" s="84"/>
      <c r="AR42" s="53"/>
      <c r="AS42" s="53" t="s">
        <v>1015</v>
      </c>
      <c r="AT42" s="53">
        <v>3</v>
      </c>
      <c r="AU42" s="83">
        <v>46215</v>
      </c>
      <c r="AV42" s="53"/>
      <c r="AW42" s="53"/>
    </row>
    <row r="43" spans="3:49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3"/>
        <v>2</v>
      </c>
      <c r="M43" s="26">
        <f t="shared" si="14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67">
        <f>SUMIFS([1]Up!$J:$J,[1]Up!$D:$D,D43)</f>
        <v>0</v>
      </c>
      <c r="AM43" s="82"/>
      <c r="AN43" s="82" t="str">
        <f t="shared" si="15"/>
        <v/>
      </c>
      <c r="AO43" s="53" t="str">
        <f t="shared" si="16"/>
        <v/>
      </c>
      <c r="AP43" s="53" t="s">
        <v>703</v>
      </c>
      <c r="AQ43" s="84"/>
      <c r="AR43" s="53"/>
      <c r="AS43" s="53" t="s">
        <v>1019</v>
      </c>
      <c r="AT43" s="53">
        <v>2</v>
      </c>
      <c r="AU43" s="83">
        <v>46215</v>
      </c>
      <c r="AV43" s="53"/>
      <c r="AW43" s="53"/>
    </row>
    <row r="44" spans="3:49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7">MIN(SUM(N44:AK44),I44)</f>
        <v>2</v>
      </c>
      <c r="M44" s="26">
        <f t="shared" ref="M44:M45" si="18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67">
        <f>SUMIFS([1]Up!$J:$J,[1]Up!$D:$D,D44)</f>
        <v>0</v>
      </c>
      <c r="AM44" s="82"/>
      <c r="AN44" s="82" t="str">
        <f t="shared" ref="AN44:AN45" si="19">IFERROR(IF(C44="Plate",LEFT(E44,FIND("*",E44,1)-1),""),IF(C44="Plate",LEFT(E44,FIND("x",E44,1)-1),""))</f>
        <v/>
      </c>
      <c r="AO44" s="53" t="str">
        <f t="shared" ref="AO44:AO45" si="20">IF(ROUND(SUM(N44:AK44)-I44,0)&gt;0,"Thừa "&amp;SUM(N44:AK44)-I44,"")</f>
        <v/>
      </c>
      <c r="AP44" s="53" t="s">
        <v>703</v>
      </c>
      <c r="AQ44" s="84"/>
      <c r="AR44" s="53"/>
      <c r="AS44" s="53" t="s">
        <v>1019</v>
      </c>
      <c r="AT44" s="53">
        <v>2</v>
      </c>
      <c r="AU44" s="83">
        <v>46215</v>
      </c>
      <c r="AV44" s="53"/>
      <c r="AW44" s="53"/>
    </row>
    <row r="45" spans="3:49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7"/>
        <v>4</v>
      </c>
      <c r="M45" s="26">
        <f t="shared" si="1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>
        <v>4</v>
      </c>
      <c r="AJ45" s="26"/>
      <c r="AK45" s="26"/>
      <c r="AL45" s="67">
        <f>SUMIFS([1]Up!$J:$J,[1]Up!$D:$D,D45)</f>
        <v>0</v>
      </c>
      <c r="AM45" s="82"/>
      <c r="AN45" s="82" t="str">
        <f t="shared" si="19"/>
        <v/>
      </c>
      <c r="AO45" s="53" t="str">
        <f t="shared" si="20"/>
        <v/>
      </c>
      <c r="AP45" s="53" t="s">
        <v>786</v>
      </c>
      <c r="AQ45" s="84"/>
      <c r="AR45" s="53"/>
      <c r="AS45" s="53" t="s">
        <v>806</v>
      </c>
      <c r="AT45" s="53">
        <v>4</v>
      </c>
      <c r="AU45" s="83">
        <v>46215</v>
      </c>
      <c r="AV45" s="53"/>
      <c r="AW45" s="53"/>
    </row>
    <row r="46" spans="3:49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1">MIN(SUM(N46:AK46),I46)</f>
        <v>0</v>
      </c>
      <c r="M46" s="26">
        <f t="shared" ref="M46:M109" si="22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67">
        <f>SUMIFS([1]Up!$J:$J,[1]Up!$D:$D,D46)</f>
        <v>0</v>
      </c>
      <c r="AM46" s="82"/>
      <c r="AN46" s="82" t="str">
        <f t="shared" ref="AN46:AN109" si="23">IFERROR(IF(C46="Plate",LEFT(E46,FIND("*",E46,1)-1),""),IF(C46="Plate",LEFT(E46,FIND("x",E46,1)-1),""))</f>
        <v/>
      </c>
      <c r="AO46" s="53" t="str">
        <f t="shared" ref="AO46:AO109" si="24">IF(ROUND(SUM(N46:AK46)-I46,0)&gt;0,"Thừa "&amp;SUM(N46:AK46)-I46,"")</f>
        <v/>
      </c>
      <c r="AP46" s="53" t="s">
        <v>786</v>
      </c>
      <c r="AQ46" s="84"/>
      <c r="AR46" s="53"/>
      <c r="AS46" s="53"/>
      <c r="AT46" s="53"/>
      <c r="AU46" s="83"/>
      <c r="AV46" s="53"/>
      <c r="AW46" s="53"/>
    </row>
    <row r="47" spans="3:49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1"/>
        <v>0</v>
      </c>
      <c r="M47" s="26">
        <f t="shared" si="22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67">
        <f>SUMIFS([1]Up!$J:$J,[1]Up!$D:$D,D47)</f>
        <v>0</v>
      </c>
      <c r="AM47" s="82"/>
      <c r="AN47" s="82" t="str">
        <f t="shared" si="23"/>
        <v/>
      </c>
      <c r="AO47" s="53" t="str">
        <f t="shared" si="24"/>
        <v/>
      </c>
      <c r="AP47" s="53" t="s">
        <v>682</v>
      </c>
      <c r="AQ47" s="84"/>
      <c r="AR47" s="53"/>
      <c r="AS47" s="53"/>
      <c r="AT47" s="53"/>
      <c r="AU47" s="83"/>
      <c r="AV47" s="53"/>
      <c r="AW47" s="53"/>
    </row>
    <row r="48" spans="3:49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1"/>
        <v>4</v>
      </c>
      <c r="M48" s="26">
        <f t="shared" si="2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26"/>
      <c r="AJ48" s="26"/>
      <c r="AK48" s="26"/>
      <c r="AL48" s="67">
        <f>SUMIFS([1]Up!$J:$J,[1]Up!$D:$D,D48)</f>
        <v>0</v>
      </c>
      <c r="AM48" s="82"/>
      <c r="AN48" s="82" t="str">
        <f t="shared" si="23"/>
        <v>PL10</v>
      </c>
      <c r="AO48" s="53" t="str">
        <f t="shared" si="24"/>
        <v/>
      </c>
      <c r="AP48" s="53" t="s">
        <v>703</v>
      </c>
      <c r="AQ48" s="84"/>
      <c r="AR48" s="53"/>
      <c r="AS48" s="53" t="s">
        <v>779</v>
      </c>
      <c r="AT48" s="53">
        <v>4</v>
      </c>
      <c r="AU48" s="83">
        <v>46215</v>
      </c>
      <c r="AV48" s="53"/>
      <c r="AW48" s="53"/>
    </row>
    <row r="49" spans="3:49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1"/>
        <v>0</v>
      </c>
      <c r="M49" s="26">
        <f t="shared" si="22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67">
        <f>SUMIFS([1]Up!$J:$J,[1]Up!$D:$D,D49)</f>
        <v>0</v>
      </c>
      <c r="AM49" s="82"/>
      <c r="AN49" s="82" t="str">
        <f t="shared" si="23"/>
        <v>PL2.6</v>
      </c>
      <c r="AO49" s="53" t="str">
        <f t="shared" si="24"/>
        <v/>
      </c>
      <c r="AP49" s="53" t="s">
        <v>703</v>
      </c>
      <c r="AQ49" s="84"/>
      <c r="AR49" s="53"/>
      <c r="AS49" s="53" t="s">
        <v>755</v>
      </c>
      <c r="AT49" s="53">
        <v>6</v>
      </c>
      <c r="AU49" s="83">
        <v>46215</v>
      </c>
      <c r="AV49" s="53"/>
      <c r="AW49" s="53"/>
    </row>
    <row r="50" spans="3:49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1"/>
        <v>0</v>
      </c>
      <c r="M50" s="26">
        <f t="shared" si="2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67">
        <f>SUMIFS([1]Up!$J:$J,[1]Up!$D:$D,D50)</f>
        <v>0</v>
      </c>
      <c r="AM50" s="82"/>
      <c r="AN50" s="82" t="str">
        <f t="shared" si="23"/>
        <v>PL2.6</v>
      </c>
      <c r="AO50" s="53" t="str">
        <f t="shared" si="24"/>
        <v/>
      </c>
      <c r="AP50" s="53" t="s">
        <v>703</v>
      </c>
      <c r="AQ50" s="84"/>
      <c r="AR50" s="53"/>
      <c r="AS50" s="53" t="s">
        <v>755</v>
      </c>
      <c r="AT50" s="53">
        <v>6</v>
      </c>
      <c r="AU50" s="83">
        <v>46215</v>
      </c>
      <c r="AV50" s="53"/>
      <c r="AW50" s="53"/>
    </row>
    <row r="51" spans="3:49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1"/>
        <v>4</v>
      </c>
      <c r="M51" s="26">
        <f t="shared" si="2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26"/>
      <c r="AJ51" s="26"/>
      <c r="AK51" s="26"/>
      <c r="AL51" s="67">
        <f>SUMIFS([1]Up!$J:$J,[1]Up!$D:$D,D51)</f>
        <v>0</v>
      </c>
      <c r="AM51" s="82"/>
      <c r="AN51" s="82" t="str">
        <f t="shared" si="23"/>
        <v>PL12</v>
      </c>
      <c r="AO51" s="53" t="str">
        <f t="shared" si="24"/>
        <v/>
      </c>
      <c r="AP51" s="53" t="s">
        <v>703</v>
      </c>
      <c r="AQ51" s="84"/>
      <c r="AR51" s="53"/>
      <c r="AS51" s="53" t="s">
        <v>854</v>
      </c>
      <c r="AT51" s="53">
        <v>4</v>
      </c>
      <c r="AU51" s="83">
        <v>46215</v>
      </c>
      <c r="AV51" s="53"/>
      <c r="AW51" s="53"/>
    </row>
    <row r="52" spans="3:49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1"/>
        <v>8</v>
      </c>
      <c r="M52" s="26">
        <f t="shared" si="2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26"/>
      <c r="AJ52" s="26"/>
      <c r="AK52" s="26"/>
      <c r="AL52" s="67">
        <f>SUMIFS([1]Up!$J:$J,[1]Up!$D:$D,D52)</f>
        <v>0</v>
      </c>
      <c r="AM52" s="82"/>
      <c r="AN52" s="82" t="str">
        <f t="shared" si="23"/>
        <v>PL10</v>
      </c>
      <c r="AO52" s="53" t="str">
        <f t="shared" si="24"/>
        <v/>
      </c>
      <c r="AP52" s="53" t="s">
        <v>703</v>
      </c>
      <c r="AQ52" s="84"/>
      <c r="AR52" s="53"/>
      <c r="AS52" s="53" t="s">
        <v>1033</v>
      </c>
      <c r="AT52" s="53">
        <v>8</v>
      </c>
      <c r="AU52" s="83">
        <v>46215</v>
      </c>
      <c r="AV52" s="53"/>
      <c r="AW52" s="53"/>
    </row>
    <row r="53" spans="3:49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1"/>
        <v>4</v>
      </c>
      <c r="M53" s="26">
        <f t="shared" si="22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26"/>
      <c r="AJ53" s="26"/>
      <c r="AK53" s="26"/>
      <c r="AL53" s="67">
        <f>SUMIFS([1]Up!$J:$J,[1]Up!$D:$D,D53)</f>
        <v>0</v>
      </c>
      <c r="AM53" s="82"/>
      <c r="AN53" s="82" t="str">
        <f t="shared" si="23"/>
        <v>PL12</v>
      </c>
      <c r="AO53" s="53" t="str">
        <f t="shared" si="24"/>
        <v/>
      </c>
      <c r="AP53" s="53" t="s">
        <v>703</v>
      </c>
      <c r="AQ53" s="84"/>
      <c r="AR53" s="53"/>
      <c r="AS53" s="53" t="s">
        <v>854</v>
      </c>
      <c r="AT53" s="53">
        <v>4</v>
      </c>
      <c r="AU53" s="83">
        <v>46215</v>
      </c>
      <c r="AV53" s="53"/>
      <c r="AW53" s="53"/>
    </row>
    <row r="54" spans="3:49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1"/>
        <v>12</v>
      </c>
      <c r="M54" s="26">
        <f t="shared" si="22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26"/>
      <c r="AJ54" s="26"/>
      <c r="AK54" s="26"/>
      <c r="AL54" s="67">
        <f>SUMIFS([1]Up!$J:$J,[1]Up!$D:$D,D54)</f>
        <v>0</v>
      </c>
      <c r="AM54" s="82"/>
      <c r="AN54" s="82" t="str">
        <f t="shared" si="23"/>
        <v>PL10</v>
      </c>
      <c r="AO54" s="53" t="str">
        <f t="shared" si="24"/>
        <v/>
      </c>
      <c r="AP54" s="53" t="s">
        <v>703</v>
      </c>
      <c r="AQ54" s="84"/>
      <c r="AR54" s="53"/>
      <c r="AS54" s="53" t="s">
        <v>1033</v>
      </c>
      <c r="AT54" s="53">
        <v>12</v>
      </c>
      <c r="AU54" s="83">
        <v>46215</v>
      </c>
      <c r="AV54" s="53"/>
      <c r="AW54" s="53"/>
    </row>
    <row r="55" spans="3:49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1"/>
        <v>4</v>
      </c>
      <c r="M55" s="26">
        <f t="shared" si="2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26"/>
      <c r="AJ55" s="26"/>
      <c r="AK55" s="26"/>
      <c r="AL55" s="67">
        <f>SUMIFS([1]Up!$J:$J,[1]Up!$D:$D,D55)</f>
        <v>0</v>
      </c>
      <c r="AM55" s="82"/>
      <c r="AN55" s="82" t="str">
        <f t="shared" si="23"/>
        <v>PL10</v>
      </c>
      <c r="AO55" s="53" t="str">
        <f t="shared" si="24"/>
        <v/>
      </c>
      <c r="AP55" s="53" t="s">
        <v>703</v>
      </c>
      <c r="AQ55" s="84"/>
      <c r="AR55" s="53"/>
      <c r="AS55" s="53" t="s">
        <v>1033</v>
      </c>
      <c r="AT55" s="53">
        <v>4</v>
      </c>
      <c r="AU55" s="83">
        <v>46215</v>
      </c>
      <c r="AV55" s="53"/>
      <c r="AW55" s="53"/>
    </row>
    <row r="56" spans="3:49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1"/>
        <v>4</v>
      </c>
      <c r="M56" s="26">
        <f t="shared" si="2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26"/>
      <c r="AJ56" s="26"/>
      <c r="AK56" s="26"/>
      <c r="AL56" s="67">
        <f>SUMIFS([1]Up!$J:$J,[1]Up!$D:$D,D56)</f>
        <v>0</v>
      </c>
      <c r="AM56" s="82"/>
      <c r="AN56" s="82" t="str">
        <f t="shared" si="23"/>
        <v>PL12</v>
      </c>
      <c r="AO56" s="53" t="str">
        <f t="shared" si="24"/>
        <v/>
      </c>
      <c r="AP56" s="53" t="s">
        <v>703</v>
      </c>
      <c r="AQ56" s="84"/>
      <c r="AR56" s="53"/>
      <c r="AS56" s="53" t="s">
        <v>854</v>
      </c>
      <c r="AT56" s="53">
        <v>4</v>
      </c>
      <c r="AU56" s="83">
        <v>46215</v>
      </c>
      <c r="AV56" s="53"/>
      <c r="AW56" s="53"/>
    </row>
    <row r="57" spans="3:49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1"/>
        <v>8</v>
      </c>
      <c r="M57" s="26">
        <f t="shared" si="2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67">
        <f>SUMIFS([1]Up!$J:$J,[1]Up!$D:$D,D57)</f>
        <v>0</v>
      </c>
      <c r="AM57" s="82"/>
      <c r="AN57" s="82" t="str">
        <f t="shared" si="23"/>
        <v>PL10</v>
      </c>
      <c r="AO57" s="53" t="str">
        <f t="shared" si="24"/>
        <v/>
      </c>
      <c r="AP57" s="53" t="s">
        <v>703</v>
      </c>
      <c r="AQ57" s="84"/>
      <c r="AR57" s="53"/>
      <c r="AS57" s="53" t="s">
        <v>1033</v>
      </c>
      <c r="AT57" s="53">
        <v>8</v>
      </c>
      <c r="AU57" s="83">
        <v>46215</v>
      </c>
      <c r="AV57" s="53"/>
      <c r="AW57" s="53"/>
    </row>
    <row r="58" spans="3:49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1"/>
        <v>4</v>
      </c>
      <c r="M58" s="26">
        <f t="shared" si="2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26"/>
      <c r="AJ58" s="26"/>
      <c r="AK58" s="26"/>
      <c r="AL58" s="67">
        <f>SUMIFS([1]Up!$J:$J,[1]Up!$D:$D,D58)</f>
        <v>0</v>
      </c>
      <c r="AM58" s="82"/>
      <c r="AN58" s="82" t="str">
        <f t="shared" si="23"/>
        <v>PL10</v>
      </c>
      <c r="AO58" s="53" t="str">
        <f t="shared" si="24"/>
        <v/>
      </c>
      <c r="AP58" s="53" t="s">
        <v>703</v>
      </c>
      <c r="AQ58" s="84"/>
      <c r="AR58" s="53"/>
      <c r="AS58" s="53" t="s">
        <v>1033</v>
      </c>
      <c r="AT58" s="53">
        <v>4</v>
      </c>
      <c r="AU58" s="83">
        <v>46215</v>
      </c>
      <c r="AV58" s="53"/>
      <c r="AW58" s="53"/>
    </row>
    <row r="59" spans="3:49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1"/>
        <v>8</v>
      </c>
      <c r="M59" s="26">
        <f t="shared" si="22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26"/>
      <c r="AJ59" s="26"/>
      <c r="AK59" s="26"/>
      <c r="AL59" s="67">
        <f>SUMIFS([1]Up!$J:$J,[1]Up!$D:$D,D59)</f>
        <v>0</v>
      </c>
      <c r="AM59" s="82"/>
      <c r="AN59" s="82" t="str">
        <f t="shared" si="23"/>
        <v>PL10</v>
      </c>
      <c r="AO59" s="53" t="str">
        <f t="shared" si="24"/>
        <v/>
      </c>
      <c r="AP59" s="53" t="s">
        <v>703</v>
      </c>
      <c r="AQ59" s="84"/>
      <c r="AR59" s="53"/>
      <c r="AS59" s="53" t="s">
        <v>1033</v>
      </c>
      <c r="AT59" s="53">
        <v>8</v>
      </c>
      <c r="AU59" s="83">
        <v>46215</v>
      </c>
      <c r="AV59" s="53"/>
      <c r="AW59" s="53"/>
    </row>
    <row r="60" spans="3:49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1"/>
        <v>8</v>
      </c>
      <c r="M60" s="26">
        <f t="shared" si="2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67">
        <f>SUMIFS([1]Up!$J:$J,[1]Up!$D:$D,D60)</f>
        <v>0</v>
      </c>
      <c r="AM60" s="82"/>
      <c r="AN60" s="82" t="str">
        <f t="shared" si="23"/>
        <v>PL10</v>
      </c>
      <c r="AO60" s="53" t="str">
        <f t="shared" si="24"/>
        <v/>
      </c>
      <c r="AP60" s="53" t="s">
        <v>703</v>
      </c>
      <c r="AQ60" s="84"/>
      <c r="AR60" s="53"/>
      <c r="AS60" s="53" t="s">
        <v>1033</v>
      </c>
      <c r="AT60" s="53">
        <v>8</v>
      </c>
      <c r="AU60" s="83">
        <v>46215</v>
      </c>
      <c r="AV60" s="53"/>
      <c r="AW60" s="53"/>
    </row>
    <row r="61" spans="3:49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1"/>
        <v>8</v>
      </c>
      <c r="M61" s="26">
        <f t="shared" si="2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26"/>
      <c r="AJ61" s="26"/>
      <c r="AK61" s="26"/>
      <c r="AL61" s="67">
        <f>SUMIFS([1]Up!$J:$J,[1]Up!$D:$D,D61)</f>
        <v>0</v>
      </c>
      <c r="AM61" s="82"/>
      <c r="AN61" s="82" t="str">
        <f t="shared" si="23"/>
        <v>PL12</v>
      </c>
      <c r="AO61" s="53" t="str">
        <f t="shared" si="24"/>
        <v/>
      </c>
      <c r="AP61" s="53" t="s">
        <v>703</v>
      </c>
      <c r="AQ61" s="84"/>
      <c r="AR61" s="53"/>
      <c r="AS61" s="53" t="s">
        <v>854</v>
      </c>
      <c r="AT61" s="53">
        <v>8</v>
      </c>
      <c r="AU61" s="83">
        <v>46215</v>
      </c>
      <c r="AV61" s="53"/>
      <c r="AW61" s="53"/>
    </row>
    <row r="62" spans="3:49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1"/>
        <v>16</v>
      </c>
      <c r="M62" s="26">
        <f t="shared" si="2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26"/>
      <c r="AJ62" s="26"/>
      <c r="AK62" s="26"/>
      <c r="AL62" s="67">
        <f>SUMIFS([1]Up!$J:$J,[1]Up!$D:$D,D62)</f>
        <v>0</v>
      </c>
      <c r="AM62" s="82"/>
      <c r="AN62" s="82" t="str">
        <f t="shared" si="23"/>
        <v>PL10</v>
      </c>
      <c r="AO62" s="53" t="str">
        <f t="shared" si="24"/>
        <v/>
      </c>
      <c r="AP62" s="53" t="s">
        <v>703</v>
      </c>
      <c r="AQ62" s="84"/>
      <c r="AR62" s="53"/>
      <c r="AS62" s="53" t="s">
        <v>1033</v>
      </c>
      <c r="AT62" s="53">
        <v>16</v>
      </c>
      <c r="AU62" s="83">
        <v>46215</v>
      </c>
      <c r="AV62" s="53"/>
      <c r="AW62" s="53"/>
    </row>
    <row r="63" spans="3:49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1"/>
        <v>16</v>
      </c>
      <c r="M63" s="26">
        <f t="shared" si="2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26"/>
      <c r="AJ63" s="26"/>
      <c r="AK63" s="26"/>
      <c r="AL63" s="67">
        <f>SUMIFS([1]Up!$J:$J,[1]Up!$D:$D,D63)</f>
        <v>0</v>
      </c>
      <c r="AM63" s="82"/>
      <c r="AN63" s="82" t="str">
        <f t="shared" si="23"/>
        <v>PL10</v>
      </c>
      <c r="AO63" s="53" t="str">
        <f t="shared" si="24"/>
        <v/>
      </c>
      <c r="AP63" s="53" t="s">
        <v>703</v>
      </c>
      <c r="AQ63" s="84"/>
      <c r="AR63" s="53"/>
      <c r="AS63" s="53" t="s">
        <v>779</v>
      </c>
      <c r="AT63" s="53">
        <v>16</v>
      </c>
      <c r="AU63" s="83">
        <v>46215</v>
      </c>
      <c r="AV63" s="53"/>
      <c r="AW63" s="53"/>
    </row>
    <row r="64" spans="3:49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1"/>
        <v>0</v>
      </c>
      <c r="M64" s="26">
        <f t="shared" si="22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67">
        <f>SUMIFS([1]Up!$J:$J,[1]Up!$D:$D,D64)</f>
        <v>0</v>
      </c>
      <c r="AM64" s="82"/>
      <c r="AN64" s="82" t="str">
        <f t="shared" si="23"/>
        <v>PL2.6</v>
      </c>
      <c r="AO64" s="53" t="str">
        <f t="shared" si="24"/>
        <v/>
      </c>
      <c r="AP64" s="53" t="s">
        <v>703</v>
      </c>
      <c r="AQ64" s="84"/>
      <c r="AR64" s="53"/>
      <c r="AS64" s="53" t="s">
        <v>755</v>
      </c>
      <c r="AT64" s="53">
        <v>8</v>
      </c>
      <c r="AU64" s="83">
        <v>46215</v>
      </c>
      <c r="AV64" s="53"/>
      <c r="AW64" s="53"/>
    </row>
    <row r="65" spans="3:49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1"/>
        <v>0</v>
      </c>
      <c r="M65" s="26">
        <f t="shared" si="22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67">
        <f>SUMIFS([1]Up!$J:$J,[1]Up!$D:$D,D65)</f>
        <v>0</v>
      </c>
      <c r="AM65" s="82"/>
      <c r="AN65" s="82" t="str">
        <f t="shared" si="23"/>
        <v/>
      </c>
      <c r="AO65" s="53" t="str">
        <f t="shared" si="24"/>
        <v/>
      </c>
      <c r="AP65" s="53" t="s">
        <v>682</v>
      </c>
      <c r="AQ65" s="84"/>
      <c r="AR65" s="53"/>
      <c r="AS65" s="53"/>
      <c r="AT65" s="53"/>
      <c r="AU65" s="83"/>
      <c r="AV65" s="53"/>
      <c r="AW65" s="53"/>
    </row>
    <row r="66" spans="3:49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1"/>
        <v>0</v>
      </c>
      <c r="M66" s="26">
        <f t="shared" si="22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67">
        <f>SUMIFS([1]Up!$J:$J,[1]Up!$D:$D,D66)</f>
        <v>0</v>
      </c>
      <c r="AM66" s="82"/>
      <c r="AN66" s="82" t="str">
        <f t="shared" si="23"/>
        <v>PL25</v>
      </c>
      <c r="AO66" s="53" t="str">
        <f t="shared" si="24"/>
        <v/>
      </c>
      <c r="AP66" s="53" t="s">
        <v>703</v>
      </c>
      <c r="AQ66" s="84"/>
      <c r="AR66" s="53"/>
      <c r="AS66" s="53" t="s">
        <v>715</v>
      </c>
      <c r="AT66" s="53">
        <v>4</v>
      </c>
      <c r="AU66" s="83">
        <v>46215</v>
      </c>
      <c r="AV66" s="53"/>
      <c r="AW66" s="53"/>
    </row>
    <row r="67" spans="3:49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1"/>
        <v>1</v>
      </c>
      <c r="M67" s="26">
        <f t="shared" si="22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67">
        <f>SUMIFS([1]Up!$J:$J,[1]Up!$D:$D,D67)</f>
        <v>0</v>
      </c>
      <c r="AM67" s="82"/>
      <c r="AN67" s="82" t="str">
        <f t="shared" si="23"/>
        <v/>
      </c>
      <c r="AO67" s="53" t="str">
        <f t="shared" si="24"/>
        <v/>
      </c>
      <c r="AP67" s="53" t="s">
        <v>703</v>
      </c>
      <c r="AQ67" s="84"/>
      <c r="AR67" s="53"/>
      <c r="AS67" s="53" t="s">
        <v>704</v>
      </c>
      <c r="AT67" s="53">
        <v>1</v>
      </c>
      <c r="AU67" s="83">
        <v>46215</v>
      </c>
      <c r="AV67" s="53"/>
      <c r="AW67" s="53"/>
    </row>
    <row r="68" spans="3:49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1"/>
        <v>2</v>
      </c>
      <c r="M68" s="26">
        <f t="shared" si="22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67">
        <f>SUMIFS([1]Up!$J:$J,[1]Up!$D:$D,D68)</f>
        <v>0</v>
      </c>
      <c r="AM68" s="82"/>
      <c r="AN68" s="82" t="str">
        <f t="shared" si="23"/>
        <v/>
      </c>
      <c r="AO68" s="53" t="str">
        <f t="shared" si="24"/>
        <v/>
      </c>
      <c r="AP68" s="53" t="s">
        <v>703</v>
      </c>
      <c r="AQ68" s="84"/>
      <c r="AR68" s="53"/>
      <c r="AS68" s="53" t="s">
        <v>722</v>
      </c>
      <c r="AT68" s="53">
        <v>2</v>
      </c>
      <c r="AU68" s="83">
        <v>46215</v>
      </c>
      <c r="AV68" s="53"/>
      <c r="AW68" s="53"/>
    </row>
    <row r="69" spans="3:49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1"/>
        <v>1</v>
      </c>
      <c r="M69" s="26">
        <f t="shared" si="2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>
        <v>2</v>
      </c>
      <c r="AI69" s="26"/>
      <c r="AJ69" s="26"/>
      <c r="AK69" s="26"/>
      <c r="AL69" s="67">
        <f>SUMIFS([1]Up!$J:$J,[1]Up!$D:$D,D69)</f>
        <v>0</v>
      </c>
      <c r="AM69" s="82" t="s">
        <v>3961</v>
      </c>
      <c r="AN69" s="82" t="str">
        <f t="shared" si="23"/>
        <v>PL6</v>
      </c>
      <c r="AO69" s="53" t="str">
        <f t="shared" si="24"/>
        <v>Thừa 1</v>
      </c>
      <c r="AP69" s="53" t="s">
        <v>703</v>
      </c>
      <c r="AQ69" s="84"/>
      <c r="AR69" s="53"/>
      <c r="AS69" s="53" t="s">
        <v>576</v>
      </c>
      <c r="AT69" s="53">
        <v>1</v>
      </c>
      <c r="AU69" s="83"/>
      <c r="AV69" s="53"/>
      <c r="AW69" s="53"/>
    </row>
    <row r="70" spans="3:49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1"/>
        <v>2</v>
      </c>
      <c r="M70" s="26">
        <f t="shared" si="22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26"/>
      <c r="AJ70" s="26"/>
      <c r="AK70" s="26"/>
      <c r="AL70" s="67">
        <f>SUMIFS([1]Up!$J:$J,[1]Up!$D:$D,D70)</f>
        <v>0</v>
      </c>
      <c r="AM70" s="82"/>
      <c r="AN70" s="82" t="str">
        <f t="shared" si="23"/>
        <v>PL19</v>
      </c>
      <c r="AO70" s="53" t="str">
        <f t="shared" si="24"/>
        <v/>
      </c>
      <c r="AP70" s="53" t="s">
        <v>703</v>
      </c>
      <c r="AQ70" s="84"/>
      <c r="AR70" s="53"/>
      <c r="AS70" s="53" t="s">
        <v>850</v>
      </c>
      <c r="AT70" s="53">
        <v>2</v>
      </c>
      <c r="AU70" s="83">
        <v>46215</v>
      </c>
      <c r="AV70" s="53"/>
      <c r="AW70" s="53"/>
    </row>
    <row r="71" spans="3:49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1"/>
        <v>5</v>
      </c>
      <c r="M71" s="26">
        <f t="shared" si="22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67">
        <f>SUMIFS([1]Up!$J:$J,[1]Up!$D:$D,D71)</f>
        <v>0</v>
      </c>
      <c r="AM71" s="82"/>
      <c r="AN71" s="82" t="str">
        <f t="shared" si="23"/>
        <v/>
      </c>
      <c r="AO71" s="53" t="str">
        <f t="shared" si="24"/>
        <v/>
      </c>
      <c r="AP71" s="53" t="s">
        <v>703</v>
      </c>
      <c r="AQ71" s="84"/>
      <c r="AR71" s="53"/>
      <c r="AS71" s="53" t="s">
        <v>1015</v>
      </c>
      <c r="AT71" s="53">
        <v>5</v>
      </c>
      <c r="AU71" s="83">
        <v>46215</v>
      </c>
      <c r="AV71" s="53"/>
      <c r="AW71" s="53"/>
    </row>
    <row r="72" spans="3:49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1"/>
        <v>5</v>
      </c>
      <c r="M72" s="26">
        <f t="shared" si="22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67">
        <f>SUMIFS([1]Up!$J:$J,[1]Up!$D:$D,D72)</f>
        <v>0</v>
      </c>
      <c r="AM72" s="82"/>
      <c r="AN72" s="82" t="str">
        <f t="shared" si="23"/>
        <v/>
      </c>
      <c r="AO72" s="53" t="str">
        <f t="shared" si="24"/>
        <v/>
      </c>
      <c r="AP72" s="53" t="s">
        <v>703</v>
      </c>
      <c r="AQ72" s="84"/>
      <c r="AR72" s="53"/>
      <c r="AS72" s="53" t="s">
        <v>1015</v>
      </c>
      <c r="AT72" s="53">
        <v>5</v>
      </c>
      <c r="AU72" s="83">
        <v>46215</v>
      </c>
      <c r="AV72" s="53"/>
      <c r="AW72" s="53"/>
    </row>
    <row r="73" spans="3:49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1"/>
        <v>2</v>
      </c>
      <c r="M73" s="26">
        <f t="shared" si="22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67">
        <f>SUMIFS([1]Up!$J:$J,[1]Up!$D:$D,D73)</f>
        <v>0</v>
      </c>
      <c r="AM73" s="82"/>
      <c r="AN73" s="82" t="str">
        <f t="shared" si="23"/>
        <v/>
      </c>
      <c r="AO73" s="53" t="str">
        <f t="shared" si="24"/>
        <v/>
      </c>
      <c r="AP73" s="53" t="s">
        <v>703</v>
      </c>
      <c r="AQ73" s="84"/>
      <c r="AR73" s="53"/>
      <c r="AS73" s="53" t="s">
        <v>1064</v>
      </c>
      <c r="AT73" s="53">
        <v>2</v>
      </c>
      <c r="AU73" s="83">
        <v>46215</v>
      </c>
      <c r="AV73" s="53"/>
      <c r="AW73" s="53"/>
    </row>
    <row r="74" spans="3:49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1"/>
        <v>2</v>
      </c>
      <c r="M74" s="26">
        <f t="shared" si="22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67">
        <f>SUMIFS([1]Up!$J:$J,[1]Up!$D:$D,D74)</f>
        <v>0</v>
      </c>
      <c r="AM74" s="82"/>
      <c r="AN74" s="82" t="str">
        <f t="shared" si="23"/>
        <v/>
      </c>
      <c r="AO74" s="53" t="str">
        <f t="shared" si="24"/>
        <v/>
      </c>
      <c r="AP74" s="53" t="s">
        <v>703</v>
      </c>
      <c r="AQ74" s="84"/>
      <c r="AR74" s="53"/>
      <c r="AS74" s="53" t="s">
        <v>1064</v>
      </c>
      <c r="AT74" s="53">
        <v>2</v>
      </c>
      <c r="AU74" s="83">
        <v>46215</v>
      </c>
      <c r="AV74" s="53"/>
      <c r="AW74" s="53"/>
    </row>
    <row r="75" spans="3:49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1"/>
        <v>5</v>
      </c>
      <c r="M75" s="26">
        <f t="shared" si="22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67">
        <f>SUMIFS([1]Up!$J:$J,[1]Up!$D:$D,D75)</f>
        <v>0</v>
      </c>
      <c r="AM75" s="82"/>
      <c r="AN75" s="82" t="str">
        <f t="shared" si="23"/>
        <v/>
      </c>
      <c r="AO75" s="53" t="str">
        <f t="shared" si="24"/>
        <v/>
      </c>
      <c r="AP75" s="53" t="s">
        <v>703</v>
      </c>
      <c r="AQ75" s="84"/>
      <c r="AR75" s="53"/>
      <c r="AS75" s="53" t="s">
        <v>1015</v>
      </c>
      <c r="AT75" s="53">
        <v>5</v>
      </c>
      <c r="AU75" s="83">
        <v>46215</v>
      </c>
      <c r="AV75" s="53"/>
      <c r="AW75" s="53"/>
    </row>
    <row r="76" spans="3:49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1"/>
        <v>2</v>
      </c>
      <c r="M76" s="26">
        <f t="shared" si="22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67">
        <f>SUMIFS([1]Up!$J:$J,[1]Up!$D:$D,D76)</f>
        <v>0</v>
      </c>
      <c r="AM76" s="82"/>
      <c r="AN76" s="82" t="str">
        <f t="shared" si="23"/>
        <v/>
      </c>
      <c r="AO76" s="53" t="str">
        <f t="shared" si="24"/>
        <v/>
      </c>
      <c r="AP76" s="53" t="s">
        <v>703</v>
      </c>
      <c r="AQ76" s="84"/>
      <c r="AR76" s="53"/>
      <c r="AS76" s="53" t="s">
        <v>1064</v>
      </c>
      <c r="AT76" s="53">
        <v>2</v>
      </c>
      <c r="AU76" s="83">
        <v>46215</v>
      </c>
      <c r="AV76" s="53"/>
      <c r="AW76" s="53"/>
    </row>
    <row r="77" spans="3:49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1"/>
        <v>4</v>
      </c>
      <c r="M77" s="26">
        <f t="shared" si="22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>
        <v>4</v>
      </c>
      <c r="AJ77" s="26"/>
      <c r="AK77" s="26"/>
      <c r="AL77" s="67">
        <f>SUMIFS([1]Up!$J:$J,[1]Up!$D:$D,D77)</f>
        <v>0</v>
      </c>
      <c r="AM77" s="82"/>
      <c r="AN77" s="82" t="str">
        <f t="shared" si="23"/>
        <v/>
      </c>
      <c r="AO77" s="53" t="str">
        <f t="shared" si="24"/>
        <v/>
      </c>
      <c r="AP77" s="53" t="s">
        <v>786</v>
      </c>
      <c r="AQ77" s="84"/>
      <c r="AR77" s="53"/>
      <c r="AS77" s="53" t="s">
        <v>806</v>
      </c>
      <c r="AT77" s="53">
        <v>4</v>
      </c>
      <c r="AU77" s="83">
        <v>46215</v>
      </c>
      <c r="AV77" s="53"/>
      <c r="AW77" s="53"/>
    </row>
    <row r="78" spans="3:49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1"/>
        <v>0</v>
      </c>
      <c r="M78" s="26">
        <f t="shared" si="22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67">
        <f>SUMIFS([1]Up!$J:$J,[1]Up!$D:$D,D78)</f>
        <v>0</v>
      </c>
      <c r="AM78" s="82"/>
      <c r="AN78" s="82" t="str">
        <f t="shared" si="23"/>
        <v/>
      </c>
      <c r="AO78" s="53" t="str">
        <f t="shared" si="24"/>
        <v/>
      </c>
      <c r="AP78" s="53" t="s">
        <v>786</v>
      </c>
      <c r="AQ78" s="84"/>
      <c r="AR78" s="53"/>
      <c r="AS78" s="53"/>
      <c r="AT78" s="53"/>
      <c r="AU78" s="83"/>
      <c r="AV78" s="53"/>
      <c r="AW78" s="53"/>
    </row>
    <row r="79" spans="3:49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1"/>
        <v>0</v>
      </c>
      <c r="M79" s="26">
        <f t="shared" si="22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67">
        <f>SUMIFS([1]Up!$J:$J,[1]Up!$D:$D,D79)</f>
        <v>0</v>
      </c>
      <c r="AM79" s="82"/>
      <c r="AN79" s="82" t="str">
        <f t="shared" si="23"/>
        <v/>
      </c>
      <c r="AO79" s="53" t="str">
        <f t="shared" si="24"/>
        <v/>
      </c>
      <c r="AP79" s="53" t="s">
        <v>682</v>
      </c>
      <c r="AQ79" s="84"/>
      <c r="AR79" s="53"/>
      <c r="AS79" s="53"/>
      <c r="AT79" s="53"/>
      <c r="AU79" s="83"/>
      <c r="AV79" s="53"/>
      <c r="AW79" s="53"/>
    </row>
    <row r="80" spans="3:49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1"/>
        <v>2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26"/>
      <c r="AJ80" s="26"/>
      <c r="AK80" s="26"/>
      <c r="AL80" s="67">
        <f>SUMIFS([1]Up!$J:$J,[1]Up!$D:$D,D80)</f>
        <v>0</v>
      </c>
      <c r="AM80" s="82"/>
      <c r="AN80" s="82" t="str">
        <f t="shared" si="23"/>
        <v>PL19</v>
      </c>
      <c r="AO80" s="53" t="str">
        <f t="shared" si="24"/>
        <v/>
      </c>
      <c r="AP80" s="53" t="s">
        <v>703</v>
      </c>
      <c r="AQ80" s="84"/>
      <c r="AR80" s="53"/>
      <c r="AS80" s="53" t="s">
        <v>850</v>
      </c>
      <c r="AT80" s="53">
        <v>2</v>
      </c>
      <c r="AU80" s="83">
        <v>46215</v>
      </c>
      <c r="AV80" s="53"/>
      <c r="AW80" s="53"/>
    </row>
    <row r="81" spans="3:49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1"/>
        <v>0</v>
      </c>
      <c r="M81" s="26">
        <f t="shared" si="22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67">
        <f>SUMIFS([1]Up!$J:$J,[1]Up!$D:$D,D81)</f>
        <v>0</v>
      </c>
      <c r="AM81" s="82"/>
      <c r="AN81" s="82" t="str">
        <f t="shared" si="23"/>
        <v>PL2.6</v>
      </c>
      <c r="AO81" s="53" t="str">
        <f t="shared" si="24"/>
        <v/>
      </c>
      <c r="AP81" s="53" t="s">
        <v>703</v>
      </c>
      <c r="AQ81" s="84"/>
      <c r="AR81" s="53"/>
      <c r="AS81" s="53" t="s">
        <v>755</v>
      </c>
      <c r="AT81" s="53">
        <v>4</v>
      </c>
      <c r="AU81" s="83">
        <v>46215</v>
      </c>
      <c r="AV81" s="53"/>
      <c r="AW81" s="53"/>
    </row>
    <row r="82" spans="3:49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1"/>
        <v>2</v>
      </c>
      <c r="M82" s="26">
        <f t="shared" si="22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26"/>
      <c r="AJ82" s="26"/>
      <c r="AK82" s="26"/>
      <c r="AL82" s="67">
        <f>SUMIFS([1]Up!$J:$J,[1]Up!$D:$D,D82)</f>
        <v>0</v>
      </c>
      <c r="AM82" s="82"/>
      <c r="AN82" s="82" t="str">
        <f t="shared" si="23"/>
        <v>PL12</v>
      </c>
      <c r="AO82" s="53" t="str">
        <f t="shared" si="24"/>
        <v/>
      </c>
      <c r="AP82" s="53" t="s">
        <v>703</v>
      </c>
      <c r="AQ82" s="84"/>
      <c r="AR82" s="53"/>
      <c r="AS82" s="53" t="s">
        <v>854</v>
      </c>
      <c r="AT82" s="53">
        <v>2</v>
      </c>
      <c r="AU82" s="83">
        <v>46215</v>
      </c>
      <c r="AV82" s="53"/>
      <c r="AW82" s="53"/>
    </row>
    <row r="83" spans="3:49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1"/>
        <v>2</v>
      </c>
      <c r="M83" s="26">
        <f t="shared" si="2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26"/>
      <c r="AJ83" s="26"/>
      <c r="AK83" s="26"/>
      <c r="AL83" s="67">
        <f>SUMIFS([1]Up!$J:$J,[1]Up!$D:$D,D83)</f>
        <v>0</v>
      </c>
      <c r="AM83" s="82"/>
      <c r="AN83" s="82" t="str">
        <f t="shared" si="23"/>
        <v>PL19</v>
      </c>
      <c r="AO83" s="53" t="str">
        <f t="shared" si="24"/>
        <v/>
      </c>
      <c r="AP83" s="53" t="s">
        <v>703</v>
      </c>
      <c r="AQ83" s="84"/>
      <c r="AR83" s="53"/>
      <c r="AS83" s="53" t="s">
        <v>850</v>
      </c>
      <c r="AT83" s="53">
        <v>2</v>
      </c>
      <c r="AU83" s="83">
        <v>46215</v>
      </c>
      <c r="AV83" s="53"/>
      <c r="AW83" s="53"/>
    </row>
    <row r="84" spans="3:49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1"/>
        <v>2</v>
      </c>
      <c r="M84" s="26">
        <f t="shared" si="2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26"/>
      <c r="AJ84" s="26"/>
      <c r="AK84" s="26"/>
      <c r="AL84" s="67">
        <f>SUMIFS([1]Up!$J:$J,[1]Up!$D:$D,D84)</f>
        <v>0</v>
      </c>
      <c r="AM84" s="82"/>
      <c r="AN84" s="82" t="str">
        <f t="shared" si="23"/>
        <v>PL12</v>
      </c>
      <c r="AO84" s="53" t="str">
        <f t="shared" si="24"/>
        <v/>
      </c>
      <c r="AP84" s="53" t="s">
        <v>703</v>
      </c>
      <c r="AQ84" s="84"/>
      <c r="AR84" s="53"/>
      <c r="AS84" s="53" t="s">
        <v>854</v>
      </c>
      <c r="AT84" s="53">
        <v>2</v>
      </c>
      <c r="AU84" s="83">
        <v>46215</v>
      </c>
      <c r="AV84" s="53"/>
      <c r="AW84" s="53"/>
    </row>
    <row r="85" spans="3:49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1"/>
        <v>0</v>
      </c>
      <c r="M85" s="26">
        <f t="shared" si="22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67">
        <f>SUMIFS([1]Up!$J:$J,[1]Up!$D:$D,D85)</f>
        <v>0</v>
      </c>
      <c r="AM85" s="82"/>
      <c r="AN85" s="82" t="str">
        <f t="shared" si="23"/>
        <v/>
      </c>
      <c r="AO85" s="53" t="str">
        <f t="shared" si="24"/>
        <v/>
      </c>
      <c r="AP85" s="53" t="s">
        <v>682</v>
      </c>
      <c r="AQ85" s="84"/>
      <c r="AR85" s="53"/>
      <c r="AS85" s="53"/>
      <c r="AT85" s="53"/>
      <c r="AU85" s="83"/>
      <c r="AV85" s="53"/>
      <c r="AW85" s="53"/>
    </row>
    <row r="86" spans="3:49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1"/>
        <v>0</v>
      </c>
      <c r="M86" s="26">
        <f t="shared" si="2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67">
        <f>SUMIFS([1]Up!$J:$J,[1]Up!$D:$D,D86)</f>
        <v>0</v>
      </c>
      <c r="AM86" s="82"/>
      <c r="AN86" s="82" t="str">
        <f t="shared" si="23"/>
        <v>PL2.6</v>
      </c>
      <c r="AO86" s="53" t="str">
        <f t="shared" si="24"/>
        <v/>
      </c>
      <c r="AP86" s="53" t="s">
        <v>703</v>
      </c>
      <c r="AQ86" s="84"/>
      <c r="AR86" s="53"/>
      <c r="AS86" s="53" t="s">
        <v>755</v>
      </c>
      <c r="AT86" s="53">
        <v>2</v>
      </c>
      <c r="AU86" s="83">
        <v>46215</v>
      </c>
      <c r="AV86" s="53"/>
      <c r="AW86" s="53"/>
    </row>
    <row r="87" spans="3:49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1"/>
        <v>0</v>
      </c>
      <c r="M87" s="26">
        <f t="shared" si="2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67">
        <f>SUMIFS([1]Up!$J:$J,[1]Up!$D:$D,D87)</f>
        <v>0</v>
      </c>
      <c r="AM87" s="82"/>
      <c r="AN87" s="82" t="str">
        <f t="shared" si="23"/>
        <v>PL2.6</v>
      </c>
      <c r="AO87" s="53" t="str">
        <f t="shared" si="24"/>
        <v/>
      </c>
      <c r="AP87" s="53" t="s">
        <v>703</v>
      </c>
      <c r="AQ87" s="84"/>
      <c r="AR87" s="53"/>
      <c r="AS87" s="53" t="s">
        <v>755</v>
      </c>
      <c r="AT87" s="53">
        <v>2</v>
      </c>
      <c r="AU87" s="83">
        <v>46215</v>
      </c>
      <c r="AV87" s="53"/>
      <c r="AW87" s="53"/>
    </row>
    <row r="88" spans="3:49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1"/>
        <v>0</v>
      </c>
      <c r="M88" s="26">
        <f t="shared" si="22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67">
        <f>SUMIFS([1]Up!$J:$J,[1]Up!$D:$D,D88)</f>
        <v>0</v>
      </c>
      <c r="AM88" s="82"/>
      <c r="AN88" s="82" t="str">
        <f t="shared" si="23"/>
        <v/>
      </c>
      <c r="AO88" s="53" t="str">
        <f t="shared" si="24"/>
        <v/>
      </c>
      <c r="AP88" s="53" t="s">
        <v>703</v>
      </c>
      <c r="AQ88" s="84"/>
      <c r="AR88" s="53"/>
      <c r="AS88" s="53" t="s">
        <v>576</v>
      </c>
      <c r="AT88" s="53">
        <v>1</v>
      </c>
      <c r="AU88" s="83"/>
      <c r="AV88" s="53"/>
      <c r="AW88" s="53"/>
    </row>
    <row r="89" spans="3:49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1"/>
        <v>28</v>
      </c>
      <c r="M89" s="26">
        <f t="shared" si="2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26"/>
      <c r="AJ89" s="26"/>
      <c r="AK89" s="26"/>
      <c r="AL89" s="67">
        <f>SUMIFS([1]Up!$J:$J,[1]Up!$D:$D,D89)</f>
        <v>0</v>
      </c>
      <c r="AM89" s="82"/>
      <c r="AN89" s="82" t="str">
        <f t="shared" si="23"/>
        <v>PL6</v>
      </c>
      <c r="AO89" s="53" t="str">
        <f t="shared" si="24"/>
        <v/>
      </c>
      <c r="AP89" s="53" t="s">
        <v>703</v>
      </c>
      <c r="AQ89" s="84"/>
      <c r="AR89" s="53"/>
      <c r="AS89" s="53" t="s">
        <v>1338</v>
      </c>
      <c r="AT89" s="53">
        <v>28</v>
      </c>
      <c r="AU89" s="83">
        <v>46215</v>
      </c>
      <c r="AV89" s="53"/>
      <c r="AW89" s="53"/>
    </row>
    <row r="90" spans="3:49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1"/>
        <v>3</v>
      </c>
      <c r="M90" s="26">
        <f t="shared" si="2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26"/>
      <c r="AJ90" s="26"/>
      <c r="AK90" s="26"/>
      <c r="AL90" s="67">
        <f>SUMIFS([1]Up!$J:$J,[1]Up!$D:$D,D90)</f>
        <v>0</v>
      </c>
      <c r="AM90" s="82"/>
      <c r="AN90" s="82" t="str">
        <f t="shared" si="23"/>
        <v>PL10</v>
      </c>
      <c r="AO90" s="53" t="str">
        <f t="shared" si="24"/>
        <v/>
      </c>
      <c r="AP90" s="53" t="s">
        <v>703</v>
      </c>
      <c r="AQ90" s="84"/>
      <c r="AR90" s="53"/>
      <c r="AS90" s="53" t="s">
        <v>1033</v>
      </c>
      <c r="AT90" s="53">
        <v>3</v>
      </c>
      <c r="AU90" s="83">
        <v>46215</v>
      </c>
      <c r="AV90" s="53"/>
      <c r="AW90" s="53"/>
    </row>
    <row r="91" spans="3:49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1"/>
        <v>0</v>
      </c>
      <c r="M91" s="26">
        <f t="shared" si="22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67">
        <f>SUMIFS([1]Up!$J:$J,[1]Up!$D:$D,D91)</f>
        <v>0</v>
      </c>
      <c r="AM91" s="82"/>
      <c r="AN91" s="82" t="str">
        <f t="shared" si="23"/>
        <v/>
      </c>
      <c r="AO91" s="53" t="str">
        <f t="shared" si="24"/>
        <v/>
      </c>
      <c r="AP91" s="53" t="s">
        <v>703</v>
      </c>
      <c r="AQ91" s="84"/>
      <c r="AR91" s="53"/>
      <c r="AS91" s="53"/>
      <c r="AT91" s="53"/>
      <c r="AU91" s="83"/>
      <c r="AV91" s="53"/>
      <c r="AW91" s="53"/>
    </row>
    <row r="92" spans="3:49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1"/>
        <v>0</v>
      </c>
      <c r="M92" s="26">
        <f t="shared" si="2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67">
        <f>SUMIFS([1]Up!$J:$J,[1]Up!$D:$D,D92)</f>
        <v>0</v>
      </c>
      <c r="AM92" s="82"/>
      <c r="AN92" s="82" t="str">
        <f t="shared" si="23"/>
        <v/>
      </c>
      <c r="AO92" s="53" t="str">
        <f t="shared" si="24"/>
        <v/>
      </c>
      <c r="AP92" s="53" t="s">
        <v>703</v>
      </c>
      <c r="AQ92" s="84"/>
      <c r="AR92" s="53"/>
      <c r="AS92" s="53" t="s">
        <v>576</v>
      </c>
      <c r="AT92" s="53">
        <v>1</v>
      </c>
      <c r="AU92" s="83"/>
      <c r="AV92" s="53"/>
      <c r="AW92" s="53"/>
    </row>
    <row r="93" spans="3:49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1"/>
        <v>1</v>
      </c>
      <c r="M93" s="26">
        <f t="shared" si="2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26"/>
      <c r="AJ93" s="26"/>
      <c r="AK93" s="26"/>
      <c r="AL93" s="67">
        <f>SUMIFS([1]Up!$J:$J,[1]Up!$D:$D,D93)</f>
        <v>0</v>
      </c>
      <c r="AM93" s="82"/>
      <c r="AN93" s="82" t="str">
        <f t="shared" si="23"/>
        <v>PL12</v>
      </c>
      <c r="AO93" s="53" t="str">
        <f t="shared" si="24"/>
        <v/>
      </c>
      <c r="AP93" s="53" t="s">
        <v>703</v>
      </c>
      <c r="AQ93" s="84"/>
      <c r="AR93" s="53"/>
      <c r="AS93" s="53" t="s">
        <v>854</v>
      </c>
      <c r="AT93" s="53">
        <v>1</v>
      </c>
      <c r="AU93" s="83">
        <v>46215</v>
      </c>
      <c r="AV93" s="53"/>
      <c r="AW93" s="53"/>
    </row>
    <row r="94" spans="3:49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1"/>
        <v>2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26"/>
      <c r="AJ94" s="26"/>
      <c r="AK94" s="26"/>
      <c r="AL94" s="67">
        <f>SUMIFS([1]Up!$J:$J,[1]Up!$D:$D,D94)</f>
        <v>0</v>
      </c>
      <c r="AM94" s="82"/>
      <c r="AN94" s="82" t="str">
        <f t="shared" si="23"/>
        <v>PL12</v>
      </c>
      <c r="AO94" s="53" t="str">
        <f t="shared" si="24"/>
        <v/>
      </c>
      <c r="AP94" s="53" t="s">
        <v>703</v>
      </c>
      <c r="AQ94" s="84"/>
      <c r="AR94" s="53"/>
      <c r="AS94" s="53" t="s">
        <v>854</v>
      </c>
      <c r="AT94" s="53">
        <v>2</v>
      </c>
      <c r="AU94" s="83">
        <v>46215</v>
      </c>
      <c r="AV94" s="53"/>
      <c r="AW94" s="53"/>
    </row>
    <row r="95" spans="3:49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1"/>
        <v>28</v>
      </c>
      <c r="M95" s="26">
        <f t="shared" si="2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26"/>
      <c r="AJ95" s="26"/>
      <c r="AK95" s="26"/>
      <c r="AL95" s="67">
        <f>SUMIFS([1]Up!$J:$J,[1]Up!$D:$D,D95)</f>
        <v>0</v>
      </c>
      <c r="AM95" s="82"/>
      <c r="AN95" s="82" t="str">
        <f t="shared" si="23"/>
        <v>PL6</v>
      </c>
      <c r="AO95" s="53" t="str">
        <f t="shared" si="24"/>
        <v/>
      </c>
      <c r="AP95" s="53" t="s">
        <v>703</v>
      </c>
      <c r="AQ95" s="84"/>
      <c r="AR95" s="53"/>
      <c r="AS95" s="53" t="s">
        <v>1338</v>
      </c>
      <c r="AT95" s="53">
        <v>28</v>
      </c>
      <c r="AU95" s="83">
        <v>46215</v>
      </c>
      <c r="AV95" s="53"/>
      <c r="AW95" s="53"/>
    </row>
    <row r="96" spans="3:49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1"/>
        <v>4</v>
      </c>
      <c r="M96" s="26">
        <f t="shared" si="2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26"/>
      <c r="AJ96" s="26"/>
      <c r="AK96" s="26"/>
      <c r="AL96" s="67">
        <f>SUMIFS([1]Up!$J:$J,[1]Up!$D:$D,D96)</f>
        <v>0</v>
      </c>
      <c r="AM96" s="82"/>
      <c r="AN96" s="82" t="str">
        <f t="shared" si="23"/>
        <v>PL10</v>
      </c>
      <c r="AO96" s="53" t="str">
        <f t="shared" si="24"/>
        <v/>
      </c>
      <c r="AP96" s="53" t="s">
        <v>703</v>
      </c>
      <c r="AQ96" s="84"/>
      <c r="AR96" s="53"/>
      <c r="AS96" s="53" t="s">
        <v>1033</v>
      </c>
      <c r="AT96" s="53">
        <v>4</v>
      </c>
      <c r="AU96" s="83">
        <v>46215</v>
      </c>
      <c r="AV96" s="53"/>
      <c r="AW96" s="53"/>
    </row>
    <row r="97" spans="3:49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1"/>
        <v>0</v>
      </c>
      <c r="M97" s="26">
        <f t="shared" si="22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67">
        <f>SUMIFS([1]Up!$J:$J,[1]Up!$D:$D,D97)</f>
        <v>0</v>
      </c>
      <c r="AM97" s="82"/>
      <c r="AN97" s="82" t="str">
        <f t="shared" si="23"/>
        <v/>
      </c>
      <c r="AO97" s="53" t="str">
        <f t="shared" si="24"/>
        <v/>
      </c>
      <c r="AP97" s="53" t="s">
        <v>703</v>
      </c>
      <c r="AQ97" s="84"/>
      <c r="AR97" s="53"/>
      <c r="AS97" s="53"/>
      <c r="AT97" s="53"/>
      <c r="AU97" s="83"/>
      <c r="AV97" s="53"/>
      <c r="AW97" s="53"/>
    </row>
    <row r="98" spans="3:49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1"/>
        <v>8</v>
      </c>
      <c r="M98" s="26">
        <f t="shared" si="2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67">
        <f>SUMIFS([1]Up!$J:$J,[1]Up!$D:$D,D98)</f>
        <v>0</v>
      </c>
      <c r="AM98" s="82" t="s">
        <v>2386</v>
      </c>
      <c r="AN98" s="82" t="str">
        <f t="shared" si="23"/>
        <v>PL10</v>
      </c>
      <c r="AO98" s="53" t="str">
        <f t="shared" si="24"/>
        <v/>
      </c>
      <c r="AP98" s="53" t="s">
        <v>786</v>
      </c>
      <c r="AQ98" s="84"/>
      <c r="AR98" s="53"/>
      <c r="AS98" s="53" t="s">
        <v>576</v>
      </c>
      <c r="AT98" s="53">
        <v>8</v>
      </c>
      <c r="AU98" s="83"/>
      <c r="AV98" s="53"/>
      <c r="AW98" s="53"/>
    </row>
    <row r="99" spans="3:49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1"/>
        <v>104</v>
      </c>
      <c r="M99" s="26">
        <f t="shared" si="2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26"/>
      <c r="AJ99" s="26"/>
      <c r="AK99" s="26"/>
      <c r="AL99" s="67">
        <f>SUMIFS([1]Up!$J:$J,[1]Up!$D:$D,D99)</f>
        <v>0</v>
      </c>
      <c r="AM99" s="82"/>
      <c r="AN99" s="82" t="str">
        <f t="shared" si="23"/>
        <v>PL6</v>
      </c>
      <c r="AO99" s="53" t="str">
        <f t="shared" si="24"/>
        <v/>
      </c>
      <c r="AP99" s="53" t="s">
        <v>703</v>
      </c>
      <c r="AQ99" s="84"/>
      <c r="AR99" s="53"/>
      <c r="AS99" s="53" t="s">
        <v>1338</v>
      </c>
      <c r="AT99" s="53">
        <v>104</v>
      </c>
      <c r="AU99" s="83">
        <v>46215</v>
      </c>
      <c r="AV99" s="53"/>
      <c r="AW99" s="53"/>
    </row>
    <row r="100" spans="3:49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1"/>
        <v>8</v>
      </c>
      <c r="M100" s="26">
        <f t="shared" si="2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67">
        <f>SUMIFS([1]Up!$J:$J,[1]Up!$D:$D,D100)</f>
        <v>0</v>
      </c>
      <c r="AM100" s="82" t="s">
        <v>2386</v>
      </c>
      <c r="AN100" s="82" t="str">
        <f t="shared" si="23"/>
        <v>PL10</v>
      </c>
      <c r="AO100" s="53" t="str">
        <f t="shared" si="24"/>
        <v/>
      </c>
      <c r="AP100" s="53" t="s">
        <v>786</v>
      </c>
      <c r="AQ100" s="84"/>
      <c r="AR100" s="53"/>
      <c r="AS100" s="53" t="s">
        <v>576</v>
      </c>
      <c r="AT100" s="53">
        <v>8</v>
      </c>
      <c r="AU100" s="83"/>
      <c r="AV100" s="53"/>
      <c r="AW100" s="53"/>
    </row>
    <row r="101" spans="3:49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1"/>
        <v>104</v>
      </c>
      <c r="M101" s="26">
        <f t="shared" si="2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26"/>
      <c r="AJ101" s="26"/>
      <c r="AK101" s="26"/>
      <c r="AL101" s="67">
        <f>SUMIFS([1]Up!$J:$J,[1]Up!$D:$D,D101)</f>
        <v>0</v>
      </c>
      <c r="AM101" s="82"/>
      <c r="AN101" s="82" t="str">
        <f t="shared" si="23"/>
        <v>PL6</v>
      </c>
      <c r="AO101" s="53" t="str">
        <f t="shared" si="24"/>
        <v/>
      </c>
      <c r="AP101" s="53" t="s">
        <v>703</v>
      </c>
      <c r="AQ101" s="84"/>
      <c r="AR101" s="53"/>
      <c r="AS101" s="53" t="s">
        <v>1338</v>
      </c>
      <c r="AT101" s="53">
        <v>104</v>
      </c>
      <c r="AU101" s="83">
        <v>46215</v>
      </c>
      <c r="AV101" s="53"/>
      <c r="AW101" s="53"/>
    </row>
    <row r="102" spans="3:49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1"/>
        <v>0</v>
      </c>
      <c r="M102" s="26">
        <f t="shared" si="22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67">
        <f>SUMIFS([1]Up!$J:$J,[1]Up!$D:$D,D102)</f>
        <v>0</v>
      </c>
      <c r="AM102" s="82"/>
      <c r="AN102" s="82" t="str">
        <f t="shared" si="23"/>
        <v/>
      </c>
      <c r="AO102" s="53" t="str">
        <f t="shared" si="24"/>
        <v/>
      </c>
      <c r="AP102" s="53" t="s">
        <v>703</v>
      </c>
      <c r="AQ102" s="84"/>
      <c r="AR102" s="53"/>
      <c r="AS102" s="53" t="s">
        <v>576</v>
      </c>
      <c r="AT102" s="53">
        <v>1</v>
      </c>
      <c r="AU102" s="83"/>
      <c r="AV102" s="53"/>
      <c r="AW102" s="53"/>
    </row>
    <row r="103" spans="3:49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1"/>
        <v>1</v>
      </c>
      <c r="M103" s="26">
        <f t="shared" si="2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26"/>
      <c r="AJ103" s="26"/>
      <c r="AK103" s="26"/>
      <c r="AL103" s="67">
        <f>SUMIFS([1]Up!$J:$J,[1]Up!$D:$D,D103)</f>
        <v>0</v>
      </c>
      <c r="AM103" s="82"/>
      <c r="AN103" s="82" t="str">
        <f t="shared" si="23"/>
        <v>PL12</v>
      </c>
      <c r="AO103" s="53" t="str">
        <f t="shared" si="24"/>
        <v/>
      </c>
      <c r="AP103" s="53" t="s">
        <v>703</v>
      </c>
      <c r="AQ103" s="84"/>
      <c r="AR103" s="53"/>
      <c r="AS103" s="53" t="s">
        <v>854</v>
      </c>
      <c r="AT103" s="53">
        <v>1</v>
      </c>
      <c r="AU103" s="83">
        <v>46215</v>
      </c>
      <c r="AV103" s="53"/>
      <c r="AW103" s="53"/>
    </row>
    <row r="104" spans="3:49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1"/>
        <v>1</v>
      </c>
      <c r="M104" s="26">
        <f t="shared" si="2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67">
        <f>SUMIFS([1]Up!$J:$J,[1]Up!$D:$D,D104)</f>
        <v>0</v>
      </c>
      <c r="AM104" s="82"/>
      <c r="AN104" s="82" t="str">
        <f t="shared" si="23"/>
        <v>PL10</v>
      </c>
      <c r="AO104" s="53" t="str">
        <f t="shared" si="24"/>
        <v/>
      </c>
      <c r="AP104" s="53" t="s">
        <v>703</v>
      </c>
      <c r="AQ104" s="84"/>
      <c r="AR104" s="53"/>
      <c r="AS104" s="53" t="s">
        <v>1033</v>
      </c>
      <c r="AT104" s="53">
        <v>1</v>
      </c>
      <c r="AU104" s="83">
        <v>46215</v>
      </c>
      <c r="AV104" s="53"/>
      <c r="AW104" s="53"/>
    </row>
    <row r="105" spans="3:49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1"/>
        <v>4</v>
      </c>
      <c r="M105" s="26">
        <f t="shared" si="2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67">
        <f>SUMIFS([1]Up!$J:$J,[1]Up!$D:$D,D105)</f>
        <v>0</v>
      </c>
      <c r="AM105" s="82"/>
      <c r="AN105" s="82" t="str">
        <f t="shared" si="23"/>
        <v>PL10</v>
      </c>
      <c r="AO105" s="53" t="str">
        <f t="shared" si="24"/>
        <v/>
      </c>
      <c r="AP105" s="53" t="s">
        <v>703</v>
      </c>
      <c r="AQ105" s="84"/>
      <c r="AR105" s="53"/>
      <c r="AS105" s="53" t="s">
        <v>1033</v>
      </c>
      <c r="AT105" s="53">
        <v>4</v>
      </c>
      <c r="AU105" s="83">
        <v>46215</v>
      </c>
      <c r="AV105" s="53"/>
      <c r="AW105" s="53"/>
    </row>
    <row r="106" spans="3:49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1"/>
        <v>0</v>
      </c>
      <c r="M106" s="26">
        <f t="shared" si="22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67">
        <f>SUMIFS([1]Up!$J:$J,[1]Up!$D:$D,D106)</f>
        <v>0</v>
      </c>
      <c r="AM106" s="82"/>
      <c r="AN106" s="82" t="str">
        <f t="shared" si="23"/>
        <v/>
      </c>
      <c r="AO106" s="53" t="str">
        <f t="shared" si="24"/>
        <v/>
      </c>
      <c r="AP106" s="53" t="s">
        <v>703</v>
      </c>
      <c r="AQ106" s="84"/>
      <c r="AR106" s="53"/>
      <c r="AS106" s="53" t="s">
        <v>576</v>
      </c>
      <c r="AT106" s="53">
        <v>1</v>
      </c>
      <c r="AU106" s="83"/>
      <c r="AV106" s="53"/>
      <c r="AW106" s="53"/>
    </row>
    <row r="107" spans="3:49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1"/>
        <v>1</v>
      </c>
      <c r="M107" s="26">
        <f t="shared" si="2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67">
        <f>SUMIFS([1]Up!$J:$J,[1]Up!$D:$D,D107)</f>
        <v>0</v>
      </c>
      <c r="AM107" s="82"/>
      <c r="AN107" s="82" t="str">
        <f t="shared" si="23"/>
        <v>PL10</v>
      </c>
      <c r="AO107" s="53" t="str">
        <f t="shared" si="24"/>
        <v/>
      </c>
      <c r="AP107" s="53" t="s">
        <v>703</v>
      </c>
      <c r="AQ107" s="84"/>
      <c r="AR107" s="53"/>
      <c r="AS107" s="53" t="s">
        <v>1033</v>
      </c>
      <c r="AT107" s="53">
        <v>1</v>
      </c>
      <c r="AU107" s="83">
        <v>46215</v>
      </c>
      <c r="AV107" s="53"/>
      <c r="AW107" s="53"/>
    </row>
    <row r="108" spans="3:49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1"/>
        <v>6</v>
      </c>
      <c r="M108" s="26">
        <f t="shared" si="2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67">
        <f>SUMIFS([1]Up!$J:$J,[1]Up!$D:$D,D108)</f>
        <v>0</v>
      </c>
      <c r="AM108" s="82"/>
      <c r="AN108" s="82" t="str">
        <f t="shared" si="23"/>
        <v>PL10</v>
      </c>
      <c r="AO108" s="53" t="str">
        <f t="shared" si="24"/>
        <v/>
      </c>
      <c r="AP108" s="53" t="s">
        <v>703</v>
      </c>
      <c r="AQ108" s="84"/>
      <c r="AR108" s="53"/>
      <c r="AS108" s="53" t="s">
        <v>1033</v>
      </c>
      <c r="AT108" s="53">
        <v>6</v>
      </c>
      <c r="AU108" s="83">
        <v>46215</v>
      </c>
      <c r="AV108" s="53"/>
      <c r="AW108" s="53"/>
    </row>
    <row r="109" spans="3:49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1"/>
        <v>0</v>
      </c>
      <c r="M109" s="26">
        <f t="shared" si="22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67">
        <f>SUMIFS([1]Up!$J:$J,[1]Up!$D:$D,D109)</f>
        <v>0</v>
      </c>
      <c r="AM109" s="82"/>
      <c r="AN109" s="82" t="str">
        <f t="shared" si="23"/>
        <v/>
      </c>
      <c r="AO109" s="53" t="str">
        <f t="shared" si="24"/>
        <v/>
      </c>
      <c r="AP109" s="53" t="s">
        <v>703</v>
      </c>
      <c r="AQ109" s="84"/>
      <c r="AR109" s="53"/>
      <c r="AS109" s="53" t="s">
        <v>576</v>
      </c>
      <c r="AT109" s="53">
        <v>1</v>
      </c>
      <c r="AU109" s="83"/>
      <c r="AV109" s="53"/>
      <c r="AW109" s="53"/>
    </row>
    <row r="110" spans="3:49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5">MIN(SUM(N110:AK110),I110)</f>
        <v>1</v>
      </c>
      <c r="M110" s="26">
        <f t="shared" ref="M110:M173" si="26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26"/>
      <c r="AJ110" s="26"/>
      <c r="AK110" s="26"/>
      <c r="AL110" s="67">
        <f>SUMIFS([1]Up!$J:$J,[1]Up!$D:$D,D110)</f>
        <v>0</v>
      </c>
      <c r="AM110" s="82"/>
      <c r="AN110" s="82" t="str">
        <f t="shared" ref="AN110:AN173" si="27">IFERROR(IF(C110="Plate",LEFT(E110,FIND("*",E110,1)-1),""),IF(C110="Plate",LEFT(E110,FIND("x",E110,1)-1),""))</f>
        <v>PL12</v>
      </c>
      <c r="AO110" s="53" t="str">
        <f t="shared" ref="AO110:AO173" si="28">IF(ROUND(SUM(N110:AK110)-I110,0)&gt;0,"Thừa "&amp;SUM(N110:AK110)-I110,"")</f>
        <v/>
      </c>
      <c r="AP110" s="53" t="s">
        <v>703</v>
      </c>
      <c r="AQ110" s="84"/>
      <c r="AR110" s="53"/>
      <c r="AS110" s="53" t="s">
        <v>854</v>
      </c>
      <c r="AT110" s="53">
        <v>1</v>
      </c>
      <c r="AU110" s="83">
        <v>46215</v>
      </c>
      <c r="AV110" s="53"/>
      <c r="AW110" s="53"/>
    </row>
    <row r="111" spans="3:49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5"/>
        <v>1</v>
      </c>
      <c r="M111" s="26">
        <f t="shared" si="26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67">
        <f>SUMIFS([1]Up!$J:$J,[1]Up!$D:$D,D111)</f>
        <v>0</v>
      </c>
      <c r="AM111" s="82"/>
      <c r="AN111" s="82" t="str">
        <f t="shared" si="27"/>
        <v>PL10</v>
      </c>
      <c r="AO111" s="53" t="str">
        <f t="shared" si="28"/>
        <v/>
      </c>
      <c r="AP111" s="53" t="s">
        <v>703</v>
      </c>
      <c r="AQ111" s="84"/>
      <c r="AR111" s="53"/>
      <c r="AS111" s="53" t="s">
        <v>1033</v>
      </c>
      <c r="AT111" s="53">
        <v>1</v>
      </c>
      <c r="AU111" s="83">
        <v>46215</v>
      </c>
      <c r="AV111" s="53"/>
      <c r="AW111" s="53"/>
    </row>
    <row r="112" spans="3:49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5"/>
        <v>4</v>
      </c>
      <c r="M112" s="26">
        <f t="shared" si="26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67">
        <f>SUMIFS([1]Up!$J:$J,[1]Up!$D:$D,D112)</f>
        <v>0</v>
      </c>
      <c r="AM112" s="82"/>
      <c r="AN112" s="82" t="str">
        <f t="shared" si="27"/>
        <v>PL10</v>
      </c>
      <c r="AO112" s="53" t="str">
        <f t="shared" si="28"/>
        <v/>
      </c>
      <c r="AP112" s="53" t="s">
        <v>703</v>
      </c>
      <c r="AQ112" s="84"/>
      <c r="AR112" s="53"/>
      <c r="AS112" s="53" t="s">
        <v>1033</v>
      </c>
      <c r="AT112" s="53">
        <v>4</v>
      </c>
      <c r="AU112" s="83">
        <v>46215</v>
      </c>
      <c r="AV112" s="53"/>
      <c r="AW112" s="53"/>
    </row>
    <row r="113" spans="3:49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5"/>
        <v>0</v>
      </c>
      <c r="M113" s="26">
        <f t="shared" si="2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67">
        <f>SUMIFS([1]Up!$J:$J,[1]Up!$D:$D,D113)</f>
        <v>0</v>
      </c>
      <c r="AM113" s="82"/>
      <c r="AN113" s="82" t="str">
        <f t="shared" si="27"/>
        <v/>
      </c>
      <c r="AO113" s="53" t="str">
        <f t="shared" si="28"/>
        <v/>
      </c>
      <c r="AP113" s="53" t="s">
        <v>703</v>
      </c>
      <c r="AQ113" s="84"/>
      <c r="AR113" s="53"/>
      <c r="AS113" s="53" t="s">
        <v>576</v>
      </c>
      <c r="AT113" s="53">
        <v>1</v>
      </c>
      <c r="AU113" s="83"/>
      <c r="AV113" s="53"/>
      <c r="AW113" s="53"/>
    </row>
    <row r="114" spans="3:49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5"/>
        <v>1</v>
      </c>
      <c r="M114" s="26">
        <f t="shared" si="26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67">
        <f>SUMIFS([1]Up!$J:$J,[1]Up!$D:$D,D114)</f>
        <v>0</v>
      </c>
      <c r="AM114" s="82"/>
      <c r="AN114" s="82" t="str">
        <f t="shared" si="27"/>
        <v>PL10</v>
      </c>
      <c r="AO114" s="53" t="str">
        <f t="shared" si="28"/>
        <v/>
      </c>
      <c r="AP114" s="53" t="s">
        <v>703</v>
      </c>
      <c r="AQ114" s="84"/>
      <c r="AR114" s="53"/>
      <c r="AS114" s="53" t="s">
        <v>1033</v>
      </c>
      <c r="AT114" s="53">
        <v>1</v>
      </c>
      <c r="AU114" s="83">
        <v>46215</v>
      </c>
      <c r="AV114" s="53"/>
      <c r="AW114" s="53"/>
    </row>
    <row r="115" spans="3:49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5"/>
        <v>6</v>
      </c>
      <c r="M115" s="26">
        <f t="shared" si="26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67">
        <f>SUMIFS([1]Up!$J:$J,[1]Up!$D:$D,D115)</f>
        <v>0</v>
      </c>
      <c r="AM115" s="82"/>
      <c r="AN115" s="82" t="str">
        <f t="shared" si="27"/>
        <v>PL10</v>
      </c>
      <c r="AO115" s="53" t="str">
        <f t="shared" si="28"/>
        <v/>
      </c>
      <c r="AP115" s="53" t="s">
        <v>703</v>
      </c>
      <c r="AQ115" s="84"/>
      <c r="AR115" s="53"/>
      <c r="AS115" s="53" t="s">
        <v>1033</v>
      </c>
      <c r="AT115" s="53">
        <v>6</v>
      </c>
      <c r="AU115" s="83">
        <v>46215</v>
      </c>
      <c r="AV115" s="53"/>
      <c r="AW115" s="53"/>
    </row>
    <row r="116" spans="3:49" ht="14.25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5"/>
        <v>0</v>
      </c>
      <c r="M116" s="26">
        <f t="shared" si="26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67">
        <f>SUMIFS([1]Up!$J:$J,[1]Up!$D:$D,D116)</f>
        <v>0</v>
      </c>
      <c r="AM116" s="82"/>
      <c r="AN116" s="82" t="str">
        <f t="shared" si="27"/>
        <v/>
      </c>
      <c r="AO116" s="53" t="str">
        <f t="shared" si="28"/>
        <v/>
      </c>
      <c r="AP116" s="53" t="s">
        <v>712</v>
      </c>
      <c r="AQ116" s="84"/>
      <c r="AR116" s="53"/>
      <c r="AS116" s="53" t="s">
        <v>576</v>
      </c>
      <c r="AT116" s="53">
        <v>2</v>
      </c>
      <c r="AU116" s="83"/>
      <c r="AV116" s="53"/>
      <c r="AW116" s="53"/>
    </row>
    <row r="117" spans="3:49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5"/>
        <v>2</v>
      </c>
      <c r="M117" s="26">
        <f t="shared" si="26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26"/>
      <c r="AJ117" s="26"/>
      <c r="AK117" s="26"/>
      <c r="AL117" s="67">
        <f>SUMIFS([1]Up!$J:$J,[1]Up!$D:$D,D117)</f>
        <v>0</v>
      </c>
      <c r="AM117" s="82"/>
      <c r="AN117" s="82" t="str">
        <f t="shared" si="27"/>
        <v>PL12</v>
      </c>
      <c r="AO117" s="53" t="str">
        <f t="shared" si="28"/>
        <v/>
      </c>
      <c r="AP117" s="53" t="s">
        <v>703</v>
      </c>
      <c r="AQ117" s="84"/>
      <c r="AR117" s="53"/>
      <c r="AS117" s="53" t="s">
        <v>854</v>
      </c>
      <c r="AT117" s="53">
        <v>2</v>
      </c>
      <c r="AU117" s="83">
        <v>46215</v>
      </c>
      <c r="AV117" s="53"/>
      <c r="AW117" s="53"/>
    </row>
    <row r="118" spans="3:49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5"/>
        <v>4</v>
      </c>
      <c r="M118" s="26">
        <f t="shared" si="26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26"/>
      <c r="AJ118" s="26"/>
      <c r="AK118" s="26"/>
      <c r="AL118" s="67">
        <f>SUMIFS([1]Up!$J:$J,[1]Up!$D:$D,D118)</f>
        <v>0</v>
      </c>
      <c r="AM118" s="82"/>
      <c r="AN118" s="82" t="str">
        <f t="shared" si="27"/>
        <v>PL12</v>
      </c>
      <c r="AO118" s="53" t="str">
        <f t="shared" si="28"/>
        <v/>
      </c>
      <c r="AP118" s="53" t="s">
        <v>703</v>
      </c>
      <c r="AQ118" s="84"/>
      <c r="AR118" s="53"/>
      <c r="AS118" s="53" t="s">
        <v>854</v>
      </c>
      <c r="AT118" s="53">
        <v>4</v>
      </c>
      <c r="AU118" s="83">
        <v>46215</v>
      </c>
      <c r="AV118" s="53"/>
      <c r="AW118" s="53"/>
    </row>
    <row r="119" spans="3:49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5"/>
        <v>0</v>
      </c>
      <c r="M119" s="26">
        <f t="shared" si="26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67">
        <f>SUMIFS([1]Up!$J:$J,[1]Up!$D:$D,D119)</f>
        <v>0</v>
      </c>
      <c r="AM119" s="82"/>
      <c r="AN119" s="82" t="str">
        <f t="shared" si="27"/>
        <v/>
      </c>
      <c r="AO119" s="53" t="str">
        <f t="shared" si="28"/>
        <v/>
      </c>
      <c r="AP119" s="53" t="s">
        <v>703</v>
      </c>
      <c r="AQ119" s="84"/>
      <c r="AR119" s="53"/>
      <c r="AS119" s="53" t="s">
        <v>576</v>
      </c>
      <c r="AT119" s="53">
        <v>1</v>
      </c>
      <c r="AU119" s="83"/>
      <c r="AV119" s="53"/>
      <c r="AW119" s="53"/>
    </row>
    <row r="120" spans="3:49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5"/>
        <v>28</v>
      </c>
      <c r="M120" s="26">
        <f t="shared" si="26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26"/>
      <c r="AJ120" s="26"/>
      <c r="AK120" s="26"/>
      <c r="AL120" s="67">
        <f>SUMIFS([1]Up!$J:$J,[1]Up!$D:$D,D120)</f>
        <v>0</v>
      </c>
      <c r="AM120" s="82"/>
      <c r="AN120" s="82" t="str">
        <f t="shared" si="27"/>
        <v>PL6</v>
      </c>
      <c r="AO120" s="53" t="str">
        <f t="shared" si="28"/>
        <v/>
      </c>
      <c r="AP120" s="53" t="s">
        <v>703</v>
      </c>
      <c r="AQ120" s="84"/>
      <c r="AR120" s="53"/>
      <c r="AS120" s="53" t="s">
        <v>1338</v>
      </c>
      <c r="AT120" s="53">
        <v>28</v>
      </c>
      <c r="AU120" s="83">
        <v>46215</v>
      </c>
      <c r="AV120" s="53"/>
      <c r="AW120" s="53"/>
    </row>
    <row r="121" spans="3:49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5"/>
        <v>3</v>
      </c>
      <c r="M121" s="26">
        <f t="shared" si="26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26"/>
      <c r="AJ121" s="26"/>
      <c r="AK121" s="26"/>
      <c r="AL121" s="67">
        <f>SUMIFS([1]Up!$J:$J,[1]Up!$D:$D,D121)</f>
        <v>0</v>
      </c>
      <c r="AM121" s="82"/>
      <c r="AN121" s="82" t="str">
        <f t="shared" si="27"/>
        <v>PL10</v>
      </c>
      <c r="AO121" s="53" t="str">
        <f t="shared" si="28"/>
        <v/>
      </c>
      <c r="AP121" s="53" t="s">
        <v>703</v>
      </c>
      <c r="AQ121" s="84"/>
      <c r="AR121" s="53"/>
      <c r="AS121" s="53" t="s">
        <v>1033</v>
      </c>
      <c r="AT121" s="53">
        <v>3</v>
      </c>
      <c r="AU121" s="83">
        <v>46215</v>
      </c>
      <c r="AV121" s="53"/>
      <c r="AW121" s="53"/>
    </row>
    <row r="122" spans="3:49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5"/>
        <v>0</v>
      </c>
      <c r="M122" s="26">
        <f t="shared" si="26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67">
        <f>SUMIFS([1]Up!$J:$J,[1]Up!$D:$D,D122)</f>
        <v>0</v>
      </c>
      <c r="AM122" s="82"/>
      <c r="AN122" s="82" t="str">
        <f t="shared" si="27"/>
        <v/>
      </c>
      <c r="AO122" s="53" t="str">
        <f t="shared" si="28"/>
        <v/>
      </c>
      <c r="AP122" s="53" t="s">
        <v>703</v>
      </c>
      <c r="AQ122" s="84"/>
      <c r="AR122" s="53"/>
      <c r="AS122" s="53"/>
      <c r="AT122" s="53"/>
      <c r="AU122" s="83"/>
      <c r="AV122" s="53"/>
      <c r="AW122" s="53"/>
    </row>
    <row r="123" spans="3:49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5"/>
        <v>0</v>
      </c>
      <c r="M123" s="26">
        <f t="shared" si="2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67">
        <f>SUMIFS([1]Up!$J:$J,[1]Up!$D:$D,D123)</f>
        <v>0</v>
      </c>
      <c r="AM123" s="82"/>
      <c r="AN123" s="82" t="str">
        <f t="shared" si="27"/>
        <v/>
      </c>
      <c r="AO123" s="53" t="str">
        <f t="shared" si="28"/>
        <v/>
      </c>
      <c r="AP123" s="53" t="s">
        <v>703</v>
      </c>
      <c r="AQ123" s="84"/>
      <c r="AR123" s="53"/>
      <c r="AS123" s="53" t="s">
        <v>576</v>
      </c>
      <c r="AT123" s="53">
        <v>1</v>
      </c>
      <c r="AU123" s="83"/>
      <c r="AV123" s="53"/>
      <c r="AW123" s="53"/>
    </row>
    <row r="124" spans="3:49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5"/>
        <v>1</v>
      </c>
      <c r="M124" s="26">
        <f t="shared" si="26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26"/>
      <c r="AJ124" s="26"/>
      <c r="AK124" s="26"/>
      <c r="AL124" s="67">
        <f>SUMIFS([1]Up!$J:$J,[1]Up!$D:$D,D124)</f>
        <v>0</v>
      </c>
      <c r="AM124" s="82"/>
      <c r="AN124" s="82" t="str">
        <f t="shared" si="27"/>
        <v>PL12</v>
      </c>
      <c r="AO124" s="53" t="str">
        <f t="shared" si="28"/>
        <v/>
      </c>
      <c r="AP124" s="53" t="s">
        <v>703</v>
      </c>
      <c r="AQ124" s="84"/>
      <c r="AR124" s="53"/>
      <c r="AS124" s="53" t="s">
        <v>854</v>
      </c>
      <c r="AT124" s="53">
        <v>1</v>
      </c>
      <c r="AU124" s="83">
        <v>46215</v>
      </c>
      <c r="AV124" s="53"/>
      <c r="AW124" s="53"/>
    </row>
    <row r="125" spans="3:49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5"/>
        <v>2</v>
      </c>
      <c r="M125" s="26">
        <f t="shared" si="26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26"/>
      <c r="AJ125" s="26"/>
      <c r="AK125" s="26"/>
      <c r="AL125" s="67">
        <f>SUMIFS([1]Up!$J:$J,[1]Up!$D:$D,D125)</f>
        <v>0</v>
      </c>
      <c r="AM125" s="82"/>
      <c r="AN125" s="82" t="str">
        <f t="shared" si="27"/>
        <v>PL12</v>
      </c>
      <c r="AO125" s="53" t="str">
        <f t="shared" si="28"/>
        <v/>
      </c>
      <c r="AP125" s="53" t="s">
        <v>703</v>
      </c>
      <c r="AQ125" s="84"/>
      <c r="AR125" s="53"/>
      <c r="AS125" s="53" t="s">
        <v>854</v>
      </c>
      <c r="AT125" s="53">
        <v>2</v>
      </c>
      <c r="AU125" s="83">
        <v>46215</v>
      </c>
      <c r="AV125" s="53"/>
      <c r="AW125" s="53"/>
    </row>
    <row r="126" spans="3:49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5"/>
        <v>28</v>
      </c>
      <c r="M126" s="26">
        <f t="shared" si="26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26"/>
      <c r="AJ126" s="26"/>
      <c r="AK126" s="26"/>
      <c r="AL126" s="67">
        <f>SUMIFS([1]Up!$J:$J,[1]Up!$D:$D,D126)</f>
        <v>0</v>
      </c>
      <c r="AM126" s="82"/>
      <c r="AN126" s="82" t="str">
        <f t="shared" si="27"/>
        <v>PL6</v>
      </c>
      <c r="AO126" s="53" t="str">
        <f t="shared" si="28"/>
        <v/>
      </c>
      <c r="AP126" s="53" t="s">
        <v>703</v>
      </c>
      <c r="AQ126" s="84"/>
      <c r="AR126" s="53"/>
      <c r="AS126" s="53" t="s">
        <v>1338</v>
      </c>
      <c r="AT126" s="53">
        <v>28</v>
      </c>
      <c r="AU126" s="83">
        <v>46215</v>
      </c>
      <c r="AV126" s="53"/>
      <c r="AW126" s="53"/>
    </row>
    <row r="127" spans="3:49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5"/>
        <v>4</v>
      </c>
      <c r="M127" s="26">
        <f t="shared" si="26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26"/>
      <c r="AJ127" s="26"/>
      <c r="AK127" s="26"/>
      <c r="AL127" s="67">
        <f>SUMIFS([1]Up!$J:$J,[1]Up!$D:$D,D127)</f>
        <v>0</v>
      </c>
      <c r="AM127" s="82"/>
      <c r="AN127" s="82" t="str">
        <f t="shared" si="27"/>
        <v>PL10</v>
      </c>
      <c r="AO127" s="53" t="str">
        <f t="shared" si="28"/>
        <v/>
      </c>
      <c r="AP127" s="53" t="s">
        <v>703</v>
      </c>
      <c r="AQ127" s="84"/>
      <c r="AR127" s="53"/>
      <c r="AS127" s="53" t="s">
        <v>1033</v>
      </c>
      <c r="AT127" s="53">
        <v>4</v>
      </c>
      <c r="AU127" s="83">
        <v>46215</v>
      </c>
      <c r="AV127" s="53"/>
      <c r="AW127" s="53"/>
    </row>
    <row r="128" spans="3:49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5"/>
        <v>0</v>
      </c>
      <c r="M128" s="26">
        <f t="shared" si="26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67">
        <f>SUMIFS([1]Up!$J:$J,[1]Up!$D:$D,D128)</f>
        <v>0</v>
      </c>
      <c r="AM128" s="82"/>
      <c r="AN128" s="82" t="str">
        <f t="shared" si="27"/>
        <v/>
      </c>
      <c r="AO128" s="53" t="str">
        <f t="shared" si="28"/>
        <v/>
      </c>
      <c r="AP128" s="53" t="s">
        <v>703</v>
      </c>
      <c r="AQ128" s="84"/>
      <c r="AR128" s="53"/>
      <c r="AS128" s="53"/>
      <c r="AT128" s="53"/>
      <c r="AU128" s="83"/>
      <c r="AV128" s="53"/>
      <c r="AW128" s="53"/>
    </row>
    <row r="129" spans="3:49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5"/>
        <v>0</v>
      </c>
      <c r="M129" s="26">
        <f t="shared" si="26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67">
        <f>SUMIFS([1]Up!$J:$J,[1]Up!$D:$D,D129)</f>
        <v>0</v>
      </c>
      <c r="AM129" s="82"/>
      <c r="AN129" s="82" t="str">
        <f t="shared" si="27"/>
        <v/>
      </c>
      <c r="AO129" s="53" t="str">
        <f t="shared" si="28"/>
        <v/>
      </c>
      <c r="AP129" s="53" t="s">
        <v>703</v>
      </c>
      <c r="AQ129" s="84"/>
      <c r="AR129" s="53"/>
      <c r="AS129" s="53" t="s">
        <v>576</v>
      </c>
      <c r="AT129" s="53">
        <v>2</v>
      </c>
      <c r="AU129" s="83"/>
      <c r="AV129" s="53"/>
      <c r="AW129" s="53"/>
    </row>
    <row r="130" spans="3:49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5"/>
        <v>0</v>
      </c>
      <c r="M130" s="26">
        <f t="shared" si="2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67">
        <f>SUMIFS([1]Up!$J:$J,[1]Up!$D:$D,D130)</f>
        <v>0</v>
      </c>
      <c r="AM130" s="82"/>
      <c r="AN130" s="82" t="str">
        <f t="shared" si="27"/>
        <v/>
      </c>
      <c r="AO130" s="53" t="str">
        <f t="shared" si="28"/>
        <v/>
      </c>
      <c r="AP130" s="53" t="s">
        <v>712</v>
      </c>
      <c r="AQ130" s="84"/>
      <c r="AR130" s="53"/>
      <c r="AS130" s="53" t="s">
        <v>576</v>
      </c>
      <c r="AT130" s="53">
        <v>2</v>
      </c>
      <c r="AU130" s="83"/>
      <c r="AV130" s="53"/>
      <c r="AW130" s="53"/>
    </row>
    <row r="131" spans="3:49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5"/>
        <v>2</v>
      </c>
      <c r="M131" s="26">
        <f t="shared" si="2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26"/>
      <c r="AJ131" s="26"/>
      <c r="AK131" s="26"/>
      <c r="AL131" s="67">
        <f>SUMIFS([1]Up!$J:$J,[1]Up!$D:$D,D131)</f>
        <v>0</v>
      </c>
      <c r="AM131" s="82"/>
      <c r="AN131" s="82" t="str">
        <f t="shared" si="27"/>
        <v>PL12</v>
      </c>
      <c r="AO131" s="53" t="str">
        <f t="shared" si="28"/>
        <v/>
      </c>
      <c r="AP131" s="53" t="s">
        <v>703</v>
      </c>
      <c r="AQ131" s="84"/>
      <c r="AR131" s="53"/>
      <c r="AS131" s="53" t="s">
        <v>854</v>
      </c>
      <c r="AT131" s="53">
        <v>2</v>
      </c>
      <c r="AU131" s="83">
        <v>46215</v>
      </c>
      <c r="AV131" s="53"/>
      <c r="AW131" s="53"/>
    </row>
    <row r="132" spans="3:49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5"/>
        <v>4</v>
      </c>
      <c r="M132" s="26">
        <f t="shared" si="26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26"/>
      <c r="AJ132" s="26"/>
      <c r="AK132" s="26"/>
      <c r="AL132" s="67">
        <f>SUMIFS([1]Up!$J:$J,[1]Up!$D:$D,D132)</f>
        <v>0</v>
      </c>
      <c r="AM132" s="82"/>
      <c r="AN132" s="82" t="str">
        <f t="shared" si="27"/>
        <v>PL12</v>
      </c>
      <c r="AO132" s="53" t="str">
        <f t="shared" si="28"/>
        <v/>
      </c>
      <c r="AP132" s="53" t="s">
        <v>703</v>
      </c>
      <c r="AQ132" s="84"/>
      <c r="AR132" s="53"/>
      <c r="AS132" s="53" t="s">
        <v>854</v>
      </c>
      <c r="AT132" s="53">
        <v>4</v>
      </c>
      <c r="AU132" s="83">
        <v>46215</v>
      </c>
      <c r="AV132" s="53"/>
      <c r="AW132" s="53"/>
    </row>
    <row r="133" spans="3:49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5"/>
        <v>0</v>
      </c>
      <c r="M133" s="26">
        <f t="shared" si="26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67">
        <f>SUMIFS([1]Up!$J:$J,[1]Up!$D:$D,D133)</f>
        <v>0</v>
      </c>
      <c r="AM133" s="82"/>
      <c r="AN133" s="82" t="str">
        <f t="shared" si="27"/>
        <v/>
      </c>
      <c r="AO133" s="53" t="str">
        <f t="shared" si="28"/>
        <v/>
      </c>
      <c r="AP133" s="53" t="s">
        <v>712</v>
      </c>
      <c r="AQ133" s="84"/>
      <c r="AR133" s="53"/>
      <c r="AS133" s="53" t="s">
        <v>576</v>
      </c>
      <c r="AT133" s="53">
        <v>3</v>
      </c>
      <c r="AU133" s="83"/>
      <c r="AV133" s="53"/>
      <c r="AW133" s="53"/>
    </row>
    <row r="134" spans="3:49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5"/>
        <v>0</v>
      </c>
      <c r="M134" s="26">
        <f t="shared" si="2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67">
        <f>SUMIFS([1]Up!$J:$J,[1]Up!$D:$D,D134)</f>
        <v>0</v>
      </c>
      <c r="AM134" s="82"/>
      <c r="AN134" s="82" t="str">
        <f t="shared" si="27"/>
        <v/>
      </c>
      <c r="AO134" s="53" t="str">
        <f t="shared" si="28"/>
        <v/>
      </c>
      <c r="AP134" s="53" t="s">
        <v>703</v>
      </c>
      <c r="AQ134" s="84"/>
      <c r="AR134" s="53"/>
      <c r="AS134" s="53" t="s">
        <v>576</v>
      </c>
      <c r="AT134" s="53">
        <v>2</v>
      </c>
      <c r="AU134" s="83"/>
      <c r="AV134" s="53"/>
      <c r="AW134" s="53"/>
    </row>
    <row r="135" spans="3:49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5"/>
        <v>112</v>
      </c>
      <c r="M135" s="26">
        <f t="shared" si="26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26"/>
      <c r="AJ135" s="26"/>
      <c r="AK135" s="26"/>
      <c r="AL135" s="67">
        <f>SUMIFS([1]Up!$J:$J,[1]Up!$D:$D,D135)</f>
        <v>0</v>
      </c>
      <c r="AM135" s="82"/>
      <c r="AN135" s="82" t="str">
        <f t="shared" si="27"/>
        <v>PL6</v>
      </c>
      <c r="AO135" s="53" t="str">
        <f t="shared" si="28"/>
        <v/>
      </c>
      <c r="AP135" s="53" t="s">
        <v>703</v>
      </c>
      <c r="AQ135" s="84"/>
      <c r="AR135" s="53"/>
      <c r="AS135" s="53" t="s">
        <v>1338</v>
      </c>
      <c r="AT135" s="53">
        <v>112</v>
      </c>
      <c r="AU135" s="83">
        <v>46215</v>
      </c>
      <c r="AV135" s="53"/>
      <c r="AW135" s="53"/>
    </row>
    <row r="136" spans="3:49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5"/>
        <v>12</v>
      </c>
      <c r="M136" s="26">
        <f t="shared" si="26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26"/>
      <c r="AJ136" s="26"/>
      <c r="AK136" s="26"/>
      <c r="AL136" s="67">
        <f>SUMIFS([1]Up!$J:$J,[1]Up!$D:$D,D136)</f>
        <v>0</v>
      </c>
      <c r="AM136" s="82"/>
      <c r="AN136" s="82" t="str">
        <f t="shared" si="27"/>
        <v>PL10</v>
      </c>
      <c r="AO136" s="53" t="str">
        <f t="shared" si="28"/>
        <v/>
      </c>
      <c r="AP136" s="53" t="s">
        <v>703</v>
      </c>
      <c r="AQ136" s="84"/>
      <c r="AR136" s="53"/>
      <c r="AS136" s="53" t="s">
        <v>1033</v>
      </c>
      <c r="AT136" s="53">
        <v>12</v>
      </c>
      <c r="AU136" s="83">
        <v>46215</v>
      </c>
      <c r="AV136" s="53"/>
      <c r="AW136" s="53"/>
    </row>
    <row r="137" spans="3:49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5"/>
        <v>0</v>
      </c>
      <c r="M137" s="26">
        <f t="shared" si="2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67">
        <f>SUMIFS([1]Up!$J:$J,[1]Up!$D:$D,D137)</f>
        <v>0</v>
      </c>
      <c r="AM137" s="82"/>
      <c r="AN137" s="82" t="str">
        <f t="shared" si="27"/>
        <v/>
      </c>
      <c r="AO137" s="53" t="str">
        <f t="shared" si="28"/>
        <v/>
      </c>
      <c r="AP137" s="53" t="s">
        <v>703</v>
      </c>
      <c r="AQ137" s="84"/>
      <c r="AR137" s="53"/>
      <c r="AS137" s="53" t="s">
        <v>576</v>
      </c>
      <c r="AT137" s="53">
        <v>2</v>
      </c>
      <c r="AU137" s="83"/>
      <c r="AV137" s="53"/>
      <c r="AW137" s="53"/>
    </row>
    <row r="138" spans="3:49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5"/>
        <v>4</v>
      </c>
      <c r="M138" s="26">
        <f t="shared" si="26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26"/>
      <c r="AJ138" s="26"/>
      <c r="AK138" s="26"/>
      <c r="AL138" s="67">
        <f>SUMIFS([1]Up!$J:$J,[1]Up!$D:$D,D138)</f>
        <v>0</v>
      </c>
      <c r="AM138" s="82"/>
      <c r="AN138" s="82" t="str">
        <f t="shared" si="27"/>
        <v>PL12</v>
      </c>
      <c r="AO138" s="53" t="str">
        <f t="shared" si="28"/>
        <v/>
      </c>
      <c r="AP138" s="53" t="s">
        <v>703</v>
      </c>
      <c r="AQ138" s="84"/>
      <c r="AR138" s="53"/>
      <c r="AS138" s="53" t="s">
        <v>854</v>
      </c>
      <c r="AT138" s="53">
        <v>4</v>
      </c>
      <c r="AU138" s="83">
        <v>46215</v>
      </c>
      <c r="AV138" s="53"/>
      <c r="AW138" s="53"/>
    </row>
    <row r="139" spans="3:49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5"/>
        <v>8</v>
      </c>
      <c r="M139" s="26">
        <f t="shared" si="26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26"/>
      <c r="AJ139" s="26"/>
      <c r="AK139" s="26"/>
      <c r="AL139" s="67">
        <f>SUMIFS([1]Up!$J:$J,[1]Up!$D:$D,D139)</f>
        <v>0</v>
      </c>
      <c r="AM139" s="82"/>
      <c r="AN139" s="82" t="str">
        <f t="shared" si="27"/>
        <v>PL12</v>
      </c>
      <c r="AO139" s="53" t="str">
        <f t="shared" si="28"/>
        <v/>
      </c>
      <c r="AP139" s="53" t="s">
        <v>703</v>
      </c>
      <c r="AQ139" s="84"/>
      <c r="AR139" s="53"/>
      <c r="AS139" s="53" t="s">
        <v>854</v>
      </c>
      <c r="AT139" s="53">
        <v>8</v>
      </c>
      <c r="AU139" s="83">
        <v>46215</v>
      </c>
      <c r="AV139" s="53"/>
      <c r="AW139" s="53"/>
    </row>
    <row r="140" spans="3:49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5"/>
        <v>112</v>
      </c>
      <c r="M140" s="26">
        <f t="shared" si="26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26"/>
      <c r="AJ140" s="26"/>
      <c r="AK140" s="26"/>
      <c r="AL140" s="67">
        <f>SUMIFS([1]Up!$J:$J,[1]Up!$D:$D,D140)</f>
        <v>0</v>
      </c>
      <c r="AM140" s="82"/>
      <c r="AN140" s="82" t="str">
        <f t="shared" si="27"/>
        <v>PL6</v>
      </c>
      <c r="AO140" s="53" t="str">
        <f t="shared" si="28"/>
        <v/>
      </c>
      <c r="AP140" s="53" t="s">
        <v>703</v>
      </c>
      <c r="AQ140" s="84"/>
      <c r="AR140" s="53"/>
      <c r="AS140" s="53" t="s">
        <v>1338</v>
      </c>
      <c r="AT140" s="53">
        <v>112</v>
      </c>
      <c r="AU140" s="83">
        <v>46215</v>
      </c>
      <c r="AV140" s="53"/>
      <c r="AW140" s="53"/>
    </row>
    <row r="141" spans="3:49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5"/>
        <v>16</v>
      </c>
      <c r="M141" s="26">
        <f t="shared" si="26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67">
        <f>SUMIFS([1]Up!$J:$J,[1]Up!$D:$D,D141)</f>
        <v>0</v>
      </c>
      <c r="AM141" s="82"/>
      <c r="AN141" s="82" t="str">
        <f t="shared" si="27"/>
        <v>PL10</v>
      </c>
      <c r="AO141" s="53" t="str">
        <f t="shared" si="28"/>
        <v/>
      </c>
      <c r="AP141" s="53" t="s">
        <v>703</v>
      </c>
      <c r="AQ141" s="84"/>
      <c r="AR141" s="53"/>
      <c r="AS141" s="53" t="s">
        <v>1033</v>
      </c>
      <c r="AT141" s="53">
        <v>16</v>
      </c>
      <c r="AU141" s="83">
        <v>46215</v>
      </c>
      <c r="AV141" s="53"/>
      <c r="AW141" s="53"/>
    </row>
    <row r="142" spans="3:49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5"/>
        <v>0</v>
      </c>
      <c r="M142" s="26">
        <f t="shared" si="2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67">
        <f>SUMIFS([1]Up!$J:$J,[1]Up!$D:$D,D142)</f>
        <v>0</v>
      </c>
      <c r="AM142" s="82"/>
      <c r="AN142" s="82" t="str">
        <f t="shared" si="27"/>
        <v/>
      </c>
      <c r="AO142" s="53" t="str">
        <f t="shared" si="28"/>
        <v/>
      </c>
      <c r="AP142" s="53" t="s">
        <v>712</v>
      </c>
      <c r="AQ142" s="84"/>
      <c r="AR142" s="53"/>
      <c r="AS142" s="53" t="s">
        <v>576</v>
      </c>
      <c r="AT142" s="53">
        <v>2</v>
      </c>
      <c r="AU142" s="83"/>
      <c r="AV142" s="53"/>
      <c r="AW142" s="53"/>
    </row>
    <row r="143" spans="3:49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5"/>
        <v>0</v>
      </c>
      <c r="M143" s="26">
        <f t="shared" si="26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67">
        <f>SUMIFS([1]Up!$J:$J,[1]Up!$D:$D,D143)</f>
        <v>0</v>
      </c>
      <c r="AM143" s="82"/>
      <c r="AN143" s="82" t="str">
        <f t="shared" si="27"/>
        <v/>
      </c>
      <c r="AO143" s="53" t="str">
        <f t="shared" si="28"/>
        <v/>
      </c>
      <c r="AP143" s="53" t="s">
        <v>703</v>
      </c>
      <c r="AQ143" s="84"/>
      <c r="AR143" s="53"/>
      <c r="AS143" s="53" t="s">
        <v>576</v>
      </c>
      <c r="AT143" s="53">
        <v>3</v>
      </c>
      <c r="AU143" s="83"/>
      <c r="AV143" s="53"/>
      <c r="AW143" s="53"/>
    </row>
    <row r="144" spans="3:49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5"/>
        <v>24</v>
      </c>
      <c r="M144" s="26">
        <f t="shared" si="26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26"/>
      <c r="AJ144" s="26"/>
      <c r="AK144" s="26"/>
      <c r="AL144" s="67">
        <f>SUMIFS([1]Up!$J:$J,[1]Up!$D:$D,D144)</f>
        <v>0</v>
      </c>
      <c r="AM144" s="82"/>
      <c r="AN144" s="82" t="str">
        <f t="shared" si="27"/>
        <v>PL6</v>
      </c>
      <c r="AO144" s="53" t="str">
        <f t="shared" si="28"/>
        <v/>
      </c>
      <c r="AP144" s="53" t="s">
        <v>703</v>
      </c>
      <c r="AQ144" s="84"/>
      <c r="AR144" s="53"/>
      <c r="AS144" s="53" t="s">
        <v>1338</v>
      </c>
      <c r="AT144" s="53">
        <v>24</v>
      </c>
      <c r="AU144" s="83">
        <v>46215</v>
      </c>
      <c r="AV144" s="53"/>
      <c r="AW144" s="53"/>
    </row>
    <row r="145" spans="3:49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5"/>
        <v>0</v>
      </c>
      <c r="M145" s="26">
        <f t="shared" si="26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67">
        <f>SUMIFS([1]Up!$J:$J,[1]Up!$D:$D,D145)</f>
        <v>0</v>
      </c>
      <c r="AM145" s="82"/>
      <c r="AN145" s="82" t="str">
        <f t="shared" si="27"/>
        <v/>
      </c>
      <c r="AO145" s="53" t="str">
        <f t="shared" si="28"/>
        <v/>
      </c>
      <c r="AP145" s="53" t="s">
        <v>703</v>
      </c>
      <c r="AQ145" s="84"/>
      <c r="AR145" s="53"/>
      <c r="AS145" s="53" t="s">
        <v>576</v>
      </c>
      <c r="AT145" s="53">
        <v>4</v>
      </c>
      <c r="AU145" s="83"/>
      <c r="AV145" s="53"/>
      <c r="AW145" s="53"/>
    </row>
    <row r="146" spans="3:49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5"/>
        <v>32</v>
      </c>
      <c r="M146" s="26">
        <f t="shared" si="26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26"/>
      <c r="AJ146" s="26"/>
      <c r="AK146" s="26"/>
      <c r="AL146" s="67">
        <f>SUMIFS([1]Up!$J:$J,[1]Up!$D:$D,D146)</f>
        <v>0</v>
      </c>
      <c r="AM146" s="82"/>
      <c r="AN146" s="82" t="str">
        <f t="shared" si="27"/>
        <v>PL6</v>
      </c>
      <c r="AO146" s="53" t="str">
        <f t="shared" si="28"/>
        <v/>
      </c>
      <c r="AP146" s="53" t="s">
        <v>703</v>
      </c>
      <c r="AQ146" s="84"/>
      <c r="AR146" s="53"/>
      <c r="AS146" s="53" t="s">
        <v>1338</v>
      </c>
      <c r="AT146" s="53">
        <v>32</v>
      </c>
      <c r="AU146" s="83">
        <v>46215</v>
      </c>
      <c r="AV146" s="53"/>
      <c r="AW146" s="53"/>
    </row>
    <row r="147" spans="3:49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5"/>
        <v>0</v>
      </c>
      <c r="M147" s="26">
        <f t="shared" si="26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67">
        <f>SUMIFS([1]Up!$J:$J,[1]Up!$D:$D,D147)</f>
        <v>0</v>
      </c>
      <c r="AM147" s="82"/>
      <c r="AN147" s="82" t="str">
        <f t="shared" si="27"/>
        <v/>
      </c>
      <c r="AO147" s="53" t="str">
        <f t="shared" si="28"/>
        <v/>
      </c>
      <c r="AP147" s="53" t="s">
        <v>682</v>
      </c>
      <c r="AQ147" s="84"/>
      <c r="AR147" s="53"/>
      <c r="AS147" s="53"/>
      <c r="AT147" s="53"/>
      <c r="AU147" s="83"/>
      <c r="AV147" s="53"/>
      <c r="AW147" s="53"/>
    </row>
    <row r="148" spans="3:49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5"/>
        <v>0</v>
      </c>
      <c r="M148" s="26">
        <f t="shared" si="26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67">
        <f>SUMIFS([1]Up!$J:$J,[1]Up!$D:$D,D148)</f>
        <v>0</v>
      </c>
      <c r="AM148" s="82"/>
      <c r="AN148" s="82" t="str">
        <f t="shared" si="27"/>
        <v/>
      </c>
      <c r="AO148" s="53" t="str">
        <f t="shared" si="28"/>
        <v/>
      </c>
      <c r="AP148" s="53" t="s">
        <v>682</v>
      </c>
      <c r="AQ148" s="84"/>
      <c r="AR148" s="53"/>
      <c r="AS148" s="53"/>
      <c r="AT148" s="53"/>
      <c r="AU148" s="83"/>
      <c r="AV148" s="53"/>
      <c r="AW148" s="53"/>
    </row>
    <row r="149" spans="3:49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5"/>
        <v>0</v>
      </c>
      <c r="M149" s="26">
        <f t="shared" si="26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67">
        <f>SUMIFS([1]Up!$J:$J,[1]Up!$D:$D,D149)</f>
        <v>0</v>
      </c>
      <c r="AM149" s="82"/>
      <c r="AN149" s="82" t="str">
        <f t="shared" si="27"/>
        <v/>
      </c>
      <c r="AO149" s="53" t="str">
        <f t="shared" si="28"/>
        <v/>
      </c>
      <c r="AP149" s="53" t="s">
        <v>682</v>
      </c>
      <c r="AQ149" s="84"/>
      <c r="AR149" s="53"/>
      <c r="AS149" s="53"/>
      <c r="AT149" s="53"/>
      <c r="AU149" s="83"/>
      <c r="AV149" s="53"/>
      <c r="AW149" s="53"/>
    </row>
    <row r="150" spans="3:49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5"/>
        <v>0</v>
      </c>
      <c r="M150" s="26">
        <f t="shared" si="26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67">
        <f>SUMIFS([1]Up!$J:$J,[1]Up!$D:$D,D150)</f>
        <v>0</v>
      </c>
      <c r="AM150" s="82"/>
      <c r="AN150" s="82" t="str">
        <f t="shared" si="27"/>
        <v/>
      </c>
      <c r="AO150" s="53" t="str">
        <f t="shared" si="28"/>
        <v/>
      </c>
      <c r="AP150" s="53" t="s">
        <v>682</v>
      </c>
      <c r="AQ150" s="84"/>
      <c r="AR150" s="53"/>
      <c r="AS150" s="53"/>
      <c r="AT150" s="53"/>
      <c r="AU150" s="83"/>
      <c r="AV150" s="53"/>
      <c r="AW150" s="53"/>
    </row>
    <row r="151" spans="3:49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5"/>
        <v>1</v>
      </c>
      <c r="M151" s="26">
        <f t="shared" si="26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67">
        <f>SUMIFS([1]Up!$J:$J,[1]Up!$D:$D,D151)</f>
        <v>0</v>
      </c>
      <c r="AM151" s="82"/>
      <c r="AN151" s="82" t="str">
        <f t="shared" si="27"/>
        <v/>
      </c>
      <c r="AO151" s="53" t="str">
        <f t="shared" si="28"/>
        <v/>
      </c>
      <c r="AP151" s="53" t="s">
        <v>703</v>
      </c>
      <c r="AQ151" s="84"/>
      <c r="AR151" s="53"/>
      <c r="AS151" s="53" t="s">
        <v>576</v>
      </c>
      <c r="AT151" s="53">
        <v>1</v>
      </c>
      <c r="AU151" s="83"/>
      <c r="AV151" s="53"/>
      <c r="AW151" s="53"/>
    </row>
    <row r="152" spans="3:49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5"/>
        <v>1</v>
      </c>
      <c r="M152" s="26">
        <f t="shared" si="26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67">
        <f>SUMIFS([1]Up!$J:$J,[1]Up!$D:$D,D152)</f>
        <v>0</v>
      </c>
      <c r="AM152" s="82"/>
      <c r="AN152" s="82" t="str">
        <f t="shared" si="27"/>
        <v/>
      </c>
      <c r="AO152" s="53" t="str">
        <f t="shared" si="28"/>
        <v/>
      </c>
      <c r="AP152" s="53" t="s">
        <v>703</v>
      </c>
      <c r="AQ152" s="84"/>
      <c r="AR152" s="53"/>
      <c r="AS152" s="53" t="s">
        <v>704</v>
      </c>
      <c r="AT152" s="53">
        <v>1</v>
      </c>
      <c r="AU152" s="83">
        <v>46215</v>
      </c>
      <c r="AV152" s="53"/>
      <c r="AW152" s="53"/>
    </row>
    <row r="153" spans="3:49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5"/>
        <v>1</v>
      </c>
      <c r="M153" s="26">
        <f t="shared" si="26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67">
        <f>SUMIFS([1]Up!$J:$J,[1]Up!$D:$D,D153)</f>
        <v>0</v>
      </c>
      <c r="AM153" s="82"/>
      <c r="AN153" s="82" t="str">
        <f t="shared" si="27"/>
        <v/>
      </c>
      <c r="AO153" s="53" t="str">
        <f t="shared" si="28"/>
        <v/>
      </c>
      <c r="AP153" s="53" t="s">
        <v>703</v>
      </c>
      <c r="AQ153" s="84"/>
      <c r="AR153" s="53"/>
      <c r="AS153" s="53" t="s">
        <v>704</v>
      </c>
      <c r="AT153" s="53">
        <v>1</v>
      </c>
      <c r="AU153" s="83">
        <v>46215</v>
      </c>
      <c r="AV153" s="53"/>
      <c r="AW153" s="53"/>
    </row>
    <row r="154" spans="3:49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5"/>
        <v>1</v>
      </c>
      <c r="M154" s="26">
        <f t="shared" si="26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>
        <v>2</v>
      </c>
      <c r="AI154" s="26"/>
      <c r="AJ154" s="26"/>
      <c r="AK154" s="26"/>
      <c r="AL154" s="67">
        <f>SUMIFS([1]Up!$J:$J,[1]Up!$D:$D,D154)</f>
        <v>0</v>
      </c>
      <c r="AM154" s="82" t="s">
        <v>4577</v>
      </c>
      <c r="AN154" s="82" t="str">
        <f t="shared" si="27"/>
        <v/>
      </c>
      <c r="AO154" s="53" t="str">
        <f t="shared" si="28"/>
        <v>Thừa 1</v>
      </c>
      <c r="AP154" s="53" t="s">
        <v>712</v>
      </c>
      <c r="AQ154" s="84"/>
      <c r="AR154" s="53"/>
      <c r="AS154" s="53" t="s">
        <v>576</v>
      </c>
      <c r="AT154" s="53">
        <v>1</v>
      </c>
      <c r="AU154" s="83"/>
      <c r="AV154" s="53"/>
      <c r="AW154" s="53"/>
    </row>
    <row r="155" spans="3:49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5"/>
        <v>1</v>
      </c>
      <c r="M155" s="26">
        <f t="shared" si="26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67">
        <f>SUMIFS([1]Up!$J:$J,[1]Up!$D:$D,D155)</f>
        <v>0</v>
      </c>
      <c r="AM155" s="82" t="s">
        <v>1971</v>
      </c>
      <c r="AN155" s="82" t="str">
        <f t="shared" si="27"/>
        <v/>
      </c>
      <c r="AO155" s="53" t="str">
        <f t="shared" si="28"/>
        <v/>
      </c>
      <c r="AP155" s="53" t="s">
        <v>703</v>
      </c>
      <c r="AQ155" s="84"/>
      <c r="AR155" s="53"/>
      <c r="AS155" s="53" t="s">
        <v>576</v>
      </c>
      <c r="AT155" s="53">
        <v>1</v>
      </c>
      <c r="AU155" s="83"/>
      <c r="AV155" s="53"/>
      <c r="AW155" s="53"/>
    </row>
    <row r="156" spans="3:49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5"/>
        <v>5</v>
      </c>
      <c r="M156" s="26">
        <f t="shared" si="26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67">
        <f>SUMIFS([1]Up!$J:$J,[1]Up!$D:$D,D156)</f>
        <v>0</v>
      </c>
      <c r="AM156" s="82"/>
      <c r="AN156" s="82" t="str">
        <f t="shared" si="27"/>
        <v/>
      </c>
      <c r="AO156" s="53" t="str">
        <f t="shared" si="28"/>
        <v/>
      </c>
      <c r="AP156" s="53" t="s">
        <v>703</v>
      </c>
      <c r="AQ156" s="84"/>
      <c r="AR156" s="53"/>
      <c r="AS156" s="53" t="s">
        <v>722</v>
      </c>
      <c r="AT156" s="53">
        <v>5</v>
      </c>
      <c r="AU156" s="83">
        <v>46215</v>
      </c>
      <c r="AV156" s="53"/>
      <c r="AW156" s="53"/>
    </row>
    <row r="157" spans="3:49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5"/>
        <v>10</v>
      </c>
      <c r="M157" s="26">
        <f t="shared" si="26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67">
        <f>SUMIFS([1]Up!$J:$J,[1]Up!$D:$D,D157)</f>
        <v>0</v>
      </c>
      <c r="AM157" s="82"/>
      <c r="AN157" s="82" t="str">
        <f t="shared" si="27"/>
        <v/>
      </c>
      <c r="AO157" s="53" t="str">
        <f t="shared" si="28"/>
        <v/>
      </c>
      <c r="AP157" s="53" t="s">
        <v>703</v>
      </c>
      <c r="AQ157" s="84"/>
      <c r="AR157" s="53"/>
      <c r="AS157" s="53" t="s">
        <v>726</v>
      </c>
      <c r="AT157" s="53">
        <v>10</v>
      </c>
      <c r="AU157" s="83">
        <v>46215</v>
      </c>
      <c r="AV157" s="53"/>
      <c r="AW157" s="53"/>
    </row>
    <row r="158" spans="3:49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5"/>
        <v>5</v>
      </c>
      <c r="M158" s="26">
        <f t="shared" si="26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67">
        <f>SUMIFS([1]Up!$J:$J,[1]Up!$D:$D,D158)</f>
        <v>0</v>
      </c>
      <c r="AM158" s="82"/>
      <c r="AN158" s="82" t="str">
        <f t="shared" si="27"/>
        <v/>
      </c>
      <c r="AO158" s="53" t="str">
        <f t="shared" si="28"/>
        <v/>
      </c>
      <c r="AP158" s="53" t="s">
        <v>703</v>
      </c>
      <c r="AQ158" s="84"/>
      <c r="AR158" s="53"/>
      <c r="AS158" s="53" t="s">
        <v>722</v>
      </c>
      <c r="AT158" s="53">
        <v>5</v>
      </c>
      <c r="AU158" s="83">
        <v>46215</v>
      </c>
      <c r="AV158" s="53"/>
      <c r="AW158" s="53"/>
    </row>
    <row r="159" spans="3:49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5"/>
        <v>11</v>
      </c>
      <c r="M159" s="26">
        <f t="shared" si="26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67">
        <f>SUMIFS([1]Up!$J:$J,[1]Up!$D:$D,D159)</f>
        <v>0</v>
      </c>
      <c r="AM159" s="82"/>
      <c r="AN159" s="82" t="str">
        <f t="shared" si="27"/>
        <v/>
      </c>
      <c r="AO159" s="53" t="str">
        <f t="shared" si="28"/>
        <v/>
      </c>
      <c r="AP159" s="53" t="s">
        <v>703</v>
      </c>
      <c r="AQ159" s="84"/>
      <c r="AR159" s="53"/>
      <c r="AS159" s="53" t="s">
        <v>726</v>
      </c>
      <c r="AT159" s="53">
        <v>11</v>
      </c>
      <c r="AU159" s="83">
        <v>46215</v>
      </c>
      <c r="AV159" s="53"/>
      <c r="AW159" s="53"/>
    </row>
    <row r="160" spans="3:49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5"/>
        <v>1</v>
      </c>
      <c r="M160" s="26">
        <f t="shared" si="26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67">
        <f>SUMIFS([1]Up!$J:$J,[1]Up!$D:$D,D160)</f>
        <v>0</v>
      </c>
      <c r="AM160" s="82"/>
      <c r="AN160" s="82" t="str">
        <f t="shared" si="27"/>
        <v/>
      </c>
      <c r="AO160" s="53" t="str">
        <f t="shared" si="28"/>
        <v/>
      </c>
      <c r="AP160" s="53" t="s">
        <v>703</v>
      </c>
      <c r="AQ160" s="84"/>
      <c r="AR160" s="53"/>
      <c r="AS160" s="53" t="s">
        <v>726</v>
      </c>
      <c r="AT160" s="53">
        <v>1</v>
      </c>
      <c r="AU160" s="83">
        <v>46215</v>
      </c>
      <c r="AV160" s="53"/>
      <c r="AW160" s="53"/>
    </row>
    <row r="161" spans="3:49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5"/>
        <v>1</v>
      </c>
      <c r="M161" s="26">
        <f t="shared" si="26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67">
        <f>SUMIFS([1]Up!$J:$J,[1]Up!$D:$D,D161)</f>
        <v>0</v>
      </c>
      <c r="AM161" s="82"/>
      <c r="AN161" s="82" t="str">
        <f t="shared" si="27"/>
        <v/>
      </c>
      <c r="AO161" s="53" t="str">
        <f t="shared" si="28"/>
        <v/>
      </c>
      <c r="AP161" s="53" t="s">
        <v>703</v>
      </c>
      <c r="AQ161" s="84"/>
      <c r="AR161" s="53"/>
      <c r="AS161" s="53" t="s">
        <v>733</v>
      </c>
      <c r="AT161" s="53">
        <v>1</v>
      </c>
      <c r="AU161" s="83">
        <v>46215</v>
      </c>
      <c r="AV161" s="53"/>
      <c r="AW161" s="53"/>
    </row>
    <row r="162" spans="3:49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5"/>
        <v>96</v>
      </c>
      <c r="M162" s="26">
        <f t="shared" si="26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26"/>
      <c r="AJ162" s="26"/>
      <c r="AK162" s="26"/>
      <c r="AL162" s="67">
        <f>SUMIFS([1]Up!$J:$J,[1]Up!$D:$D,D162)</f>
        <v>0</v>
      </c>
      <c r="AM162" s="82"/>
      <c r="AN162" s="82" t="str">
        <f t="shared" si="27"/>
        <v/>
      </c>
      <c r="AO162" s="53" t="str">
        <f t="shared" si="28"/>
        <v/>
      </c>
      <c r="AP162" s="53" t="s">
        <v>703</v>
      </c>
      <c r="AQ162" s="84"/>
      <c r="AR162" s="53"/>
      <c r="AS162" s="53" t="s">
        <v>739</v>
      </c>
      <c r="AT162" s="53">
        <v>96</v>
      </c>
      <c r="AU162" s="83">
        <v>46215</v>
      </c>
      <c r="AV162" s="53"/>
      <c r="AW162" s="53"/>
    </row>
    <row r="163" spans="3:49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5"/>
        <v>8</v>
      </c>
      <c r="M163" s="26">
        <f t="shared" si="26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26"/>
      <c r="AJ163" s="26"/>
      <c r="AK163" s="26"/>
      <c r="AL163" s="67">
        <f>SUMIFS([1]Up!$J:$J,[1]Up!$D:$D,D163)</f>
        <v>0</v>
      </c>
      <c r="AM163" s="82"/>
      <c r="AN163" s="82" t="str">
        <f t="shared" si="27"/>
        <v/>
      </c>
      <c r="AO163" s="53" t="str">
        <f t="shared" si="28"/>
        <v/>
      </c>
      <c r="AP163" s="53" t="s">
        <v>703</v>
      </c>
      <c r="AQ163" s="84"/>
      <c r="AR163" s="53"/>
      <c r="AS163" s="53" t="s">
        <v>744</v>
      </c>
      <c r="AT163" s="53">
        <v>8</v>
      </c>
      <c r="AU163" s="83">
        <v>46215</v>
      </c>
      <c r="AV163" s="53"/>
      <c r="AW163" s="53"/>
    </row>
    <row r="164" spans="3:49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5"/>
        <v>0</v>
      </c>
      <c r="M164" s="26">
        <f t="shared" si="26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67">
        <f>SUMIFS([1]Up!$J:$J,[1]Up!$D:$D,D164)</f>
        <v>0</v>
      </c>
      <c r="AM164" s="82"/>
      <c r="AN164" s="82" t="str">
        <f t="shared" si="27"/>
        <v/>
      </c>
      <c r="AO164" s="53" t="str">
        <f t="shared" si="28"/>
        <v/>
      </c>
      <c r="AP164" s="53" t="s">
        <v>682</v>
      </c>
      <c r="AQ164" s="84"/>
      <c r="AR164" s="53"/>
      <c r="AS164" s="53"/>
      <c r="AT164" s="53"/>
      <c r="AU164" s="83"/>
      <c r="AV164" s="53"/>
      <c r="AW164" s="53"/>
    </row>
    <row r="165" spans="3:49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5"/>
        <v>0</v>
      </c>
      <c r="M165" s="26">
        <f t="shared" si="2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67">
        <f>SUMIFS([1]Up!$J:$J,[1]Up!$D:$D,D165)</f>
        <v>0</v>
      </c>
      <c r="AM165" s="82"/>
      <c r="AN165" s="82" t="str">
        <f t="shared" si="27"/>
        <v>PL152</v>
      </c>
      <c r="AO165" s="53" t="str">
        <f t="shared" si="28"/>
        <v/>
      </c>
      <c r="AP165" s="53" t="s">
        <v>703</v>
      </c>
      <c r="AQ165" s="84"/>
      <c r="AR165" s="53"/>
      <c r="AS165" s="53"/>
      <c r="AT165" s="53"/>
      <c r="AU165" s="83"/>
      <c r="AV165" s="53"/>
      <c r="AW165" s="53"/>
    </row>
    <row r="166" spans="3:49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5"/>
        <v>1</v>
      </c>
      <c r="M166" s="26">
        <f t="shared" si="26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67">
        <f>SUMIFS([1]Up!$J:$J,[1]Up!$D:$D,D166)</f>
        <v>0</v>
      </c>
      <c r="AM166" s="82"/>
      <c r="AN166" s="82" t="str">
        <f t="shared" si="27"/>
        <v>PL55</v>
      </c>
      <c r="AO166" s="53" t="str">
        <f t="shared" si="28"/>
        <v/>
      </c>
      <c r="AP166" s="53" t="s">
        <v>703</v>
      </c>
      <c r="AQ166" s="84"/>
      <c r="AR166" s="53"/>
      <c r="AS166" s="53" t="s">
        <v>760</v>
      </c>
      <c r="AT166" s="53">
        <v>1</v>
      </c>
      <c r="AU166" s="83">
        <v>46215</v>
      </c>
      <c r="AV166" s="53"/>
      <c r="AW166" s="53"/>
    </row>
    <row r="167" spans="3:49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5"/>
        <v>20</v>
      </c>
      <c r="M167" s="26">
        <f t="shared" si="26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26"/>
      <c r="AJ167" s="26"/>
      <c r="AK167" s="26"/>
      <c r="AL167" s="67">
        <f>SUMIFS([1]Up!$J:$J,[1]Up!$D:$D,D167)</f>
        <v>0</v>
      </c>
      <c r="AM167" s="82"/>
      <c r="AN167" s="82" t="str">
        <f t="shared" si="27"/>
        <v>PL10</v>
      </c>
      <c r="AO167" s="53" t="str">
        <f t="shared" si="28"/>
        <v/>
      </c>
      <c r="AP167" s="53" t="s">
        <v>703</v>
      </c>
      <c r="AQ167" s="84"/>
      <c r="AR167" s="53"/>
      <c r="AS167" s="53" t="s">
        <v>779</v>
      </c>
      <c r="AT167" s="53">
        <v>20</v>
      </c>
      <c r="AU167" s="83">
        <v>46215</v>
      </c>
      <c r="AV167" s="53"/>
      <c r="AW167" s="53"/>
    </row>
    <row r="168" spans="3:49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5"/>
        <v>1</v>
      </c>
      <c r="M168" s="26">
        <f t="shared" si="26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5</v>
      </c>
      <c r="AI168" s="26"/>
      <c r="AJ168" s="26"/>
      <c r="AK168" s="26"/>
      <c r="AL168" s="67">
        <f>SUMIFS([1]Up!$J:$J,[1]Up!$D:$D,D168)</f>
        <v>0</v>
      </c>
      <c r="AM168" s="82" t="s">
        <v>4567</v>
      </c>
      <c r="AN168" s="82" t="str">
        <f t="shared" si="27"/>
        <v>PL6</v>
      </c>
      <c r="AO168" s="53" t="str">
        <f t="shared" si="28"/>
        <v>Thừa 4</v>
      </c>
      <c r="AP168" s="53" t="s">
        <v>703</v>
      </c>
      <c r="AQ168" s="84"/>
      <c r="AR168" s="53"/>
      <c r="AS168" s="53" t="s">
        <v>576</v>
      </c>
      <c r="AT168" s="53">
        <v>1</v>
      </c>
      <c r="AU168" s="83"/>
      <c r="AV168" s="53"/>
      <c r="AW168" s="53"/>
    </row>
    <row r="169" spans="3:49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5"/>
        <v>66</v>
      </c>
      <c r="M169" s="26">
        <f t="shared" si="26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>
        <f>21+42</f>
        <v>63</v>
      </c>
      <c r="AI169" s="26"/>
      <c r="AJ169" s="26"/>
      <c r="AK169" s="26"/>
      <c r="AL169" s="67">
        <f>SUMIFS([1]Up!$J:$J,[1]Up!$D:$D,D169)</f>
        <v>0</v>
      </c>
      <c r="AM169" s="82"/>
      <c r="AN169" s="82" t="str">
        <f t="shared" si="27"/>
        <v>PL6</v>
      </c>
      <c r="AO169" s="53" t="str">
        <f t="shared" si="28"/>
        <v/>
      </c>
      <c r="AP169" s="53" t="s">
        <v>703</v>
      </c>
      <c r="AQ169" s="84"/>
      <c r="AR169" s="53"/>
      <c r="AS169" s="53" t="s">
        <v>765</v>
      </c>
      <c r="AT169" s="53">
        <v>66</v>
      </c>
      <c r="AU169" s="83">
        <v>46215</v>
      </c>
      <c r="AV169" s="53"/>
      <c r="AW169" s="53"/>
    </row>
    <row r="170" spans="3:49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5"/>
        <v>25</v>
      </c>
      <c r="M170" s="26">
        <f t="shared" si="26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>
        <f>9+1</f>
        <v>10</v>
      </c>
      <c r="AI170" s="26"/>
      <c r="AJ170" s="26"/>
      <c r="AK170" s="26"/>
      <c r="AL170" s="67">
        <f>SUMIFS([1]Up!$J:$J,[1]Up!$D:$D,D170)</f>
        <v>0</v>
      </c>
      <c r="AM170" s="82"/>
      <c r="AN170" s="82" t="str">
        <f t="shared" si="27"/>
        <v>PL6</v>
      </c>
      <c r="AO170" s="53" t="str">
        <f t="shared" si="28"/>
        <v/>
      </c>
      <c r="AP170" s="53" t="s">
        <v>703</v>
      </c>
      <c r="AQ170" s="84"/>
      <c r="AR170" s="53"/>
      <c r="AS170" s="53" t="s">
        <v>765</v>
      </c>
      <c r="AT170" s="53">
        <v>25</v>
      </c>
      <c r="AU170" s="83">
        <v>46215</v>
      </c>
      <c r="AV170" s="53"/>
      <c r="AW170" s="53"/>
    </row>
    <row r="171" spans="3:49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5"/>
        <v>5</v>
      </c>
      <c r="M171" s="26">
        <f t="shared" si="26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5</v>
      </c>
      <c r="AI171" s="26"/>
      <c r="AJ171" s="26"/>
      <c r="AK171" s="26"/>
      <c r="AL171" s="67">
        <f>SUMIFS([1]Up!$J:$J,[1]Up!$D:$D,D171)</f>
        <v>0</v>
      </c>
      <c r="AM171" s="82"/>
      <c r="AN171" s="82" t="str">
        <f t="shared" si="27"/>
        <v>PL6</v>
      </c>
      <c r="AO171" s="53" t="str">
        <f t="shared" si="28"/>
        <v/>
      </c>
      <c r="AP171" s="53" t="s">
        <v>703</v>
      </c>
      <c r="AQ171" s="84"/>
      <c r="AR171" s="53"/>
      <c r="AS171" s="53" t="s">
        <v>765</v>
      </c>
      <c r="AT171" s="53">
        <v>5</v>
      </c>
      <c r="AU171" s="83">
        <v>46215</v>
      </c>
      <c r="AV171" s="53"/>
      <c r="AW171" s="53"/>
    </row>
    <row r="172" spans="3:49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5"/>
        <v>2</v>
      </c>
      <c r="M172" s="26">
        <f t="shared" si="26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26"/>
      <c r="AJ172" s="26"/>
      <c r="AK172" s="26"/>
      <c r="AL172" s="67">
        <f>SUMIFS([1]Up!$J:$J,[1]Up!$D:$D,D172)</f>
        <v>0</v>
      </c>
      <c r="AM172" s="82"/>
      <c r="AN172" s="82" t="str">
        <f t="shared" si="27"/>
        <v>PL10</v>
      </c>
      <c r="AO172" s="53" t="str">
        <f t="shared" si="28"/>
        <v/>
      </c>
      <c r="AP172" s="53" t="s">
        <v>703</v>
      </c>
      <c r="AQ172" s="84"/>
      <c r="AR172" s="53"/>
      <c r="AS172" s="53" t="s">
        <v>779</v>
      </c>
      <c r="AT172" s="53">
        <v>2</v>
      </c>
      <c r="AU172" s="83">
        <v>46215</v>
      </c>
      <c r="AV172" s="53"/>
      <c r="AW172" s="53"/>
    </row>
    <row r="173" spans="3:49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5"/>
        <v>0</v>
      </c>
      <c r="M173" s="26">
        <f t="shared" si="26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67">
        <f>SUMIFS([1]Up!$J:$J,[1]Up!$D:$D,D173)</f>
        <v>0</v>
      </c>
      <c r="AM173" s="82"/>
      <c r="AN173" s="82" t="str">
        <f t="shared" si="27"/>
        <v>PL10</v>
      </c>
      <c r="AO173" s="53" t="str">
        <f t="shared" si="28"/>
        <v/>
      </c>
      <c r="AP173" s="53" t="s">
        <v>786</v>
      </c>
      <c r="AQ173" s="84"/>
      <c r="AR173" s="53"/>
      <c r="AS173" s="53" t="s">
        <v>779</v>
      </c>
      <c r="AT173" s="53">
        <v>1</v>
      </c>
      <c r="AU173" s="83">
        <v>46215</v>
      </c>
      <c r="AV173" s="53"/>
      <c r="AW173" s="53"/>
    </row>
    <row r="174" spans="3:49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9">MIN(SUM(N174:AK174),I174)</f>
        <v>0</v>
      </c>
      <c r="M174" s="26">
        <f t="shared" ref="M174:M237" si="30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67">
        <f>SUMIFS([1]Up!$J:$J,[1]Up!$D:$D,D174)</f>
        <v>0</v>
      </c>
      <c r="AM174" s="82"/>
      <c r="AN174" s="82" t="str">
        <f t="shared" ref="AN174:AN237" si="31">IFERROR(IF(C174="Plate",LEFT(E174,FIND("*",E174,1)-1),""),IF(C174="Plate",LEFT(E174,FIND("x",E174,1)-1),""))</f>
        <v>PL25</v>
      </c>
      <c r="AO174" s="53" t="str">
        <f t="shared" ref="AO174:AO237" si="32">IF(ROUND(SUM(N174:AK174)-I174,0)&gt;0,"Thừa "&amp;SUM(N174:AK174)-I174,"")</f>
        <v/>
      </c>
      <c r="AP174" s="53" t="s">
        <v>703</v>
      </c>
      <c r="AQ174" s="84"/>
      <c r="AR174" s="53"/>
      <c r="AS174" s="53" t="s">
        <v>715</v>
      </c>
      <c r="AT174" s="53">
        <v>1</v>
      </c>
      <c r="AU174" s="83">
        <v>46215</v>
      </c>
      <c r="AV174" s="53"/>
      <c r="AW174" s="53"/>
    </row>
    <row r="175" spans="3:49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9"/>
        <v>1</v>
      </c>
      <c r="M175" s="26">
        <f t="shared" si="30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>
        <v>1</v>
      </c>
      <c r="AJ175" s="26"/>
      <c r="AK175" s="26"/>
      <c r="AL175" s="67">
        <f>SUMIFS([1]Up!$J:$J,[1]Up!$D:$D,D175)</f>
        <v>0</v>
      </c>
      <c r="AM175" s="82"/>
      <c r="AN175" s="82" t="str">
        <f t="shared" si="31"/>
        <v>PL12</v>
      </c>
      <c r="AO175" s="53" t="str">
        <f t="shared" si="32"/>
        <v/>
      </c>
      <c r="AP175" s="53" t="s">
        <v>786</v>
      </c>
      <c r="AQ175" s="84"/>
      <c r="AR175" s="53"/>
      <c r="AS175" s="53" t="s">
        <v>792</v>
      </c>
      <c r="AT175" s="53">
        <v>1</v>
      </c>
      <c r="AU175" s="83">
        <v>46215</v>
      </c>
      <c r="AV175" s="53"/>
      <c r="AW175" s="53"/>
    </row>
    <row r="176" spans="3:49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9"/>
        <v>0</v>
      </c>
      <c r="M176" s="26">
        <f t="shared" si="30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67">
        <f>SUMIFS([1]Up!$J:$J,[1]Up!$D:$D,D176)</f>
        <v>0</v>
      </c>
      <c r="AM176" s="82"/>
      <c r="AN176" s="82" t="str">
        <f t="shared" si="31"/>
        <v>PL25</v>
      </c>
      <c r="AO176" s="53" t="str">
        <f t="shared" si="32"/>
        <v/>
      </c>
      <c r="AP176" s="53" t="s">
        <v>703</v>
      </c>
      <c r="AQ176" s="84"/>
      <c r="AR176" s="53"/>
      <c r="AS176" s="53" t="s">
        <v>715</v>
      </c>
      <c r="AT176" s="53">
        <v>2</v>
      </c>
      <c r="AU176" s="83">
        <v>46215</v>
      </c>
      <c r="AV176" s="53"/>
      <c r="AW176" s="53"/>
    </row>
    <row r="177" spans="3:49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9"/>
        <v>4</v>
      </c>
      <c r="M177" s="26">
        <f t="shared" si="30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>
        <v>4</v>
      </c>
      <c r="AJ177" s="26"/>
      <c r="AK177" s="26"/>
      <c r="AL177" s="67">
        <f>SUMIFS([1]Up!$J:$J,[1]Up!$D:$D,D177)</f>
        <v>0</v>
      </c>
      <c r="AM177" s="82"/>
      <c r="AN177" s="82" t="str">
        <f t="shared" si="31"/>
        <v>PL12</v>
      </c>
      <c r="AO177" s="53" t="str">
        <f t="shared" si="32"/>
        <v/>
      </c>
      <c r="AP177" s="53" t="s">
        <v>786</v>
      </c>
      <c r="AQ177" s="84"/>
      <c r="AR177" s="53"/>
      <c r="AS177" s="53" t="s">
        <v>792</v>
      </c>
      <c r="AT177" s="53">
        <v>4</v>
      </c>
      <c r="AU177" s="83">
        <v>46215</v>
      </c>
      <c r="AV177" s="53"/>
      <c r="AW177" s="53"/>
    </row>
    <row r="178" spans="3:49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9"/>
        <v>0.60940191976372138</v>
      </c>
      <c r="M178" s="26">
        <f t="shared" si="30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67">
        <f>SUMIFS([1]Up!$J:$J,[1]Up!$D:$D,D178)</f>
        <v>0</v>
      </c>
      <c r="AM178" s="82"/>
      <c r="AN178" s="82" t="str">
        <f t="shared" si="31"/>
        <v/>
      </c>
      <c r="AO178" s="53" t="str">
        <f t="shared" si="32"/>
        <v/>
      </c>
      <c r="AP178" s="53" t="s">
        <v>703</v>
      </c>
      <c r="AQ178" s="84"/>
      <c r="AR178" s="53"/>
      <c r="AS178" s="53" t="s">
        <v>576</v>
      </c>
      <c r="AT178" s="53">
        <v>1</v>
      </c>
      <c r="AU178" s="83"/>
      <c r="AV178" s="53"/>
      <c r="AW178" s="53"/>
    </row>
    <row r="179" spans="3:49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9"/>
        <v>2</v>
      </c>
      <c r="M179" s="26">
        <f t="shared" si="30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>
        <v>2</v>
      </c>
      <c r="AJ179" s="26"/>
      <c r="AK179" s="26"/>
      <c r="AL179" s="67">
        <f>SUMIFS([1]Up!$J:$J,[1]Up!$D:$D,D179)</f>
        <v>0</v>
      </c>
      <c r="AM179" s="82"/>
      <c r="AN179" s="82" t="str">
        <f t="shared" si="31"/>
        <v/>
      </c>
      <c r="AO179" s="53" t="str">
        <f t="shared" si="32"/>
        <v/>
      </c>
      <c r="AP179" s="53" t="s">
        <v>786</v>
      </c>
      <c r="AQ179" s="84"/>
      <c r="AR179" s="53"/>
      <c r="AS179" s="53" t="s">
        <v>806</v>
      </c>
      <c r="AT179" s="53">
        <v>2</v>
      </c>
      <c r="AU179" s="83">
        <v>46215</v>
      </c>
      <c r="AV179" s="53"/>
      <c r="AW179" s="53"/>
    </row>
    <row r="180" spans="3:49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9"/>
        <v>0</v>
      </c>
      <c r="M180" s="26">
        <f t="shared" si="30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67">
        <f>SUMIFS([1]Up!$J:$J,[1]Up!$D:$D,D180)</f>
        <v>0</v>
      </c>
      <c r="AM180" s="82"/>
      <c r="AN180" s="82" t="str">
        <f t="shared" si="31"/>
        <v/>
      </c>
      <c r="AO180" s="53" t="str">
        <f t="shared" si="32"/>
        <v/>
      </c>
      <c r="AP180" s="53" t="s">
        <v>786</v>
      </c>
      <c r="AQ180" s="84"/>
      <c r="AR180" s="53"/>
      <c r="AS180" s="53"/>
      <c r="AT180" s="53"/>
      <c r="AU180" s="83"/>
      <c r="AV180" s="53"/>
      <c r="AW180" s="53"/>
    </row>
    <row r="181" spans="3:49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9"/>
        <v>0</v>
      </c>
      <c r="M181" s="26">
        <f t="shared" si="30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67">
        <f>SUMIFS([1]Up!$J:$J,[1]Up!$D:$D,D181)</f>
        <v>0</v>
      </c>
      <c r="AM181" s="82"/>
      <c r="AN181" s="82" t="str">
        <f t="shared" si="31"/>
        <v/>
      </c>
      <c r="AO181" s="53" t="str">
        <f t="shared" si="32"/>
        <v/>
      </c>
      <c r="AP181" s="53" t="s">
        <v>682</v>
      </c>
      <c r="AQ181" s="84"/>
      <c r="AR181" s="53"/>
      <c r="AS181" s="53"/>
      <c r="AT181" s="53"/>
      <c r="AU181" s="83"/>
      <c r="AV181" s="53"/>
      <c r="AW181" s="53"/>
    </row>
    <row r="182" spans="3:49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9"/>
        <v>0</v>
      </c>
      <c r="M182" s="26">
        <f t="shared" si="30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67">
        <f>SUMIFS([1]Up!$J:$J,[1]Up!$D:$D,D182)</f>
        <v>0</v>
      </c>
      <c r="AM182" s="82"/>
      <c r="AN182" s="82" t="str">
        <f t="shared" si="31"/>
        <v/>
      </c>
      <c r="AO182" s="53" t="str">
        <f t="shared" si="32"/>
        <v/>
      </c>
      <c r="AP182" s="53" t="s">
        <v>786</v>
      </c>
      <c r="AQ182" s="84"/>
      <c r="AR182" s="53"/>
      <c r="AS182" s="53"/>
      <c r="AT182" s="53"/>
      <c r="AU182" s="83"/>
      <c r="AV182" s="53"/>
      <c r="AW182" s="53"/>
    </row>
    <row r="183" spans="3:49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9"/>
        <v>0</v>
      </c>
      <c r="M183" s="26">
        <f t="shared" si="30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67">
        <f>SUMIFS([1]Up!$J:$J,[1]Up!$D:$D,D183)</f>
        <v>0</v>
      </c>
      <c r="AM183" s="82"/>
      <c r="AN183" s="82" t="str">
        <f t="shared" si="31"/>
        <v/>
      </c>
      <c r="AO183" s="53" t="str">
        <f t="shared" si="32"/>
        <v/>
      </c>
      <c r="AP183" s="53" t="s">
        <v>682</v>
      </c>
      <c r="AQ183" s="84"/>
      <c r="AR183" s="53"/>
      <c r="AS183" s="53"/>
      <c r="AT183" s="53"/>
      <c r="AU183" s="83"/>
      <c r="AV183" s="53"/>
      <c r="AW183" s="53"/>
    </row>
    <row r="184" spans="3:49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9"/>
        <v>0</v>
      </c>
      <c r="M184" s="26">
        <f t="shared" si="30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67">
        <f>SUMIFS([1]Up!$J:$J,[1]Up!$D:$D,D184)</f>
        <v>0</v>
      </c>
      <c r="AM184" s="82"/>
      <c r="AN184" s="82" t="str">
        <f t="shared" si="31"/>
        <v/>
      </c>
      <c r="AO184" s="53" t="str">
        <f t="shared" si="32"/>
        <v/>
      </c>
      <c r="AP184" s="53" t="s">
        <v>682</v>
      </c>
      <c r="AQ184" s="84"/>
      <c r="AR184" s="53"/>
      <c r="AS184" s="53"/>
      <c r="AT184" s="53"/>
      <c r="AU184" s="83"/>
      <c r="AV184" s="53"/>
      <c r="AW184" s="53"/>
    </row>
    <row r="185" spans="3:49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9"/>
        <v>0</v>
      </c>
      <c r="M185" s="26">
        <f t="shared" si="30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67">
        <f>SUMIFS([1]Up!$J:$J,[1]Up!$D:$D,D185)</f>
        <v>0</v>
      </c>
      <c r="AM185" s="82"/>
      <c r="AN185" s="82" t="str">
        <f t="shared" si="31"/>
        <v/>
      </c>
      <c r="AO185" s="53" t="str">
        <f t="shared" si="32"/>
        <v/>
      </c>
      <c r="AP185" s="53" t="s">
        <v>682</v>
      </c>
      <c r="AQ185" s="84"/>
      <c r="AR185" s="53"/>
      <c r="AS185" s="53"/>
      <c r="AT185" s="53"/>
      <c r="AU185" s="83"/>
      <c r="AV185" s="53"/>
      <c r="AW185" s="53"/>
    </row>
    <row r="186" spans="3:49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9"/>
        <v>0</v>
      </c>
      <c r="M186" s="26">
        <f t="shared" si="30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67">
        <f>SUMIFS([1]Up!$J:$J,[1]Up!$D:$D,D186)</f>
        <v>0</v>
      </c>
      <c r="AM186" s="82"/>
      <c r="AN186" s="82" t="str">
        <f t="shared" si="31"/>
        <v/>
      </c>
      <c r="AO186" s="53" t="str">
        <f t="shared" si="32"/>
        <v/>
      </c>
      <c r="AP186" s="53" t="s">
        <v>682</v>
      </c>
      <c r="AQ186" s="84"/>
      <c r="AR186" s="53"/>
      <c r="AS186" s="53"/>
      <c r="AT186" s="53"/>
      <c r="AU186" s="83"/>
      <c r="AV186" s="53"/>
      <c r="AW186" s="53"/>
    </row>
    <row r="187" spans="3:49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9"/>
        <v>0</v>
      </c>
      <c r="M187" s="26">
        <f t="shared" si="30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67">
        <f>SUMIFS([1]Up!$J:$J,[1]Up!$D:$D,D187)</f>
        <v>0</v>
      </c>
      <c r="AM187" s="82"/>
      <c r="AN187" s="82" t="str">
        <f t="shared" si="31"/>
        <v/>
      </c>
      <c r="AO187" s="53" t="str">
        <f t="shared" si="32"/>
        <v/>
      </c>
      <c r="AP187" s="53" t="s">
        <v>786</v>
      </c>
      <c r="AQ187" s="84"/>
      <c r="AR187" s="53"/>
      <c r="AS187" s="53"/>
      <c r="AT187" s="53"/>
      <c r="AU187" s="83"/>
      <c r="AV187" s="53"/>
      <c r="AW187" s="53"/>
    </row>
    <row r="188" spans="3:49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9"/>
        <v>0</v>
      </c>
      <c r="M188" s="26">
        <f t="shared" si="30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67">
        <f>SUMIFS([1]Up!$J:$J,[1]Up!$D:$D,D188)</f>
        <v>0</v>
      </c>
      <c r="AM188" s="82"/>
      <c r="AN188" s="82" t="str">
        <f t="shared" si="31"/>
        <v/>
      </c>
      <c r="AO188" s="53" t="str">
        <f t="shared" si="32"/>
        <v/>
      </c>
      <c r="AP188" s="53" t="s">
        <v>682</v>
      </c>
      <c r="AQ188" s="84"/>
      <c r="AR188" s="53"/>
      <c r="AS188" s="53"/>
      <c r="AT188" s="53"/>
      <c r="AU188" s="83"/>
      <c r="AV188" s="53"/>
      <c r="AW188" s="53"/>
    </row>
    <row r="189" spans="3:49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9"/>
        <v>0</v>
      </c>
      <c r="M189" s="26">
        <f t="shared" si="30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67">
        <f>SUMIFS([1]Up!$J:$J,[1]Up!$D:$D,D189)</f>
        <v>0</v>
      </c>
      <c r="AM189" s="82"/>
      <c r="AN189" s="82" t="str">
        <f t="shared" si="31"/>
        <v/>
      </c>
      <c r="AO189" s="53" t="str">
        <f t="shared" si="32"/>
        <v/>
      </c>
      <c r="AP189" s="53" t="s">
        <v>682</v>
      </c>
      <c r="AQ189" s="84"/>
      <c r="AR189" s="53"/>
      <c r="AS189" s="53"/>
      <c r="AT189" s="53"/>
      <c r="AU189" s="83"/>
      <c r="AV189" s="53"/>
      <c r="AW189" s="53"/>
    </row>
    <row r="190" spans="3:49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9"/>
        <v>1</v>
      </c>
      <c r="M190" s="26">
        <f t="shared" si="3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26"/>
      <c r="AJ190" s="26"/>
      <c r="AK190" s="26"/>
      <c r="AL190" s="67">
        <f>SUMIFS([1]Up!$J:$J,[1]Up!$D:$D,D190)</f>
        <v>0</v>
      </c>
      <c r="AM190" s="82"/>
      <c r="AN190" s="82" t="str">
        <f t="shared" si="31"/>
        <v>PL10</v>
      </c>
      <c r="AO190" s="53" t="str">
        <f t="shared" si="32"/>
        <v/>
      </c>
      <c r="AP190" s="53" t="s">
        <v>703</v>
      </c>
      <c r="AQ190" s="84"/>
      <c r="AR190" s="53"/>
      <c r="AS190" s="53" t="s">
        <v>779</v>
      </c>
      <c r="AT190" s="53">
        <v>1</v>
      </c>
      <c r="AU190" s="83">
        <v>46215</v>
      </c>
      <c r="AV190" s="53"/>
      <c r="AW190" s="53"/>
    </row>
    <row r="191" spans="3:49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9"/>
        <v>1</v>
      </c>
      <c r="M191" s="26">
        <f t="shared" si="30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67">
        <f>SUMIFS([1]Up!$J:$J,[1]Up!$D:$D,D191)</f>
        <v>0</v>
      </c>
      <c r="AM191" s="82"/>
      <c r="AN191" s="82" t="str">
        <f t="shared" si="31"/>
        <v>PL55</v>
      </c>
      <c r="AO191" s="53" t="str">
        <f t="shared" si="32"/>
        <v/>
      </c>
      <c r="AP191" s="53" t="s">
        <v>703</v>
      </c>
      <c r="AQ191" s="84"/>
      <c r="AR191" s="53"/>
      <c r="AS191" s="53" t="s">
        <v>760</v>
      </c>
      <c r="AT191" s="53">
        <v>1</v>
      </c>
      <c r="AU191" s="83">
        <v>46215</v>
      </c>
      <c r="AV191" s="53"/>
      <c r="AW191" s="53"/>
    </row>
    <row r="192" spans="3:49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9"/>
        <v>1</v>
      </c>
      <c r="M192" s="26">
        <f t="shared" si="30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26"/>
      <c r="AJ192" s="26"/>
      <c r="AK192" s="26"/>
      <c r="AL192" s="67">
        <f>SUMIFS([1]Up!$J:$J,[1]Up!$D:$D,D192)</f>
        <v>0</v>
      </c>
      <c r="AM192" s="82"/>
      <c r="AN192" s="82" t="str">
        <f t="shared" si="31"/>
        <v>PL10</v>
      </c>
      <c r="AO192" s="53" t="str">
        <f t="shared" si="32"/>
        <v/>
      </c>
      <c r="AP192" s="53" t="s">
        <v>703</v>
      </c>
      <c r="AQ192" s="84"/>
      <c r="AR192" s="53"/>
      <c r="AS192" s="53" t="s">
        <v>779</v>
      </c>
      <c r="AT192" s="53">
        <v>1</v>
      </c>
      <c r="AU192" s="83">
        <v>46215</v>
      </c>
      <c r="AV192" s="53"/>
      <c r="AW192" s="53"/>
    </row>
    <row r="193" spans="3:49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9"/>
        <v>16</v>
      </c>
      <c r="M193" s="26">
        <f t="shared" si="30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67">
        <f>SUMIFS([1]Up!$J:$J,[1]Up!$D:$D,D193)</f>
        <v>0</v>
      </c>
      <c r="AM193" s="82"/>
      <c r="AN193" s="82" t="str">
        <f t="shared" si="31"/>
        <v>PL10</v>
      </c>
      <c r="AO193" s="53" t="str">
        <f t="shared" si="32"/>
        <v/>
      </c>
      <c r="AP193" s="53" t="s">
        <v>703</v>
      </c>
      <c r="AQ193" s="84"/>
      <c r="AR193" s="53"/>
      <c r="AS193" s="53" t="s">
        <v>836</v>
      </c>
      <c r="AT193" s="53">
        <v>16</v>
      </c>
      <c r="AU193" s="83">
        <v>46215</v>
      </c>
      <c r="AV193" s="53"/>
      <c r="AW193" s="53"/>
    </row>
    <row r="194" spans="3:49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9"/>
        <v>10</v>
      </c>
      <c r="M194" s="26">
        <f t="shared" si="3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26"/>
      <c r="AJ194" s="26"/>
      <c r="AK194" s="26"/>
      <c r="AL194" s="67">
        <f>SUMIFS([1]Up!$J:$J,[1]Up!$D:$D,D194)</f>
        <v>0</v>
      </c>
      <c r="AM194" s="82"/>
      <c r="AN194" s="82" t="str">
        <f t="shared" si="31"/>
        <v>PL10</v>
      </c>
      <c r="AO194" s="53" t="str">
        <f t="shared" si="32"/>
        <v/>
      </c>
      <c r="AP194" s="53" t="s">
        <v>703</v>
      </c>
      <c r="AQ194" s="84"/>
      <c r="AR194" s="53"/>
      <c r="AS194" s="53" t="s">
        <v>779</v>
      </c>
      <c r="AT194" s="53">
        <v>10</v>
      </c>
      <c r="AU194" s="83">
        <v>46215</v>
      </c>
      <c r="AV194" s="53"/>
      <c r="AW194" s="53"/>
    </row>
    <row r="195" spans="3:49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9"/>
        <v>5</v>
      </c>
      <c r="M195" s="26">
        <f t="shared" si="30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26"/>
      <c r="AJ195" s="26"/>
      <c r="AK195" s="26"/>
      <c r="AL195" s="67">
        <f>SUMIFS([1]Up!$J:$J,[1]Up!$D:$D,D195)</f>
        <v>0</v>
      </c>
      <c r="AM195" s="82"/>
      <c r="AN195" s="82" t="str">
        <f t="shared" si="31"/>
        <v>PL12</v>
      </c>
      <c r="AO195" s="53" t="str">
        <f t="shared" si="32"/>
        <v/>
      </c>
      <c r="AP195" s="53" t="s">
        <v>703</v>
      </c>
      <c r="AQ195" s="84"/>
      <c r="AR195" s="53"/>
      <c r="AS195" s="53" t="s">
        <v>792</v>
      </c>
      <c r="AT195" s="53">
        <v>5</v>
      </c>
      <c r="AU195" s="83">
        <v>46215</v>
      </c>
      <c r="AV195" s="53"/>
      <c r="AW195" s="53"/>
    </row>
    <row r="196" spans="3:49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9"/>
        <v>2</v>
      </c>
      <c r="M196" s="26">
        <f t="shared" si="30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26"/>
      <c r="AJ196" s="26"/>
      <c r="AK196" s="26"/>
      <c r="AL196" s="67">
        <f>SUMIFS([1]Up!$J:$J,[1]Up!$D:$D,D196)</f>
        <v>0</v>
      </c>
      <c r="AM196" s="82"/>
      <c r="AN196" s="82" t="str">
        <f t="shared" si="31"/>
        <v>PL10</v>
      </c>
      <c r="AO196" s="53" t="str">
        <f t="shared" si="32"/>
        <v/>
      </c>
      <c r="AP196" s="53" t="s">
        <v>703</v>
      </c>
      <c r="AQ196" s="84"/>
      <c r="AR196" s="53"/>
      <c r="AS196" s="53" t="s">
        <v>779</v>
      </c>
      <c r="AT196" s="53">
        <v>2</v>
      </c>
      <c r="AU196" s="83">
        <v>46215</v>
      </c>
      <c r="AV196" s="53"/>
      <c r="AW196" s="53"/>
    </row>
    <row r="197" spans="3:49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9"/>
        <v>2</v>
      </c>
      <c r="M197" s="26">
        <f t="shared" si="30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26"/>
      <c r="AJ197" s="26"/>
      <c r="AK197" s="26"/>
      <c r="AL197" s="67">
        <f>SUMIFS([1]Up!$J:$J,[1]Up!$D:$D,D197)</f>
        <v>0</v>
      </c>
      <c r="AM197" s="82"/>
      <c r="AN197" s="82" t="str">
        <f t="shared" si="31"/>
        <v>PL19</v>
      </c>
      <c r="AO197" s="53" t="str">
        <f t="shared" si="32"/>
        <v/>
      </c>
      <c r="AP197" s="53" t="s">
        <v>703</v>
      </c>
      <c r="AQ197" s="84"/>
      <c r="AR197" s="53"/>
      <c r="AS197" s="53" t="s">
        <v>850</v>
      </c>
      <c r="AT197" s="53">
        <v>2</v>
      </c>
      <c r="AU197" s="83">
        <v>46215</v>
      </c>
      <c r="AV197" s="53"/>
      <c r="AW197" s="53"/>
    </row>
    <row r="198" spans="3:49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9"/>
        <v>2</v>
      </c>
      <c r="M198" s="26">
        <f t="shared" si="30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26"/>
      <c r="AJ198" s="26"/>
      <c r="AK198" s="26"/>
      <c r="AL198" s="67">
        <f>SUMIFS([1]Up!$J:$J,[1]Up!$D:$D,D198)</f>
        <v>0</v>
      </c>
      <c r="AM198" s="82"/>
      <c r="AN198" s="82" t="str">
        <f t="shared" si="31"/>
        <v>PL12</v>
      </c>
      <c r="AO198" s="53" t="str">
        <f t="shared" si="32"/>
        <v/>
      </c>
      <c r="AP198" s="53" t="s">
        <v>703</v>
      </c>
      <c r="AQ198" s="84"/>
      <c r="AR198" s="53"/>
      <c r="AS198" s="53" t="s">
        <v>854</v>
      </c>
      <c r="AT198" s="53">
        <v>2</v>
      </c>
      <c r="AU198" s="83">
        <v>46215</v>
      </c>
      <c r="AV198" s="53"/>
      <c r="AW198" s="53"/>
    </row>
    <row r="199" spans="3:49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9"/>
        <v>2</v>
      </c>
      <c r="M199" s="26">
        <f t="shared" si="30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>
        <v>2</v>
      </c>
      <c r="AI199" s="26"/>
      <c r="AJ199" s="26"/>
      <c r="AK199" s="26"/>
      <c r="AL199" s="67">
        <f>SUMIFS([1]Up!$J:$J,[1]Up!$D:$D,D199)</f>
        <v>0</v>
      </c>
      <c r="AM199" s="82"/>
      <c r="AN199" s="82" t="str">
        <f t="shared" si="31"/>
        <v>PL6</v>
      </c>
      <c r="AO199" s="53" t="str">
        <f t="shared" si="32"/>
        <v/>
      </c>
      <c r="AP199" s="53" t="s">
        <v>703</v>
      </c>
      <c r="AQ199" s="84"/>
      <c r="AR199" s="53"/>
      <c r="AS199" s="53" t="s">
        <v>765</v>
      </c>
      <c r="AT199" s="53">
        <v>2</v>
      </c>
      <c r="AU199" s="83">
        <v>46215</v>
      </c>
      <c r="AV199" s="53"/>
      <c r="AW199" s="53"/>
    </row>
    <row r="200" spans="3:49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9"/>
        <v>0</v>
      </c>
      <c r="M200" s="26">
        <f t="shared" si="30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67">
        <f>SUMIFS([1]Up!$J:$J,[1]Up!$D:$D,D200)</f>
        <v>0</v>
      </c>
      <c r="AM200" s="82"/>
      <c r="AN200" s="82" t="str">
        <f t="shared" si="31"/>
        <v/>
      </c>
      <c r="AO200" s="53" t="str">
        <f t="shared" si="32"/>
        <v/>
      </c>
      <c r="AP200" s="53" t="s">
        <v>682</v>
      </c>
      <c r="AQ200" s="84"/>
      <c r="AR200" s="53"/>
      <c r="AS200" s="53"/>
      <c r="AT200" s="53"/>
      <c r="AU200" s="83"/>
      <c r="AV200" s="53"/>
      <c r="AW200" s="53"/>
    </row>
    <row r="201" spans="3:49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9"/>
        <v>2</v>
      </c>
      <c r="M201" s="26">
        <f t="shared" si="30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67">
        <f>SUMIFS([1]Up!$J:$J,[1]Up!$D:$D,D201)</f>
        <v>0</v>
      </c>
      <c r="AM201" s="82"/>
      <c r="AN201" s="82" t="str">
        <f t="shared" si="31"/>
        <v>PL55</v>
      </c>
      <c r="AO201" s="53" t="str">
        <f t="shared" si="32"/>
        <v/>
      </c>
      <c r="AP201" s="53" t="s">
        <v>703</v>
      </c>
      <c r="AQ201" s="84"/>
      <c r="AR201" s="53"/>
      <c r="AS201" s="53" t="s">
        <v>760</v>
      </c>
      <c r="AT201" s="53">
        <v>2</v>
      </c>
      <c r="AU201" s="83">
        <v>46215</v>
      </c>
      <c r="AV201" s="53"/>
      <c r="AW201" s="53"/>
    </row>
    <row r="202" spans="3:49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9"/>
        <v>0</v>
      </c>
      <c r="M202" s="26">
        <f t="shared" si="30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67">
        <f>SUMIFS([1]Up!$J:$J,[1]Up!$D:$D,D202)</f>
        <v>0</v>
      </c>
      <c r="AM202" s="82"/>
      <c r="AN202" s="82" t="str">
        <f t="shared" si="31"/>
        <v>PL12</v>
      </c>
      <c r="AO202" s="53" t="str">
        <f t="shared" si="32"/>
        <v/>
      </c>
      <c r="AP202" s="53" t="s">
        <v>703</v>
      </c>
      <c r="AQ202" s="84"/>
      <c r="AR202" s="53"/>
      <c r="AS202" s="53" t="s">
        <v>869</v>
      </c>
      <c r="AT202" s="53">
        <v>8</v>
      </c>
      <c r="AU202" s="83">
        <v>46215</v>
      </c>
      <c r="AV202" s="53"/>
      <c r="AW202" s="53"/>
    </row>
    <row r="203" spans="3:49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9"/>
        <v>0</v>
      </c>
      <c r="M203" s="26">
        <f t="shared" si="30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67">
        <f>SUMIFS([1]Up!$J:$J,[1]Up!$D:$D,D203)</f>
        <v>0</v>
      </c>
      <c r="AM203" s="82"/>
      <c r="AN203" s="82" t="str">
        <f t="shared" si="31"/>
        <v>PL25</v>
      </c>
      <c r="AO203" s="53" t="str">
        <f t="shared" si="32"/>
        <v/>
      </c>
      <c r="AP203" s="53" t="s">
        <v>703</v>
      </c>
      <c r="AQ203" s="84"/>
      <c r="AR203" s="53"/>
      <c r="AS203" s="53" t="s">
        <v>715</v>
      </c>
      <c r="AT203" s="53">
        <v>1</v>
      </c>
      <c r="AU203" s="83">
        <v>46215</v>
      </c>
      <c r="AV203" s="53"/>
      <c r="AW203" s="53"/>
    </row>
    <row r="204" spans="3:49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9"/>
        <v>0</v>
      </c>
      <c r="M204" s="26">
        <f t="shared" si="30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67">
        <f>SUMIFS([1]Up!$J:$J,[1]Up!$D:$D,D204)</f>
        <v>0</v>
      </c>
      <c r="AM204" s="82"/>
      <c r="AN204" s="82" t="str">
        <f t="shared" si="31"/>
        <v/>
      </c>
      <c r="AO204" s="53" t="str">
        <f t="shared" si="32"/>
        <v/>
      </c>
      <c r="AP204" s="53" t="s">
        <v>703</v>
      </c>
      <c r="AQ204" s="84"/>
      <c r="AR204" s="53"/>
      <c r="AS204" s="53" t="s">
        <v>877</v>
      </c>
      <c r="AT204" s="53">
        <v>1</v>
      </c>
      <c r="AU204" s="83">
        <v>46215</v>
      </c>
      <c r="AV204" s="53"/>
      <c r="AW204" s="53"/>
    </row>
    <row r="205" spans="3:49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9"/>
        <v>1</v>
      </c>
      <c r="M205" s="26">
        <f t="shared" si="30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67">
        <f>SUMIFS([1]Up!$J:$J,[1]Up!$D:$D,D205)</f>
        <v>0</v>
      </c>
      <c r="AM205" s="82"/>
      <c r="AN205" s="82" t="str">
        <f t="shared" si="31"/>
        <v/>
      </c>
      <c r="AO205" s="53" t="str">
        <f t="shared" si="32"/>
        <v/>
      </c>
      <c r="AP205" s="53" t="s">
        <v>703</v>
      </c>
      <c r="AQ205" s="84"/>
      <c r="AR205" s="53"/>
      <c r="AS205" s="53" t="s">
        <v>576</v>
      </c>
      <c r="AT205" s="53">
        <v>1</v>
      </c>
      <c r="AU205" s="83"/>
      <c r="AV205" s="53"/>
      <c r="AW205" s="53"/>
    </row>
    <row r="206" spans="3:49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9"/>
        <v>1</v>
      </c>
      <c r="M206" s="26">
        <f t="shared" si="30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67">
        <f>SUMIFS([1]Up!$J:$J,[1]Up!$D:$D,D206)</f>
        <v>0</v>
      </c>
      <c r="AM206" s="82"/>
      <c r="AN206" s="82" t="str">
        <f t="shared" si="31"/>
        <v/>
      </c>
      <c r="AO206" s="53" t="str">
        <f t="shared" si="32"/>
        <v/>
      </c>
      <c r="AP206" s="53" t="s">
        <v>703</v>
      </c>
      <c r="AQ206" s="84"/>
      <c r="AR206" s="53"/>
      <c r="AS206" s="53" t="s">
        <v>704</v>
      </c>
      <c r="AT206" s="53">
        <v>1</v>
      </c>
      <c r="AU206" s="83">
        <v>46215</v>
      </c>
      <c r="AV206" s="53"/>
      <c r="AW206" s="53"/>
    </row>
    <row r="207" spans="3:49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9"/>
        <v>1</v>
      </c>
      <c r="M207" s="26">
        <f t="shared" si="30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67">
        <f>SUMIFS([1]Up!$J:$J,[1]Up!$D:$D,D207)</f>
        <v>0</v>
      </c>
      <c r="AM207" s="82"/>
      <c r="AN207" s="82" t="str">
        <f t="shared" si="31"/>
        <v/>
      </c>
      <c r="AO207" s="53" t="str">
        <f t="shared" si="32"/>
        <v/>
      </c>
      <c r="AP207" s="53" t="s">
        <v>703</v>
      </c>
      <c r="AQ207" s="84"/>
      <c r="AR207" s="53"/>
      <c r="AS207" s="53" t="s">
        <v>726</v>
      </c>
      <c r="AT207" s="53">
        <v>1</v>
      </c>
      <c r="AU207" s="83">
        <v>46215</v>
      </c>
      <c r="AV207" s="53"/>
      <c r="AW207" s="53"/>
    </row>
    <row r="208" spans="3:49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9"/>
        <v>1</v>
      </c>
      <c r="M208" s="26">
        <f t="shared" si="30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67">
        <f>SUMIFS([1]Up!$J:$J,[1]Up!$D:$D,D208)</f>
        <v>0</v>
      </c>
      <c r="AM208" s="82"/>
      <c r="AN208" s="82" t="str">
        <f t="shared" si="31"/>
        <v/>
      </c>
      <c r="AO208" s="53" t="str">
        <f t="shared" si="32"/>
        <v/>
      </c>
      <c r="AP208" s="53" t="s">
        <v>703</v>
      </c>
      <c r="AQ208" s="84"/>
      <c r="AR208" s="53"/>
      <c r="AS208" s="53" t="s">
        <v>726</v>
      </c>
      <c r="AT208" s="53">
        <v>1</v>
      </c>
      <c r="AU208" s="83">
        <v>46215</v>
      </c>
      <c r="AV208" s="53"/>
      <c r="AW208" s="53"/>
    </row>
    <row r="209" spans="3:49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9"/>
        <v>1</v>
      </c>
      <c r="M209" s="26">
        <f t="shared" si="30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67">
        <f>SUMIFS([1]Up!$J:$J,[1]Up!$D:$D,D209)</f>
        <v>0</v>
      </c>
      <c r="AM209" s="82"/>
      <c r="AN209" s="82" t="str">
        <f t="shared" si="31"/>
        <v/>
      </c>
      <c r="AO209" s="53" t="str">
        <f t="shared" si="32"/>
        <v/>
      </c>
      <c r="AP209" s="53" t="s">
        <v>703</v>
      </c>
      <c r="AQ209" s="84"/>
      <c r="AR209" s="53"/>
      <c r="AS209" s="53" t="s">
        <v>733</v>
      </c>
      <c r="AT209" s="53">
        <v>1</v>
      </c>
      <c r="AU209" s="83">
        <v>46215</v>
      </c>
      <c r="AV209" s="53"/>
      <c r="AW209" s="53"/>
    </row>
    <row r="210" spans="3:49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9"/>
        <v>1</v>
      </c>
      <c r="M210" s="26">
        <f t="shared" si="30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67">
        <f>SUMIFS([1]Up!$J:$J,[1]Up!$D:$D,D210)</f>
        <v>0</v>
      </c>
      <c r="AM210" s="82"/>
      <c r="AN210" s="82" t="str">
        <f t="shared" si="31"/>
        <v/>
      </c>
      <c r="AO210" s="53" t="str">
        <f t="shared" si="32"/>
        <v/>
      </c>
      <c r="AP210" s="53" t="s">
        <v>703</v>
      </c>
      <c r="AQ210" s="84"/>
      <c r="AR210" s="53"/>
      <c r="AS210" s="53" t="s">
        <v>733</v>
      </c>
      <c r="AT210" s="53">
        <v>1</v>
      </c>
      <c r="AU210" s="83">
        <v>46215</v>
      </c>
      <c r="AV210" s="53"/>
      <c r="AW210" s="53"/>
    </row>
    <row r="211" spans="3:49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9"/>
        <v>5</v>
      </c>
      <c r="M211" s="26">
        <f t="shared" si="30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67">
        <f>SUMIFS([1]Up!$J:$J,[1]Up!$D:$D,D211)</f>
        <v>0</v>
      </c>
      <c r="AM211" s="82"/>
      <c r="AN211" s="82" t="str">
        <f t="shared" si="31"/>
        <v/>
      </c>
      <c r="AO211" s="53" t="str">
        <f t="shared" si="32"/>
        <v/>
      </c>
      <c r="AP211" s="53" t="s">
        <v>703</v>
      </c>
      <c r="AQ211" s="84"/>
      <c r="AR211" s="53"/>
      <c r="AS211" s="53" t="s">
        <v>726</v>
      </c>
      <c r="AT211" s="53">
        <v>5</v>
      </c>
      <c r="AU211" s="83">
        <v>46215</v>
      </c>
      <c r="AV211" s="53"/>
      <c r="AW211" s="53"/>
    </row>
    <row r="212" spans="3:49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9"/>
        <v>6</v>
      </c>
      <c r="M212" s="26">
        <f t="shared" si="30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67">
        <f>SUMIFS([1]Up!$J:$J,[1]Up!$D:$D,D212)</f>
        <v>0</v>
      </c>
      <c r="AM212" s="82"/>
      <c r="AN212" s="82" t="str">
        <f t="shared" si="31"/>
        <v/>
      </c>
      <c r="AO212" s="53" t="str">
        <f t="shared" si="32"/>
        <v/>
      </c>
      <c r="AP212" s="53" t="s">
        <v>703</v>
      </c>
      <c r="AQ212" s="84"/>
      <c r="AR212" s="53"/>
      <c r="AS212" s="53" t="s">
        <v>726</v>
      </c>
      <c r="AT212" s="53">
        <v>6</v>
      </c>
      <c r="AU212" s="83">
        <v>46215</v>
      </c>
      <c r="AV212" s="53"/>
      <c r="AW212" s="53"/>
    </row>
    <row r="213" spans="3:49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9"/>
        <v>1</v>
      </c>
      <c r="M213" s="26">
        <f t="shared" si="30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67">
        <f>SUMIFS([1]Up!$J:$J,[1]Up!$D:$D,D213)</f>
        <v>0</v>
      </c>
      <c r="AM213" s="82"/>
      <c r="AN213" s="82" t="str">
        <f t="shared" si="31"/>
        <v/>
      </c>
      <c r="AO213" s="53" t="str">
        <f t="shared" si="32"/>
        <v/>
      </c>
      <c r="AP213" s="53" t="s">
        <v>703</v>
      </c>
      <c r="AQ213" s="84"/>
      <c r="AR213" s="53"/>
      <c r="AS213" s="53" t="s">
        <v>733</v>
      </c>
      <c r="AT213" s="53">
        <v>1</v>
      </c>
      <c r="AU213" s="83">
        <v>46215</v>
      </c>
      <c r="AV213" s="53"/>
      <c r="AW213" s="53"/>
    </row>
    <row r="214" spans="3:49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9"/>
        <v>5</v>
      </c>
      <c r="M214" s="26">
        <f t="shared" si="30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67">
        <f>SUMIFS([1]Up!$J:$J,[1]Up!$D:$D,D214)</f>
        <v>0</v>
      </c>
      <c r="AM214" s="82"/>
      <c r="AN214" s="82" t="str">
        <f t="shared" si="31"/>
        <v/>
      </c>
      <c r="AO214" s="53" t="str">
        <f t="shared" si="32"/>
        <v/>
      </c>
      <c r="AP214" s="53" t="s">
        <v>703</v>
      </c>
      <c r="AQ214" s="84"/>
      <c r="AR214" s="53"/>
      <c r="AS214" s="53" t="s">
        <v>726</v>
      </c>
      <c r="AT214" s="53">
        <v>5</v>
      </c>
      <c r="AU214" s="83">
        <v>46215</v>
      </c>
      <c r="AV214" s="53"/>
      <c r="AW214" s="53"/>
    </row>
    <row r="215" spans="3:49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9"/>
        <v>1</v>
      </c>
      <c r="M215" s="26">
        <f t="shared" si="30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67">
        <f>SUMIFS([1]Up!$J:$J,[1]Up!$D:$D,D215)</f>
        <v>0</v>
      </c>
      <c r="AM215" s="82"/>
      <c r="AN215" s="82" t="str">
        <f t="shared" si="31"/>
        <v/>
      </c>
      <c r="AO215" s="53" t="str">
        <f t="shared" si="32"/>
        <v/>
      </c>
      <c r="AP215" s="53" t="s">
        <v>703</v>
      </c>
      <c r="AQ215" s="84"/>
      <c r="AR215" s="53"/>
      <c r="AS215" s="53" t="s">
        <v>576</v>
      </c>
      <c r="AT215" s="53">
        <v>1</v>
      </c>
      <c r="AU215" s="83"/>
      <c r="AV215" s="53"/>
      <c r="AW215" s="53"/>
    </row>
    <row r="216" spans="3:49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9"/>
        <v>1</v>
      </c>
      <c r="M216" s="26">
        <f t="shared" si="30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67">
        <f>SUMIFS([1]Up!$J:$J,[1]Up!$D:$D,D216)</f>
        <v>0</v>
      </c>
      <c r="AM216" s="82"/>
      <c r="AN216" s="82" t="str">
        <f t="shared" si="31"/>
        <v/>
      </c>
      <c r="AO216" s="53" t="str">
        <f t="shared" si="32"/>
        <v/>
      </c>
      <c r="AP216" s="53" t="s">
        <v>703</v>
      </c>
      <c r="AQ216" s="84"/>
      <c r="AR216" s="53"/>
      <c r="AS216" s="53" t="s">
        <v>722</v>
      </c>
      <c r="AT216" s="53">
        <v>1</v>
      </c>
      <c r="AU216" s="83">
        <v>46215</v>
      </c>
      <c r="AV216" s="53"/>
      <c r="AW216" s="53"/>
    </row>
    <row r="217" spans="3:49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9"/>
        <v>1</v>
      </c>
      <c r="M217" s="26">
        <f t="shared" si="30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67">
        <f>SUMIFS([1]Up!$J:$J,[1]Up!$D:$D,D217)</f>
        <v>0</v>
      </c>
      <c r="AM217" s="82"/>
      <c r="AN217" s="82" t="str">
        <f t="shared" si="31"/>
        <v/>
      </c>
      <c r="AO217" s="53" t="str">
        <f t="shared" si="32"/>
        <v/>
      </c>
      <c r="AP217" s="53" t="s">
        <v>703</v>
      </c>
      <c r="AQ217" s="84"/>
      <c r="AR217" s="53"/>
      <c r="AS217" s="53" t="s">
        <v>733</v>
      </c>
      <c r="AT217" s="53">
        <v>1</v>
      </c>
      <c r="AU217" s="83">
        <v>46215</v>
      </c>
      <c r="AV217" s="53"/>
      <c r="AW217" s="53"/>
    </row>
    <row r="218" spans="3:49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9"/>
        <v>4</v>
      </c>
      <c r="M218" s="26">
        <f t="shared" si="30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26"/>
      <c r="AJ218" s="26"/>
      <c r="AK218" s="26"/>
      <c r="AL218" s="67">
        <f>SUMIFS([1]Up!$J:$J,[1]Up!$D:$D,D218)</f>
        <v>0</v>
      </c>
      <c r="AM218" s="82"/>
      <c r="AN218" s="82" t="str">
        <f t="shared" si="31"/>
        <v/>
      </c>
      <c r="AO218" s="53" t="str">
        <f t="shared" si="32"/>
        <v/>
      </c>
      <c r="AP218" s="53" t="s">
        <v>703</v>
      </c>
      <c r="AQ218" s="84"/>
      <c r="AR218" s="53"/>
      <c r="AS218" s="53" t="s">
        <v>744</v>
      </c>
      <c r="AT218" s="53">
        <v>4</v>
      </c>
      <c r="AU218" s="83">
        <v>46215</v>
      </c>
      <c r="AV218" s="53"/>
      <c r="AW218" s="53"/>
    </row>
    <row r="219" spans="3:49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9"/>
        <v>2</v>
      </c>
      <c r="M219" s="26">
        <f t="shared" si="3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26"/>
      <c r="AJ219" s="26"/>
      <c r="AK219" s="26"/>
      <c r="AL219" s="67">
        <f>SUMIFS([1]Up!$J:$J,[1]Up!$D:$D,D219)</f>
        <v>0</v>
      </c>
      <c r="AM219" s="82"/>
      <c r="AN219" s="82" t="str">
        <f t="shared" si="31"/>
        <v/>
      </c>
      <c r="AO219" s="53" t="str">
        <f t="shared" si="32"/>
        <v/>
      </c>
      <c r="AP219" s="53" t="s">
        <v>703</v>
      </c>
      <c r="AQ219" s="84"/>
      <c r="AR219" s="53"/>
      <c r="AS219" s="53" t="s">
        <v>903</v>
      </c>
      <c r="AT219" s="53">
        <v>2</v>
      </c>
      <c r="AU219" s="83">
        <v>46236</v>
      </c>
      <c r="AV219" s="53"/>
      <c r="AW219" s="53"/>
    </row>
    <row r="220" spans="3:49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9"/>
        <v>0</v>
      </c>
      <c r="M220" s="26">
        <f t="shared" si="30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67">
        <f>SUMIFS([1]Up!$J:$J,[1]Up!$D:$D,D220)</f>
        <v>0</v>
      </c>
      <c r="AM220" s="82"/>
      <c r="AN220" s="82" t="str">
        <f t="shared" si="31"/>
        <v/>
      </c>
      <c r="AO220" s="53" t="str">
        <f t="shared" si="32"/>
        <v/>
      </c>
      <c r="AP220" s="53" t="s">
        <v>682</v>
      </c>
      <c r="AQ220" s="84"/>
      <c r="AR220" s="53"/>
      <c r="AS220" s="53"/>
      <c r="AT220" s="53"/>
      <c r="AU220" s="83"/>
      <c r="AV220" s="53"/>
      <c r="AW220" s="53"/>
    </row>
    <row r="221" spans="3:49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9"/>
        <v>0</v>
      </c>
      <c r="M221" s="26">
        <f t="shared" si="30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67">
        <f>SUMIFS([1]Up!$J:$J,[1]Up!$D:$D,D221)</f>
        <v>0</v>
      </c>
      <c r="AM221" s="82"/>
      <c r="AN221" s="82" t="str">
        <f t="shared" si="31"/>
        <v>PL152</v>
      </c>
      <c r="AO221" s="53" t="str">
        <f t="shared" si="32"/>
        <v/>
      </c>
      <c r="AP221" s="53" t="s">
        <v>703</v>
      </c>
      <c r="AQ221" s="84"/>
      <c r="AR221" s="53"/>
      <c r="AS221" s="53"/>
      <c r="AT221" s="53"/>
      <c r="AU221" s="83"/>
      <c r="AV221" s="53"/>
      <c r="AW221" s="53"/>
    </row>
    <row r="222" spans="3:49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9"/>
        <v>0</v>
      </c>
      <c r="M222" s="26">
        <f t="shared" si="30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67">
        <f>SUMIFS([1]Up!$J:$J,[1]Up!$D:$D,D222)</f>
        <v>0</v>
      </c>
      <c r="AM222" s="82"/>
      <c r="AN222" s="82" t="str">
        <f t="shared" si="31"/>
        <v/>
      </c>
      <c r="AO222" s="53" t="str">
        <f t="shared" si="32"/>
        <v/>
      </c>
      <c r="AP222" s="53" t="s">
        <v>786</v>
      </c>
      <c r="AQ222" s="84"/>
      <c r="AR222" s="53"/>
      <c r="AS222" s="53" t="s">
        <v>907</v>
      </c>
      <c r="AT222" s="53">
        <v>2</v>
      </c>
      <c r="AU222" s="83">
        <v>46215</v>
      </c>
      <c r="AV222" s="53"/>
      <c r="AW222" s="53"/>
    </row>
    <row r="223" spans="3:49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9"/>
        <v>20</v>
      </c>
      <c r="M223" s="26">
        <f t="shared" si="3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26"/>
      <c r="AJ223" s="26"/>
      <c r="AK223" s="26"/>
      <c r="AL223" s="67">
        <f>SUMIFS([1]Up!$J:$J,[1]Up!$D:$D,D223)</f>
        <v>0</v>
      </c>
      <c r="AM223" s="82"/>
      <c r="AN223" s="82" t="str">
        <f t="shared" si="31"/>
        <v>PL10</v>
      </c>
      <c r="AO223" s="53" t="str">
        <f t="shared" si="32"/>
        <v/>
      </c>
      <c r="AP223" s="53" t="s">
        <v>703</v>
      </c>
      <c r="AQ223" s="84"/>
      <c r="AR223" s="53"/>
      <c r="AS223" s="53" t="s">
        <v>779</v>
      </c>
      <c r="AT223" s="53">
        <v>20</v>
      </c>
      <c r="AU223" s="83">
        <v>46215</v>
      </c>
      <c r="AV223" s="53"/>
      <c r="AW223" s="53"/>
    </row>
    <row r="224" spans="3:49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9"/>
        <v>1</v>
      </c>
      <c r="M224" s="26">
        <f t="shared" si="30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>
        <v>3</v>
      </c>
      <c r="AI224" s="26"/>
      <c r="AJ224" s="26"/>
      <c r="AK224" s="26"/>
      <c r="AL224" s="67">
        <f>SUMIFS([1]Up!$J:$J,[1]Up!$D:$D,D224)</f>
        <v>0</v>
      </c>
      <c r="AM224" s="82" t="s">
        <v>4568</v>
      </c>
      <c r="AN224" s="82" t="str">
        <f t="shared" si="31"/>
        <v>PL6</v>
      </c>
      <c r="AO224" s="53" t="str">
        <f t="shared" si="32"/>
        <v>Thừa 2</v>
      </c>
      <c r="AP224" s="53" t="s">
        <v>703</v>
      </c>
      <c r="AQ224" s="84"/>
      <c r="AR224" s="53"/>
      <c r="AS224" s="53" t="s">
        <v>576</v>
      </c>
      <c r="AT224" s="53">
        <v>1</v>
      </c>
      <c r="AU224" s="83"/>
      <c r="AV224" s="53"/>
      <c r="AW224" s="53"/>
    </row>
    <row r="225" spans="3:49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9"/>
        <v>2</v>
      </c>
      <c r="M225" s="26">
        <f t="shared" si="30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>
        <v>1</v>
      </c>
      <c r="AI225" s="26"/>
      <c r="AJ225" s="26"/>
      <c r="AK225" s="26"/>
      <c r="AL225" s="67">
        <f>SUMIFS([1]Up!$J:$J,[1]Up!$D:$D,D225)</f>
        <v>0</v>
      </c>
      <c r="AM225" s="82"/>
      <c r="AN225" s="82" t="str">
        <f t="shared" si="31"/>
        <v>PL6</v>
      </c>
      <c r="AO225" s="53" t="str">
        <f t="shared" si="32"/>
        <v>Thừa 1</v>
      </c>
      <c r="AP225" s="53" t="s">
        <v>703</v>
      </c>
      <c r="AQ225" s="84"/>
      <c r="AR225" s="53"/>
      <c r="AS225" s="53" t="s">
        <v>913</v>
      </c>
      <c r="AT225" s="53">
        <v>2</v>
      </c>
      <c r="AU225" s="83">
        <v>46236</v>
      </c>
      <c r="AV225" s="53"/>
      <c r="AW225" s="53"/>
    </row>
    <row r="226" spans="3:49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9"/>
        <v>2</v>
      </c>
      <c r="M226" s="26">
        <f t="shared" si="30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67">
        <f>SUMIFS([1]Up!$J:$J,[1]Up!$D:$D,D226)</f>
        <v>0</v>
      </c>
      <c r="AM226" s="82"/>
      <c r="AN226" s="82" t="str">
        <f t="shared" si="31"/>
        <v>PL6</v>
      </c>
      <c r="AO226" s="53" t="str">
        <f t="shared" si="32"/>
        <v/>
      </c>
      <c r="AP226" s="53" t="s">
        <v>703</v>
      </c>
      <c r="AQ226" s="84"/>
      <c r="AR226" s="53"/>
      <c r="AS226" s="53" t="s">
        <v>919</v>
      </c>
      <c r="AT226" s="53">
        <v>2</v>
      </c>
      <c r="AU226" s="83">
        <v>46215</v>
      </c>
      <c r="AV226" s="53"/>
      <c r="AW226" s="53"/>
    </row>
    <row r="227" spans="3:49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9"/>
        <v>2</v>
      </c>
      <c r="M227" s="26">
        <f t="shared" si="30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>
        <v>2</v>
      </c>
      <c r="AI227" s="26"/>
      <c r="AJ227" s="26"/>
      <c r="AK227" s="26"/>
      <c r="AL227" s="67">
        <f>SUMIFS([1]Up!$J:$J,[1]Up!$D:$D,D227)</f>
        <v>0</v>
      </c>
      <c r="AM227" s="82"/>
      <c r="AN227" s="82" t="str">
        <f t="shared" si="31"/>
        <v>PL6</v>
      </c>
      <c r="AO227" s="53" t="str">
        <f t="shared" si="32"/>
        <v/>
      </c>
      <c r="AP227" s="53" t="s">
        <v>703</v>
      </c>
      <c r="AQ227" s="84"/>
      <c r="AR227" s="53"/>
      <c r="AS227" s="53" t="s">
        <v>765</v>
      </c>
      <c r="AT227" s="53">
        <v>2</v>
      </c>
      <c r="AU227" s="83">
        <v>46215</v>
      </c>
      <c r="AV227" s="53"/>
      <c r="AW227" s="53"/>
    </row>
    <row r="228" spans="3:49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9"/>
        <v>0</v>
      </c>
      <c r="M228" s="26">
        <f t="shared" si="30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67">
        <f>SUMIFS([1]Up!$J:$J,[1]Up!$D:$D,D228)</f>
        <v>0</v>
      </c>
      <c r="AM228" s="82"/>
      <c r="AN228" s="82" t="str">
        <f t="shared" si="31"/>
        <v>PL10</v>
      </c>
      <c r="AO228" s="53" t="str">
        <f t="shared" si="32"/>
        <v/>
      </c>
      <c r="AP228" s="53" t="s">
        <v>786</v>
      </c>
      <c r="AQ228" s="84"/>
      <c r="AR228" s="53"/>
      <c r="AS228" s="53" t="s">
        <v>779</v>
      </c>
      <c r="AT228" s="53">
        <v>1</v>
      </c>
      <c r="AU228" s="83">
        <v>46215</v>
      </c>
      <c r="AV228" s="53"/>
      <c r="AW228" s="53"/>
    </row>
    <row r="229" spans="3:49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9"/>
        <v>4</v>
      </c>
      <c r="M229" s="26">
        <f t="shared" si="30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>
        <v>4</v>
      </c>
      <c r="AJ229" s="26"/>
      <c r="AK229" s="26"/>
      <c r="AL229" s="67">
        <f>SUMIFS([1]Up!$J:$J,[1]Up!$D:$D,D229)</f>
        <v>0</v>
      </c>
      <c r="AM229" s="82"/>
      <c r="AN229" s="82" t="str">
        <f t="shared" si="31"/>
        <v>PL12</v>
      </c>
      <c r="AO229" s="53" t="str">
        <f t="shared" si="32"/>
        <v/>
      </c>
      <c r="AP229" s="53" t="s">
        <v>786</v>
      </c>
      <c r="AQ229" s="84"/>
      <c r="AR229" s="53"/>
      <c r="AS229" s="53" t="s">
        <v>792</v>
      </c>
      <c r="AT229" s="53">
        <v>4</v>
      </c>
      <c r="AU229" s="83">
        <v>46215</v>
      </c>
      <c r="AV229" s="53"/>
      <c r="AW229" s="53"/>
    </row>
    <row r="230" spans="3:49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9"/>
        <v>2</v>
      </c>
      <c r="M230" s="26">
        <f t="shared" si="30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>
        <v>2</v>
      </c>
      <c r="AJ230" s="26"/>
      <c r="AK230" s="26"/>
      <c r="AL230" s="67">
        <f>SUMIFS([1]Up!$J:$J,[1]Up!$D:$D,D230)</f>
        <v>0</v>
      </c>
      <c r="AM230" s="82"/>
      <c r="AN230" s="82" t="str">
        <f t="shared" si="31"/>
        <v/>
      </c>
      <c r="AO230" s="53" t="str">
        <f t="shared" si="32"/>
        <v/>
      </c>
      <c r="AP230" s="53" t="s">
        <v>786</v>
      </c>
      <c r="AQ230" s="84"/>
      <c r="AR230" s="53"/>
      <c r="AS230" s="53" t="s">
        <v>806</v>
      </c>
      <c r="AT230" s="53">
        <v>2</v>
      </c>
      <c r="AU230" s="83">
        <v>46215</v>
      </c>
      <c r="AV230" s="53"/>
      <c r="AW230" s="53"/>
    </row>
    <row r="231" spans="3:49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9"/>
        <v>0</v>
      </c>
      <c r="M231" s="26">
        <f t="shared" si="30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67">
        <f>SUMIFS([1]Up!$J:$J,[1]Up!$D:$D,D231)</f>
        <v>0</v>
      </c>
      <c r="AM231" s="82"/>
      <c r="AN231" s="82" t="str">
        <f t="shared" si="31"/>
        <v/>
      </c>
      <c r="AO231" s="53" t="str">
        <f t="shared" si="32"/>
        <v/>
      </c>
      <c r="AP231" s="53" t="s">
        <v>682</v>
      </c>
      <c r="AQ231" s="84"/>
      <c r="AR231" s="53"/>
      <c r="AS231" s="53"/>
      <c r="AT231" s="53"/>
      <c r="AU231" s="83"/>
      <c r="AV231" s="53"/>
      <c r="AW231" s="53"/>
    </row>
    <row r="232" spans="3:49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9"/>
        <v>0</v>
      </c>
      <c r="M232" s="26">
        <f t="shared" si="30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67">
        <f>SUMIFS([1]Up!$J:$J,[1]Up!$D:$D,D232)</f>
        <v>0</v>
      </c>
      <c r="AM232" s="82"/>
      <c r="AN232" s="82" t="str">
        <f t="shared" si="31"/>
        <v/>
      </c>
      <c r="AO232" s="53" t="str">
        <f t="shared" si="32"/>
        <v/>
      </c>
      <c r="AP232" s="53" t="s">
        <v>682</v>
      </c>
      <c r="AQ232" s="84"/>
      <c r="AR232" s="53"/>
      <c r="AS232" s="53"/>
      <c r="AT232" s="53"/>
      <c r="AU232" s="83"/>
      <c r="AV232" s="53"/>
      <c r="AW232" s="53"/>
    </row>
    <row r="233" spans="3:49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9"/>
        <v>0</v>
      </c>
      <c r="M233" s="26">
        <f t="shared" si="30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67">
        <f>SUMIFS([1]Up!$J:$J,[1]Up!$D:$D,D233)</f>
        <v>0</v>
      </c>
      <c r="AM233" s="82"/>
      <c r="AN233" s="82" t="str">
        <f t="shared" si="31"/>
        <v/>
      </c>
      <c r="AO233" s="53" t="str">
        <f t="shared" si="32"/>
        <v/>
      </c>
      <c r="AP233" s="53" t="s">
        <v>682</v>
      </c>
      <c r="AQ233" s="84"/>
      <c r="AR233" s="53"/>
      <c r="AS233" s="53"/>
      <c r="AT233" s="53"/>
      <c r="AU233" s="83"/>
      <c r="AV233" s="53"/>
      <c r="AW233" s="53"/>
    </row>
    <row r="234" spans="3:49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9"/>
        <v>0</v>
      </c>
      <c r="M234" s="26">
        <f t="shared" si="30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67">
        <f>SUMIFS([1]Up!$J:$J,[1]Up!$D:$D,D234)</f>
        <v>0</v>
      </c>
      <c r="AM234" s="82"/>
      <c r="AN234" s="82" t="str">
        <f t="shared" si="31"/>
        <v/>
      </c>
      <c r="AO234" s="53" t="str">
        <f t="shared" si="32"/>
        <v/>
      </c>
      <c r="AP234" s="53" t="s">
        <v>682</v>
      </c>
      <c r="AQ234" s="84"/>
      <c r="AR234" s="53"/>
      <c r="AS234" s="53"/>
      <c r="AT234" s="53"/>
      <c r="AU234" s="83"/>
      <c r="AV234" s="53"/>
      <c r="AW234" s="53"/>
    </row>
    <row r="235" spans="3:49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9"/>
        <v>0</v>
      </c>
      <c r="M235" s="26">
        <f t="shared" si="30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67">
        <f>SUMIFS([1]Up!$J:$J,[1]Up!$D:$D,D235)</f>
        <v>0</v>
      </c>
      <c r="AM235" s="82"/>
      <c r="AN235" s="82" t="str">
        <f t="shared" si="31"/>
        <v/>
      </c>
      <c r="AO235" s="53" t="str">
        <f t="shared" si="32"/>
        <v/>
      </c>
      <c r="AP235" s="53" t="s">
        <v>786</v>
      </c>
      <c r="AQ235" s="84"/>
      <c r="AR235" s="53"/>
      <c r="AS235" s="53"/>
      <c r="AT235" s="53"/>
      <c r="AU235" s="83"/>
      <c r="AV235" s="53"/>
      <c r="AW235" s="53"/>
    </row>
    <row r="236" spans="3:49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9"/>
        <v>0</v>
      </c>
      <c r="M236" s="26">
        <f t="shared" si="30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67">
        <f>SUMIFS([1]Up!$J:$J,[1]Up!$D:$D,D236)</f>
        <v>0</v>
      </c>
      <c r="AM236" s="82"/>
      <c r="AN236" s="82" t="str">
        <f t="shared" si="31"/>
        <v/>
      </c>
      <c r="AO236" s="53" t="str">
        <f t="shared" si="32"/>
        <v/>
      </c>
      <c r="AP236" s="53" t="s">
        <v>682</v>
      </c>
      <c r="AQ236" s="84"/>
      <c r="AR236" s="53"/>
      <c r="AS236" s="53"/>
      <c r="AT236" s="53"/>
      <c r="AU236" s="83"/>
      <c r="AV236" s="53"/>
      <c r="AW236" s="53"/>
    </row>
    <row r="237" spans="3:49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9"/>
        <v>0</v>
      </c>
      <c r="M237" s="26">
        <f t="shared" si="30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67">
        <f>SUMIFS([1]Up!$J:$J,[1]Up!$D:$D,D237)</f>
        <v>0</v>
      </c>
      <c r="AM237" s="82"/>
      <c r="AN237" s="82" t="str">
        <f t="shared" si="31"/>
        <v/>
      </c>
      <c r="AO237" s="53" t="str">
        <f t="shared" si="32"/>
        <v/>
      </c>
      <c r="AP237" s="53" t="s">
        <v>786</v>
      </c>
      <c r="AQ237" s="84"/>
      <c r="AR237" s="53"/>
      <c r="AS237" s="53"/>
      <c r="AT237" s="53"/>
      <c r="AU237" s="83"/>
      <c r="AV237" s="53"/>
      <c r="AW237" s="53"/>
    </row>
    <row r="238" spans="3:49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3">MIN(SUM(N238:AK238),I238)</f>
        <v>0</v>
      </c>
      <c r="M238" s="26">
        <f t="shared" ref="M238:M301" si="34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67">
        <f>SUMIFS([1]Up!$J:$J,[1]Up!$D:$D,D238)</f>
        <v>0</v>
      </c>
      <c r="AM238" s="82"/>
      <c r="AN238" s="82" t="str">
        <f t="shared" ref="AN238:AN301" si="35">IFERROR(IF(C238="Plate",LEFT(E238,FIND("*",E238,1)-1),""),IF(C238="Plate",LEFT(E238,FIND("x",E238,1)-1),""))</f>
        <v/>
      </c>
      <c r="AO238" s="53" t="str">
        <f t="shared" ref="AO238:AO301" si="36">IF(ROUND(SUM(N238:AK238)-I238,0)&gt;0,"Thừa "&amp;SUM(N238:AK238)-I238,"")</f>
        <v/>
      </c>
      <c r="AP238" s="53" t="s">
        <v>682</v>
      </c>
      <c r="AQ238" s="84"/>
      <c r="AR238" s="53"/>
      <c r="AS238" s="53"/>
      <c r="AT238" s="53"/>
      <c r="AU238" s="83"/>
      <c r="AV238" s="53"/>
      <c r="AW238" s="53"/>
    </row>
    <row r="239" spans="3:49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3"/>
        <v>0</v>
      </c>
      <c r="M239" s="26">
        <f t="shared" si="3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67">
        <f>SUMIFS([1]Up!$J:$J,[1]Up!$D:$D,D239)</f>
        <v>0</v>
      </c>
      <c r="AM239" s="82"/>
      <c r="AN239" s="82" t="str">
        <f t="shared" si="35"/>
        <v/>
      </c>
      <c r="AO239" s="53" t="str">
        <f t="shared" si="36"/>
        <v/>
      </c>
      <c r="AP239" s="53" t="s">
        <v>682</v>
      </c>
      <c r="AQ239" s="84"/>
      <c r="AR239" s="53"/>
      <c r="AS239" s="53"/>
      <c r="AT239" s="53"/>
      <c r="AU239" s="83"/>
      <c r="AV239" s="53"/>
      <c r="AW239" s="53"/>
    </row>
    <row r="240" spans="3:49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3"/>
        <v>0</v>
      </c>
      <c r="M240" s="26">
        <f t="shared" si="34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67">
        <f>SUMIFS([1]Up!$J:$J,[1]Up!$D:$D,D240)</f>
        <v>0</v>
      </c>
      <c r="AM240" s="82"/>
      <c r="AN240" s="82" t="str">
        <f t="shared" si="35"/>
        <v/>
      </c>
      <c r="AO240" s="53" t="str">
        <f t="shared" si="36"/>
        <v/>
      </c>
      <c r="AP240" s="53" t="s">
        <v>682</v>
      </c>
      <c r="AQ240" s="84"/>
      <c r="AR240" s="53"/>
      <c r="AS240" s="53"/>
      <c r="AT240" s="53"/>
      <c r="AU240" s="83"/>
      <c r="AV240" s="53"/>
      <c r="AW240" s="53"/>
    </row>
    <row r="241" spans="3:49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3"/>
        <v>0</v>
      </c>
      <c r="M241" s="26">
        <f t="shared" si="3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67">
        <f>SUMIFS([1]Up!$J:$J,[1]Up!$D:$D,D241)</f>
        <v>0</v>
      </c>
      <c r="AM241" s="82"/>
      <c r="AN241" s="82" t="str">
        <f t="shared" si="35"/>
        <v/>
      </c>
      <c r="AO241" s="53" t="str">
        <f t="shared" si="36"/>
        <v/>
      </c>
      <c r="AP241" s="53" t="s">
        <v>682</v>
      </c>
      <c r="AQ241" s="84"/>
      <c r="AR241" s="53"/>
      <c r="AS241" s="53"/>
      <c r="AT241" s="53"/>
      <c r="AU241" s="83"/>
      <c r="AV241" s="53"/>
      <c r="AW241" s="53"/>
    </row>
    <row r="242" spans="3:49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3"/>
        <v>0</v>
      </c>
      <c r="M242" s="26">
        <f t="shared" si="34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67">
        <f>SUMIFS([1]Up!$J:$J,[1]Up!$D:$D,D242)</f>
        <v>0</v>
      </c>
      <c r="AM242" s="82"/>
      <c r="AN242" s="82" t="str">
        <f t="shared" si="35"/>
        <v/>
      </c>
      <c r="AO242" s="53" t="str">
        <f t="shared" si="36"/>
        <v/>
      </c>
      <c r="AP242" s="53" t="s">
        <v>682</v>
      </c>
      <c r="AQ242" s="84"/>
      <c r="AR242" s="53"/>
      <c r="AS242" s="53"/>
      <c r="AT242" s="53"/>
      <c r="AU242" s="83"/>
      <c r="AV242" s="53"/>
      <c r="AW242" s="53"/>
    </row>
    <row r="243" spans="3:49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3"/>
        <v>1</v>
      </c>
      <c r="M243" s="26">
        <f t="shared" si="34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26"/>
      <c r="AJ243" s="26"/>
      <c r="AK243" s="26"/>
      <c r="AL243" s="67">
        <f>SUMIFS([1]Up!$J:$J,[1]Up!$D:$D,D243)</f>
        <v>0</v>
      </c>
      <c r="AM243" s="82"/>
      <c r="AN243" s="82" t="str">
        <f t="shared" si="35"/>
        <v>PL10</v>
      </c>
      <c r="AO243" s="53" t="str">
        <f t="shared" si="36"/>
        <v/>
      </c>
      <c r="AP243" s="53" t="s">
        <v>703</v>
      </c>
      <c r="AQ243" s="84"/>
      <c r="AR243" s="53"/>
      <c r="AS243" s="53" t="s">
        <v>779</v>
      </c>
      <c r="AT243" s="53">
        <v>1</v>
      </c>
      <c r="AU243" s="83">
        <v>46215</v>
      </c>
      <c r="AV243" s="53"/>
      <c r="AW243" s="53"/>
    </row>
    <row r="244" spans="3:49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3"/>
        <v>1</v>
      </c>
      <c r="M244" s="26">
        <f t="shared" si="34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26"/>
      <c r="AJ244" s="26"/>
      <c r="AK244" s="26"/>
      <c r="AL244" s="67">
        <f>SUMIFS([1]Up!$J:$J,[1]Up!$D:$D,D244)</f>
        <v>0</v>
      </c>
      <c r="AM244" s="82"/>
      <c r="AN244" s="82" t="str">
        <f t="shared" si="35"/>
        <v>PL10</v>
      </c>
      <c r="AO244" s="53" t="str">
        <f t="shared" si="36"/>
        <v/>
      </c>
      <c r="AP244" s="53" t="s">
        <v>703</v>
      </c>
      <c r="AQ244" s="84"/>
      <c r="AR244" s="53"/>
      <c r="AS244" s="53" t="s">
        <v>779</v>
      </c>
      <c r="AT244" s="53">
        <v>1</v>
      </c>
      <c r="AU244" s="83">
        <v>46215</v>
      </c>
      <c r="AV244" s="53"/>
      <c r="AW244" s="53"/>
    </row>
    <row r="245" spans="3:49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3"/>
        <v>10</v>
      </c>
      <c r="M245" s="26">
        <f t="shared" si="34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26"/>
      <c r="AJ245" s="26"/>
      <c r="AK245" s="26"/>
      <c r="AL245" s="67">
        <f>SUMIFS([1]Up!$J:$J,[1]Up!$D:$D,D245)</f>
        <v>0</v>
      </c>
      <c r="AM245" s="82"/>
      <c r="AN245" s="82" t="str">
        <f t="shared" si="35"/>
        <v>PL10</v>
      </c>
      <c r="AO245" s="53" t="str">
        <f t="shared" si="36"/>
        <v/>
      </c>
      <c r="AP245" s="53" t="s">
        <v>703</v>
      </c>
      <c r="AQ245" s="84"/>
      <c r="AR245" s="53"/>
      <c r="AS245" s="53" t="s">
        <v>779</v>
      </c>
      <c r="AT245" s="53">
        <v>10</v>
      </c>
      <c r="AU245" s="83">
        <v>46215</v>
      </c>
      <c r="AV245" s="53"/>
      <c r="AW245" s="53"/>
    </row>
    <row r="246" spans="3:49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3"/>
        <v>3</v>
      </c>
      <c r="M246" s="26">
        <f t="shared" si="34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26"/>
      <c r="AJ246" s="26"/>
      <c r="AK246" s="26"/>
      <c r="AL246" s="67">
        <f>SUMIFS([1]Up!$J:$J,[1]Up!$D:$D,D246)</f>
        <v>0</v>
      </c>
      <c r="AM246" s="82"/>
      <c r="AN246" s="82" t="str">
        <f t="shared" si="35"/>
        <v>PL19</v>
      </c>
      <c r="AO246" s="53" t="str">
        <f t="shared" si="36"/>
        <v/>
      </c>
      <c r="AP246" s="53" t="s">
        <v>703</v>
      </c>
      <c r="AQ246" s="84"/>
      <c r="AR246" s="53"/>
      <c r="AS246" s="53" t="s">
        <v>850</v>
      </c>
      <c r="AT246" s="53">
        <v>3</v>
      </c>
      <c r="AU246" s="83">
        <v>46215</v>
      </c>
      <c r="AV246" s="53"/>
      <c r="AW246" s="53"/>
    </row>
    <row r="247" spans="3:49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3"/>
        <v>3</v>
      </c>
      <c r="M247" s="26">
        <f t="shared" si="34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26"/>
      <c r="AJ247" s="26"/>
      <c r="AK247" s="26"/>
      <c r="AL247" s="67">
        <f>SUMIFS([1]Up!$J:$J,[1]Up!$D:$D,D247)</f>
        <v>0</v>
      </c>
      <c r="AM247" s="82"/>
      <c r="AN247" s="82" t="str">
        <f t="shared" si="35"/>
        <v>PL19</v>
      </c>
      <c r="AO247" s="53" t="str">
        <f t="shared" si="36"/>
        <v/>
      </c>
      <c r="AP247" s="53" t="s">
        <v>703</v>
      </c>
      <c r="AQ247" s="84"/>
      <c r="AR247" s="53"/>
      <c r="AS247" s="53" t="s">
        <v>850</v>
      </c>
      <c r="AT247" s="53">
        <v>3</v>
      </c>
      <c r="AU247" s="83">
        <v>46215</v>
      </c>
      <c r="AV247" s="53"/>
      <c r="AW247" s="53"/>
    </row>
    <row r="248" spans="3:49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3"/>
        <v>2</v>
      </c>
      <c r="M248" s="26">
        <f t="shared" si="34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26"/>
      <c r="AJ248" s="26"/>
      <c r="AK248" s="26"/>
      <c r="AL248" s="67">
        <f>SUMIFS([1]Up!$J:$J,[1]Up!$D:$D,D248)</f>
        <v>0</v>
      </c>
      <c r="AM248" s="82"/>
      <c r="AN248" s="82" t="str">
        <f t="shared" si="35"/>
        <v>PL10</v>
      </c>
      <c r="AO248" s="53" t="str">
        <f t="shared" si="36"/>
        <v/>
      </c>
      <c r="AP248" s="53" t="s">
        <v>703</v>
      </c>
      <c r="AQ248" s="84"/>
      <c r="AR248" s="53"/>
      <c r="AS248" s="53" t="s">
        <v>779</v>
      </c>
      <c r="AT248" s="53">
        <v>2</v>
      </c>
      <c r="AU248" s="83">
        <v>46215</v>
      </c>
      <c r="AV248" s="53"/>
      <c r="AW248" s="53"/>
    </row>
    <row r="249" spans="3:49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3"/>
        <v>0</v>
      </c>
      <c r="M249" s="26">
        <f t="shared" si="34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67">
        <f>SUMIFS([1]Up!$J:$J,[1]Up!$D:$D,D249)</f>
        <v>0</v>
      </c>
      <c r="AM249" s="82"/>
      <c r="AN249" s="82" t="str">
        <f t="shared" si="35"/>
        <v/>
      </c>
      <c r="AO249" s="53" t="str">
        <f t="shared" si="36"/>
        <v/>
      </c>
      <c r="AP249" s="53" t="s">
        <v>682</v>
      </c>
      <c r="AQ249" s="84"/>
      <c r="AR249" s="53"/>
      <c r="AS249" s="53"/>
      <c r="AT249" s="53"/>
      <c r="AU249" s="83"/>
      <c r="AV249" s="53"/>
      <c r="AW249" s="53"/>
    </row>
    <row r="250" spans="3:49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3"/>
        <v>0</v>
      </c>
      <c r="M250" s="26">
        <f t="shared" si="34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67">
        <f>SUMIFS([1]Up!$J:$J,[1]Up!$D:$D,D250)</f>
        <v>0</v>
      </c>
      <c r="AM250" s="82"/>
      <c r="AN250" s="82" t="str">
        <f t="shared" si="35"/>
        <v/>
      </c>
      <c r="AO250" s="53" t="str">
        <f t="shared" si="36"/>
        <v/>
      </c>
      <c r="AP250" s="53" t="s">
        <v>703</v>
      </c>
      <c r="AQ250" s="84"/>
      <c r="AR250" s="53"/>
      <c r="AS250" s="53" t="s">
        <v>877</v>
      </c>
      <c r="AT250" s="53">
        <v>1</v>
      </c>
      <c r="AU250" s="83">
        <v>46215</v>
      </c>
      <c r="AV250" s="53"/>
      <c r="AW250" s="53"/>
    </row>
    <row r="251" spans="3:49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3"/>
        <v>1</v>
      </c>
      <c r="M251" s="26">
        <f t="shared" si="34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67">
        <f>SUMIFS([1]Up!$J:$J,[1]Up!$D:$D,D251)</f>
        <v>0</v>
      </c>
      <c r="AM251" s="82"/>
      <c r="AN251" s="82" t="str">
        <f t="shared" si="35"/>
        <v/>
      </c>
      <c r="AO251" s="53" t="str">
        <f t="shared" si="36"/>
        <v/>
      </c>
      <c r="AP251" s="53" t="s">
        <v>703</v>
      </c>
      <c r="AQ251" s="84"/>
      <c r="AR251" s="53"/>
      <c r="AS251" s="53" t="s">
        <v>576</v>
      </c>
      <c r="AT251" s="53">
        <v>1</v>
      </c>
      <c r="AU251" s="83"/>
      <c r="AV251" s="53"/>
      <c r="AW251" s="53"/>
    </row>
    <row r="252" spans="3:49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3"/>
        <v>1</v>
      </c>
      <c r="M252" s="26">
        <f t="shared" si="34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67">
        <f>SUMIFS([1]Up!$J:$J,[1]Up!$D:$D,D252)</f>
        <v>0</v>
      </c>
      <c r="AM252" s="82"/>
      <c r="AN252" s="82" t="str">
        <f t="shared" si="35"/>
        <v/>
      </c>
      <c r="AO252" s="53" t="str">
        <f t="shared" si="36"/>
        <v/>
      </c>
      <c r="AP252" s="53" t="s">
        <v>703</v>
      </c>
      <c r="AQ252" s="84"/>
      <c r="AR252" s="53"/>
      <c r="AS252" s="53" t="s">
        <v>704</v>
      </c>
      <c r="AT252" s="53">
        <v>1</v>
      </c>
      <c r="AU252" s="83">
        <v>46215</v>
      </c>
      <c r="AV252" s="53"/>
      <c r="AW252" s="53"/>
    </row>
    <row r="253" spans="3:49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3"/>
        <v>1</v>
      </c>
      <c r="M253" s="26">
        <f t="shared" si="34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67">
        <f>SUMIFS([1]Up!$J:$J,[1]Up!$D:$D,D253)</f>
        <v>0</v>
      </c>
      <c r="AM253" s="82"/>
      <c r="AN253" s="82" t="str">
        <f t="shared" si="35"/>
        <v/>
      </c>
      <c r="AO253" s="53" t="str">
        <f t="shared" si="36"/>
        <v/>
      </c>
      <c r="AP253" s="53" t="s">
        <v>703</v>
      </c>
      <c r="AQ253" s="84"/>
      <c r="AR253" s="53"/>
      <c r="AS253" s="53" t="s">
        <v>888</v>
      </c>
      <c r="AT253" s="53">
        <v>1</v>
      </c>
      <c r="AU253" s="83">
        <v>46215</v>
      </c>
      <c r="AV253" s="53"/>
      <c r="AW253" s="53"/>
    </row>
    <row r="254" spans="3:49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3"/>
        <v>1</v>
      </c>
      <c r="M254" s="26">
        <f t="shared" si="34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67">
        <f>SUMIFS([1]Up!$J:$J,[1]Up!$D:$D,D254)</f>
        <v>0</v>
      </c>
      <c r="AM254" s="82"/>
      <c r="AN254" s="82" t="str">
        <f t="shared" si="35"/>
        <v/>
      </c>
      <c r="AO254" s="53" t="str">
        <f t="shared" si="36"/>
        <v/>
      </c>
      <c r="AP254" s="53" t="s">
        <v>703</v>
      </c>
      <c r="AQ254" s="84"/>
      <c r="AR254" s="53"/>
      <c r="AS254" s="53" t="s">
        <v>722</v>
      </c>
      <c r="AT254" s="53">
        <v>1</v>
      </c>
      <c r="AU254" s="83">
        <v>46215</v>
      </c>
      <c r="AV254" s="53"/>
      <c r="AW254" s="53"/>
    </row>
    <row r="255" spans="3:49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3"/>
        <v>1</v>
      </c>
      <c r="M255" s="26">
        <f t="shared" si="34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67">
        <f>SUMIFS([1]Up!$J:$J,[1]Up!$D:$D,D255)</f>
        <v>0</v>
      </c>
      <c r="AM255" s="82"/>
      <c r="AN255" s="82" t="str">
        <f t="shared" si="35"/>
        <v/>
      </c>
      <c r="AO255" s="53" t="str">
        <f t="shared" si="36"/>
        <v/>
      </c>
      <c r="AP255" s="53" t="s">
        <v>703</v>
      </c>
      <c r="AQ255" s="84"/>
      <c r="AR255" s="53"/>
      <c r="AS255" s="53" t="s">
        <v>722</v>
      </c>
      <c r="AT255" s="53">
        <v>1</v>
      </c>
      <c r="AU255" s="83">
        <v>46215</v>
      </c>
      <c r="AV255" s="53"/>
      <c r="AW255" s="53"/>
    </row>
    <row r="256" spans="3:49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3"/>
        <v>7</v>
      </c>
      <c r="M256" s="26">
        <f t="shared" si="34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67">
        <f>SUMIFS([1]Up!$J:$J,[1]Up!$D:$D,D256)</f>
        <v>0</v>
      </c>
      <c r="AM256" s="82"/>
      <c r="AN256" s="82" t="str">
        <f t="shared" si="35"/>
        <v/>
      </c>
      <c r="AO256" s="53" t="str">
        <f t="shared" si="36"/>
        <v/>
      </c>
      <c r="AP256" s="53" t="s">
        <v>703</v>
      </c>
      <c r="AQ256" s="84"/>
      <c r="AR256" s="53"/>
      <c r="AS256" s="53" t="s">
        <v>726</v>
      </c>
      <c r="AT256" s="53">
        <v>7</v>
      </c>
      <c r="AU256" s="83">
        <v>46215</v>
      </c>
      <c r="AV256" s="53"/>
      <c r="AW256" s="53"/>
    </row>
    <row r="257" spans="3:49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3"/>
        <v>7</v>
      </c>
      <c r="M257" s="26">
        <f t="shared" si="34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67">
        <f>SUMIFS([1]Up!$J:$J,[1]Up!$D:$D,D257)</f>
        <v>0</v>
      </c>
      <c r="AM257" s="82"/>
      <c r="AN257" s="82" t="str">
        <f t="shared" si="35"/>
        <v/>
      </c>
      <c r="AO257" s="53" t="str">
        <f t="shared" si="36"/>
        <v/>
      </c>
      <c r="AP257" s="53" t="s">
        <v>703</v>
      </c>
      <c r="AQ257" s="84"/>
      <c r="AR257" s="53"/>
      <c r="AS257" s="53" t="s">
        <v>726</v>
      </c>
      <c r="AT257" s="53">
        <v>7</v>
      </c>
      <c r="AU257" s="83">
        <v>46215</v>
      </c>
      <c r="AV257" s="53"/>
      <c r="AW257" s="53"/>
    </row>
    <row r="258" spans="3:49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3"/>
        <v>7</v>
      </c>
      <c r="M258" s="26">
        <f t="shared" si="34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67">
        <f>SUMIFS([1]Up!$J:$J,[1]Up!$D:$D,D258)</f>
        <v>0</v>
      </c>
      <c r="AM258" s="82"/>
      <c r="AN258" s="82" t="str">
        <f t="shared" si="35"/>
        <v/>
      </c>
      <c r="AO258" s="53" t="str">
        <f t="shared" si="36"/>
        <v/>
      </c>
      <c r="AP258" s="53" t="s">
        <v>703</v>
      </c>
      <c r="AQ258" s="84"/>
      <c r="AR258" s="53"/>
      <c r="AS258" s="53" t="s">
        <v>726</v>
      </c>
      <c r="AT258" s="53">
        <v>7</v>
      </c>
      <c r="AU258" s="83">
        <v>46215</v>
      </c>
      <c r="AV258" s="53"/>
      <c r="AW258" s="53"/>
    </row>
    <row r="259" spans="3:49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3"/>
        <v>4</v>
      </c>
      <c r="M259" s="26">
        <f t="shared" si="34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26"/>
      <c r="AJ259" s="26"/>
      <c r="AK259" s="26"/>
      <c r="AL259" s="67">
        <f>SUMIFS([1]Up!$J:$J,[1]Up!$D:$D,D259)</f>
        <v>0</v>
      </c>
      <c r="AM259" s="82"/>
      <c r="AN259" s="82" t="str">
        <f t="shared" si="35"/>
        <v/>
      </c>
      <c r="AO259" s="53" t="str">
        <f t="shared" si="36"/>
        <v/>
      </c>
      <c r="AP259" s="53" t="s">
        <v>703</v>
      </c>
      <c r="AQ259" s="84"/>
      <c r="AR259" s="53"/>
      <c r="AS259" s="53" t="s">
        <v>744</v>
      </c>
      <c r="AT259" s="53">
        <v>4</v>
      </c>
      <c r="AU259" s="83">
        <v>46215</v>
      </c>
      <c r="AV259" s="53"/>
      <c r="AW259" s="53"/>
    </row>
    <row r="260" spans="3:49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3"/>
        <v>0</v>
      </c>
      <c r="M260" s="26">
        <f t="shared" si="34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67">
        <f>SUMIFS([1]Up!$J:$J,[1]Up!$D:$D,D260)</f>
        <v>0</v>
      </c>
      <c r="AM260" s="82"/>
      <c r="AN260" s="82" t="str">
        <f t="shared" si="35"/>
        <v/>
      </c>
      <c r="AO260" s="53" t="str">
        <f t="shared" si="36"/>
        <v/>
      </c>
      <c r="AP260" s="53" t="s">
        <v>786</v>
      </c>
      <c r="AQ260" s="84"/>
      <c r="AR260" s="53"/>
      <c r="AS260" s="53" t="s">
        <v>907</v>
      </c>
      <c r="AT260" s="53">
        <v>1</v>
      </c>
      <c r="AU260" s="83">
        <v>46215</v>
      </c>
      <c r="AV260" s="53"/>
      <c r="AW260" s="53"/>
    </row>
    <row r="261" spans="3:49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3"/>
        <v>1</v>
      </c>
      <c r="M261" s="26">
        <f t="shared" si="34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>
        <v>2</v>
      </c>
      <c r="AI261" s="26"/>
      <c r="AJ261" s="26"/>
      <c r="AK261" s="26"/>
      <c r="AL261" s="67">
        <f>SUMIFS([1]Up!$J:$J,[1]Up!$D:$D,D261)</f>
        <v>0</v>
      </c>
      <c r="AM261" s="82" t="s">
        <v>3961</v>
      </c>
      <c r="AN261" s="82" t="str">
        <f t="shared" si="35"/>
        <v>PL6</v>
      </c>
      <c r="AO261" s="53" t="str">
        <f t="shared" si="36"/>
        <v>Thừa 1</v>
      </c>
      <c r="AP261" s="53" t="s">
        <v>703</v>
      </c>
      <c r="AQ261" s="84"/>
      <c r="AR261" s="53"/>
      <c r="AS261" s="53" t="s">
        <v>576</v>
      </c>
      <c r="AT261" s="53">
        <v>1</v>
      </c>
      <c r="AU261" s="83"/>
      <c r="AV261" s="53"/>
      <c r="AW261" s="53"/>
    </row>
    <row r="262" spans="3:49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3"/>
        <v>1</v>
      </c>
      <c r="M262" s="26">
        <f t="shared" si="3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67">
        <f>SUMIFS([1]Up!$J:$J,[1]Up!$D:$D,D262)</f>
        <v>0</v>
      </c>
      <c r="AM262" s="82"/>
      <c r="AN262" s="82" t="str">
        <f t="shared" si="35"/>
        <v>PL6</v>
      </c>
      <c r="AO262" s="53" t="str">
        <f t="shared" si="36"/>
        <v/>
      </c>
      <c r="AP262" s="53" t="s">
        <v>703</v>
      </c>
      <c r="AQ262" s="84"/>
      <c r="AR262" s="53"/>
      <c r="AS262" s="53" t="s">
        <v>919</v>
      </c>
      <c r="AT262" s="53">
        <v>1</v>
      </c>
      <c r="AU262" s="83">
        <v>46215</v>
      </c>
      <c r="AV262" s="53"/>
      <c r="AW262" s="53"/>
    </row>
    <row r="263" spans="3:49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3"/>
        <v>4</v>
      </c>
      <c r="M263" s="26">
        <f t="shared" si="34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>
        <v>4</v>
      </c>
      <c r="AJ263" s="26"/>
      <c r="AK263" s="26"/>
      <c r="AL263" s="67">
        <f>SUMIFS([1]Up!$J:$J,[1]Up!$D:$D,D263)</f>
        <v>0</v>
      </c>
      <c r="AM263" s="82"/>
      <c r="AN263" s="82" t="str">
        <f t="shared" si="35"/>
        <v>PL12</v>
      </c>
      <c r="AO263" s="53" t="str">
        <f t="shared" si="36"/>
        <v/>
      </c>
      <c r="AP263" s="53" t="s">
        <v>786</v>
      </c>
      <c r="AQ263" s="84"/>
      <c r="AR263" s="53"/>
      <c r="AS263" s="53" t="s">
        <v>792</v>
      </c>
      <c r="AT263" s="53">
        <v>4</v>
      </c>
      <c r="AU263" s="83">
        <v>46215</v>
      </c>
      <c r="AV263" s="53"/>
      <c r="AW263" s="53"/>
    </row>
    <row r="264" spans="3:49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3"/>
        <v>2</v>
      </c>
      <c r="M264" s="26">
        <f t="shared" si="3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>
        <v>2</v>
      </c>
      <c r="AJ264" s="26"/>
      <c r="AK264" s="26"/>
      <c r="AL264" s="67">
        <f>SUMIFS([1]Up!$J:$J,[1]Up!$D:$D,D264)</f>
        <v>0</v>
      </c>
      <c r="AM264" s="82"/>
      <c r="AN264" s="82" t="str">
        <f t="shared" si="35"/>
        <v>PL19</v>
      </c>
      <c r="AO264" s="53" t="str">
        <f t="shared" si="36"/>
        <v/>
      </c>
      <c r="AP264" s="53" t="s">
        <v>786</v>
      </c>
      <c r="AQ264" s="84"/>
      <c r="AR264" s="53"/>
      <c r="AS264" s="53" t="s">
        <v>850</v>
      </c>
      <c r="AT264" s="53">
        <v>2</v>
      </c>
      <c r="AU264" s="83">
        <v>46215</v>
      </c>
      <c r="AV264" s="53"/>
      <c r="AW264" s="53"/>
    </row>
    <row r="265" spans="3:49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3"/>
        <v>2</v>
      </c>
      <c r="M265" s="26">
        <f t="shared" si="34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>
        <v>2</v>
      </c>
      <c r="AJ265" s="26"/>
      <c r="AK265" s="26"/>
      <c r="AL265" s="67">
        <f>SUMIFS([1]Up!$J:$J,[1]Up!$D:$D,D265)</f>
        <v>0</v>
      </c>
      <c r="AM265" s="82"/>
      <c r="AN265" s="82" t="str">
        <f t="shared" si="35"/>
        <v/>
      </c>
      <c r="AO265" s="53" t="str">
        <f t="shared" si="36"/>
        <v/>
      </c>
      <c r="AP265" s="53" t="s">
        <v>786</v>
      </c>
      <c r="AQ265" s="84"/>
      <c r="AR265" s="53"/>
      <c r="AS265" s="53" t="s">
        <v>806</v>
      </c>
      <c r="AT265" s="53">
        <v>2</v>
      </c>
      <c r="AU265" s="83">
        <v>46215</v>
      </c>
      <c r="AV265" s="53"/>
      <c r="AW265" s="53"/>
    </row>
    <row r="266" spans="3:49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3"/>
        <v>0</v>
      </c>
      <c r="M266" s="26">
        <f t="shared" si="34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67">
        <f>SUMIFS([1]Up!$J:$J,[1]Up!$D:$D,D266)</f>
        <v>0</v>
      </c>
      <c r="AM266" s="82"/>
      <c r="AN266" s="82" t="str">
        <f t="shared" si="35"/>
        <v/>
      </c>
      <c r="AO266" s="53" t="str">
        <f t="shared" si="36"/>
        <v/>
      </c>
      <c r="AP266" s="53" t="s">
        <v>682</v>
      </c>
      <c r="AQ266" s="84"/>
      <c r="AR266" s="53"/>
      <c r="AS266" s="53"/>
      <c r="AT266" s="53"/>
      <c r="AU266" s="83"/>
      <c r="AV266" s="53"/>
      <c r="AW266" s="53"/>
    </row>
    <row r="267" spans="3:49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3"/>
        <v>0</v>
      </c>
      <c r="M267" s="26">
        <f t="shared" si="34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67">
        <f>SUMIFS([1]Up!$J:$J,[1]Up!$D:$D,D267)</f>
        <v>0</v>
      </c>
      <c r="AM267" s="82"/>
      <c r="AN267" s="82" t="str">
        <f t="shared" si="35"/>
        <v/>
      </c>
      <c r="AO267" s="53" t="str">
        <f t="shared" si="36"/>
        <v/>
      </c>
      <c r="AP267" s="53" t="s">
        <v>682</v>
      </c>
      <c r="AQ267" s="84"/>
      <c r="AR267" s="53"/>
      <c r="AS267" s="53"/>
      <c r="AT267" s="53"/>
      <c r="AU267" s="83"/>
      <c r="AV267" s="53"/>
      <c r="AW267" s="53"/>
    </row>
    <row r="268" spans="3:49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3"/>
        <v>0</v>
      </c>
      <c r="M268" s="26">
        <f t="shared" si="34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67">
        <f>SUMIFS([1]Up!$J:$J,[1]Up!$D:$D,D268)</f>
        <v>0</v>
      </c>
      <c r="AM268" s="82"/>
      <c r="AN268" s="82" t="str">
        <f t="shared" si="35"/>
        <v/>
      </c>
      <c r="AO268" s="53" t="str">
        <f t="shared" si="36"/>
        <v/>
      </c>
      <c r="AP268" s="53" t="s">
        <v>786</v>
      </c>
      <c r="AQ268" s="84"/>
      <c r="AR268" s="53"/>
      <c r="AS268" s="53"/>
      <c r="AT268" s="53"/>
      <c r="AU268" s="83"/>
      <c r="AV268" s="53"/>
      <c r="AW268" s="53"/>
    </row>
    <row r="269" spans="3:49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3"/>
        <v>0</v>
      </c>
      <c r="M269" s="26">
        <f t="shared" si="34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67">
        <f>SUMIFS([1]Up!$J:$J,[1]Up!$D:$D,D269)</f>
        <v>0</v>
      </c>
      <c r="AM269" s="82"/>
      <c r="AN269" s="82" t="str">
        <f t="shared" si="35"/>
        <v/>
      </c>
      <c r="AO269" s="53" t="str">
        <f t="shared" si="36"/>
        <v/>
      </c>
      <c r="AP269" s="53" t="s">
        <v>682</v>
      </c>
      <c r="AQ269" s="84"/>
      <c r="AR269" s="53"/>
      <c r="AS269" s="53"/>
      <c r="AT269" s="53"/>
      <c r="AU269" s="83"/>
      <c r="AV269" s="53"/>
      <c r="AW269" s="53"/>
    </row>
    <row r="270" spans="3:49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3"/>
        <v>0</v>
      </c>
      <c r="M270" s="26">
        <f t="shared" si="34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67">
        <f>SUMIFS([1]Up!$J:$J,[1]Up!$D:$D,D270)</f>
        <v>0</v>
      </c>
      <c r="AM270" s="82"/>
      <c r="AN270" s="82" t="str">
        <f t="shared" si="35"/>
        <v/>
      </c>
      <c r="AO270" s="53" t="str">
        <f t="shared" si="36"/>
        <v/>
      </c>
      <c r="AP270" s="53" t="s">
        <v>786</v>
      </c>
      <c r="AQ270" s="84"/>
      <c r="AR270" s="53"/>
      <c r="AS270" s="53"/>
      <c r="AT270" s="53"/>
      <c r="AU270" s="83"/>
      <c r="AV270" s="53"/>
      <c r="AW270" s="53"/>
    </row>
    <row r="271" spans="3:49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3"/>
        <v>0</v>
      </c>
      <c r="M271" s="26">
        <f t="shared" si="34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67">
        <f>SUMIFS([1]Up!$J:$J,[1]Up!$D:$D,D271)</f>
        <v>0</v>
      </c>
      <c r="AM271" s="82"/>
      <c r="AN271" s="82" t="str">
        <f t="shared" si="35"/>
        <v/>
      </c>
      <c r="AO271" s="53" t="str">
        <f t="shared" si="36"/>
        <v/>
      </c>
      <c r="AP271" s="53" t="s">
        <v>682</v>
      </c>
      <c r="AQ271" s="84"/>
      <c r="AR271" s="53"/>
      <c r="AS271" s="53"/>
      <c r="AT271" s="53"/>
      <c r="AU271" s="83"/>
      <c r="AV271" s="53"/>
      <c r="AW271" s="53"/>
    </row>
    <row r="272" spans="3:49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3"/>
        <v>0</v>
      </c>
      <c r="M272" s="26">
        <f t="shared" si="34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67">
        <f>SUMIFS([1]Up!$J:$J,[1]Up!$D:$D,D272)</f>
        <v>0</v>
      </c>
      <c r="AM272" s="82"/>
      <c r="AN272" s="82" t="str">
        <f t="shared" si="35"/>
        <v/>
      </c>
      <c r="AO272" s="53" t="str">
        <f t="shared" si="36"/>
        <v/>
      </c>
      <c r="AP272" s="53" t="s">
        <v>786</v>
      </c>
      <c r="AQ272" s="84"/>
      <c r="AR272" s="53"/>
      <c r="AS272" s="53"/>
      <c r="AT272" s="53"/>
      <c r="AU272" s="83"/>
      <c r="AV272" s="53"/>
      <c r="AW272" s="53"/>
    </row>
    <row r="273" spans="3:49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3"/>
        <v>0</v>
      </c>
      <c r="M273" s="26">
        <f t="shared" si="34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67">
        <f>SUMIFS([1]Up!$J:$J,[1]Up!$D:$D,D273)</f>
        <v>0</v>
      </c>
      <c r="AM273" s="82"/>
      <c r="AN273" s="82" t="str">
        <f t="shared" si="35"/>
        <v/>
      </c>
      <c r="AO273" s="53" t="str">
        <f t="shared" si="36"/>
        <v/>
      </c>
      <c r="AP273" s="53" t="s">
        <v>682</v>
      </c>
      <c r="AQ273" s="84"/>
      <c r="AR273" s="53"/>
      <c r="AS273" s="53"/>
      <c r="AT273" s="53"/>
      <c r="AU273" s="83"/>
      <c r="AV273" s="53"/>
      <c r="AW273" s="53"/>
    </row>
    <row r="274" spans="3:49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3"/>
        <v>0</v>
      </c>
      <c r="M274" s="26">
        <f t="shared" si="34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67">
        <f>SUMIFS([1]Up!$J:$J,[1]Up!$D:$D,D274)</f>
        <v>0</v>
      </c>
      <c r="AM274" s="82"/>
      <c r="AN274" s="82" t="str">
        <f t="shared" si="35"/>
        <v/>
      </c>
      <c r="AO274" s="53" t="str">
        <f t="shared" si="36"/>
        <v/>
      </c>
      <c r="AP274" s="53" t="s">
        <v>682</v>
      </c>
      <c r="AQ274" s="84"/>
      <c r="AR274" s="53"/>
      <c r="AS274" s="53"/>
      <c r="AT274" s="53"/>
      <c r="AU274" s="83"/>
      <c r="AV274" s="53"/>
      <c r="AW274" s="53"/>
    </row>
    <row r="275" spans="3:49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3"/>
        <v>0</v>
      </c>
      <c r="M275" s="26">
        <f t="shared" si="34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67">
        <f>SUMIFS([1]Up!$J:$J,[1]Up!$D:$D,D275)</f>
        <v>0</v>
      </c>
      <c r="AM275" s="82"/>
      <c r="AN275" s="82" t="str">
        <f t="shared" si="35"/>
        <v/>
      </c>
      <c r="AO275" s="53" t="str">
        <f t="shared" si="36"/>
        <v/>
      </c>
      <c r="AP275" s="53" t="s">
        <v>682</v>
      </c>
      <c r="AQ275" s="84"/>
      <c r="AR275" s="53"/>
      <c r="AS275" s="53"/>
      <c r="AT275" s="53"/>
      <c r="AU275" s="83"/>
      <c r="AV275" s="53"/>
      <c r="AW275" s="53"/>
    </row>
    <row r="276" spans="3:49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3"/>
        <v>0</v>
      </c>
      <c r="M276" s="26">
        <f t="shared" si="34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67">
        <f>SUMIFS([1]Up!$J:$J,[1]Up!$D:$D,D276)</f>
        <v>0</v>
      </c>
      <c r="AM276" s="82"/>
      <c r="AN276" s="82" t="str">
        <f t="shared" si="35"/>
        <v/>
      </c>
      <c r="AO276" s="53" t="str">
        <f t="shared" si="36"/>
        <v/>
      </c>
      <c r="AP276" s="53" t="s">
        <v>682</v>
      </c>
      <c r="AQ276" s="84"/>
      <c r="AR276" s="53"/>
      <c r="AS276" s="53"/>
      <c r="AT276" s="53"/>
      <c r="AU276" s="83"/>
      <c r="AV276" s="53"/>
      <c r="AW276" s="53"/>
    </row>
    <row r="277" spans="3:49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3"/>
        <v>4</v>
      </c>
      <c r="M277" s="26">
        <f t="shared" si="34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26"/>
      <c r="AJ277" s="26"/>
      <c r="AK277" s="26"/>
      <c r="AL277" s="67">
        <f>SUMIFS([1]Up!$J:$J,[1]Up!$D:$D,D277)</f>
        <v>0</v>
      </c>
      <c r="AM277" s="82"/>
      <c r="AN277" s="82" t="str">
        <f t="shared" si="35"/>
        <v>PL19</v>
      </c>
      <c r="AO277" s="53" t="str">
        <f t="shared" si="36"/>
        <v/>
      </c>
      <c r="AP277" s="53" t="s">
        <v>703</v>
      </c>
      <c r="AQ277" s="84"/>
      <c r="AR277" s="53"/>
      <c r="AS277" s="53" t="s">
        <v>850</v>
      </c>
      <c r="AT277" s="53">
        <v>4</v>
      </c>
      <c r="AU277" s="83">
        <v>46215</v>
      </c>
      <c r="AV277" s="53"/>
      <c r="AW277" s="53"/>
    </row>
    <row r="278" spans="3:49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3"/>
        <v>4</v>
      </c>
      <c r="M278" s="26">
        <f t="shared" si="34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26"/>
      <c r="AJ278" s="26"/>
      <c r="AK278" s="26"/>
      <c r="AL278" s="67">
        <f>SUMIFS([1]Up!$J:$J,[1]Up!$D:$D,D278)</f>
        <v>0</v>
      </c>
      <c r="AM278" s="82"/>
      <c r="AN278" s="82" t="str">
        <f t="shared" si="35"/>
        <v>PL19</v>
      </c>
      <c r="AO278" s="53" t="str">
        <f t="shared" si="36"/>
        <v/>
      </c>
      <c r="AP278" s="53" t="s">
        <v>703</v>
      </c>
      <c r="AQ278" s="84"/>
      <c r="AR278" s="53"/>
      <c r="AS278" s="53" t="s">
        <v>850</v>
      </c>
      <c r="AT278" s="53">
        <v>4</v>
      </c>
      <c r="AU278" s="83">
        <v>46215</v>
      </c>
      <c r="AV278" s="53"/>
      <c r="AW278" s="53"/>
    </row>
    <row r="279" spans="3:49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3"/>
        <v>0</v>
      </c>
      <c r="M279" s="26">
        <f t="shared" si="34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67">
        <f>SUMIFS([1]Up!$J:$J,[1]Up!$D:$D,D279)</f>
        <v>0</v>
      </c>
      <c r="AM279" s="82"/>
      <c r="AN279" s="82" t="str">
        <f t="shared" si="35"/>
        <v/>
      </c>
      <c r="AO279" s="53" t="str">
        <f t="shared" si="36"/>
        <v/>
      </c>
      <c r="AP279" s="53" t="s">
        <v>682</v>
      </c>
      <c r="AQ279" s="84"/>
      <c r="AR279" s="53"/>
      <c r="AS279" s="53"/>
      <c r="AT279" s="53"/>
      <c r="AU279" s="83"/>
      <c r="AV279" s="53"/>
      <c r="AW279" s="53"/>
    </row>
    <row r="280" spans="3:49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3"/>
        <v>2</v>
      </c>
      <c r="M280" s="26">
        <f t="shared" si="34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>
        <v>2</v>
      </c>
      <c r="AK280" s="26"/>
      <c r="AL280" s="67">
        <f>SUMIFS([1]Up!$J:$J,[1]Up!$D:$D,D280)</f>
        <v>0</v>
      </c>
      <c r="AM280" s="82"/>
      <c r="AN280" s="82" t="str">
        <f t="shared" si="35"/>
        <v>PL2.6</v>
      </c>
      <c r="AO280" s="53" t="str">
        <f t="shared" si="36"/>
        <v/>
      </c>
      <c r="AP280" s="53" t="s">
        <v>786</v>
      </c>
      <c r="AQ280" s="84"/>
      <c r="AR280" s="53"/>
      <c r="AS280" s="53" t="s">
        <v>755</v>
      </c>
      <c r="AT280" s="53">
        <v>2</v>
      </c>
      <c r="AU280" s="83">
        <v>46215</v>
      </c>
      <c r="AV280" s="53"/>
      <c r="AW280" s="53"/>
    </row>
    <row r="281" spans="3:49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3"/>
        <v>1</v>
      </c>
      <c r="M281" s="26">
        <f t="shared" si="34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>
        <v>1</v>
      </c>
      <c r="AK281" s="26"/>
      <c r="AL281" s="67">
        <f>SUMIFS([1]Up!$J:$J,[1]Up!$D:$D,D281)</f>
        <v>0</v>
      </c>
      <c r="AM281" s="82"/>
      <c r="AN281" s="82" t="str">
        <f t="shared" si="35"/>
        <v>PL2.6</v>
      </c>
      <c r="AO281" s="53" t="str">
        <f t="shared" si="36"/>
        <v/>
      </c>
      <c r="AP281" s="53" t="s">
        <v>786</v>
      </c>
      <c r="AQ281" s="84"/>
      <c r="AR281" s="53"/>
      <c r="AS281" s="53" t="s">
        <v>755</v>
      </c>
      <c r="AT281" s="53">
        <v>1</v>
      </c>
      <c r="AU281" s="83">
        <v>46215</v>
      </c>
      <c r="AV281" s="53"/>
      <c r="AW281" s="53"/>
    </row>
    <row r="282" spans="3:49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3"/>
        <v>2</v>
      </c>
      <c r="M282" s="26">
        <f t="shared" si="34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>
        <v>2</v>
      </c>
      <c r="AK282" s="26"/>
      <c r="AL282" s="67">
        <f>SUMIFS([1]Up!$J:$J,[1]Up!$D:$D,D282)</f>
        <v>0</v>
      </c>
      <c r="AM282" s="82"/>
      <c r="AN282" s="82" t="str">
        <f t="shared" si="35"/>
        <v>PL2.6</v>
      </c>
      <c r="AO282" s="53" t="str">
        <f t="shared" si="36"/>
        <v/>
      </c>
      <c r="AP282" s="53" t="s">
        <v>786</v>
      </c>
      <c r="AQ282" s="84"/>
      <c r="AR282" s="53"/>
      <c r="AS282" s="53" t="s">
        <v>755</v>
      </c>
      <c r="AT282" s="53">
        <v>2</v>
      </c>
      <c r="AU282" s="83">
        <v>46215</v>
      </c>
      <c r="AV282" s="53"/>
      <c r="AW282" s="53"/>
    </row>
    <row r="283" spans="3:49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3"/>
        <v>0</v>
      </c>
      <c r="M283" s="26">
        <f t="shared" si="34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67">
        <f>SUMIFS([1]Up!$J:$J,[1]Up!$D:$D,D283)</f>
        <v>0</v>
      </c>
      <c r="AM283" s="82"/>
      <c r="AN283" s="82" t="str">
        <f t="shared" si="35"/>
        <v>PL2.6</v>
      </c>
      <c r="AO283" s="53" t="str">
        <f t="shared" si="36"/>
        <v/>
      </c>
      <c r="AP283" s="53" t="s">
        <v>786</v>
      </c>
      <c r="AQ283" s="84"/>
      <c r="AR283" s="53"/>
      <c r="AS283" s="53" t="s">
        <v>755</v>
      </c>
      <c r="AT283" s="53">
        <v>1</v>
      </c>
      <c r="AU283" s="83">
        <v>46215</v>
      </c>
      <c r="AV283" s="53"/>
      <c r="AW283" s="53"/>
    </row>
    <row r="284" spans="3:49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3"/>
        <v>0</v>
      </c>
      <c r="M284" s="26">
        <f t="shared" si="34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67">
        <f>SUMIFS([1]Up!$J:$J,[1]Up!$D:$D,D284)</f>
        <v>0</v>
      </c>
      <c r="AM284" s="82"/>
      <c r="AN284" s="82" t="str">
        <f t="shared" si="35"/>
        <v>PL2.6</v>
      </c>
      <c r="AO284" s="53" t="str">
        <f t="shared" si="36"/>
        <v/>
      </c>
      <c r="AP284" s="53" t="s">
        <v>786</v>
      </c>
      <c r="AQ284" s="84"/>
      <c r="AR284" s="53"/>
      <c r="AS284" s="53" t="s">
        <v>755</v>
      </c>
      <c r="AT284" s="53">
        <v>1</v>
      </c>
      <c r="AU284" s="83">
        <v>46215</v>
      </c>
      <c r="AV284" s="53"/>
      <c r="AW284" s="53"/>
    </row>
    <row r="285" spans="3:49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3"/>
        <v>0</v>
      </c>
      <c r="M285" s="26">
        <f t="shared" si="34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67">
        <f>SUMIFS([1]Up!$J:$J,[1]Up!$D:$D,D285)</f>
        <v>0</v>
      </c>
      <c r="AM285" s="82"/>
      <c r="AN285" s="82" t="str">
        <f t="shared" si="35"/>
        <v>PL2.6</v>
      </c>
      <c r="AO285" s="53" t="str">
        <f t="shared" si="36"/>
        <v/>
      </c>
      <c r="AP285" s="53" t="s">
        <v>786</v>
      </c>
      <c r="AQ285" s="84"/>
      <c r="AR285" s="53"/>
      <c r="AS285" s="53" t="s">
        <v>755</v>
      </c>
      <c r="AT285" s="53">
        <v>1</v>
      </c>
      <c r="AU285" s="83">
        <v>46215</v>
      </c>
      <c r="AV285" s="53"/>
      <c r="AW285" s="53"/>
    </row>
    <row r="286" spans="3:49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3"/>
        <v>0</v>
      </c>
      <c r="M286" s="26">
        <f t="shared" si="34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67">
        <f>SUMIFS([1]Up!$J:$J,[1]Up!$D:$D,D286)</f>
        <v>0</v>
      </c>
      <c r="AM286" s="82"/>
      <c r="AN286" s="82" t="str">
        <f t="shared" si="35"/>
        <v>PL2.6</v>
      </c>
      <c r="AO286" s="53" t="str">
        <f t="shared" si="36"/>
        <v/>
      </c>
      <c r="AP286" s="53" t="s">
        <v>786</v>
      </c>
      <c r="AQ286" s="84"/>
      <c r="AR286" s="53"/>
      <c r="AS286" s="53" t="s">
        <v>755</v>
      </c>
      <c r="AT286" s="53">
        <v>1</v>
      </c>
      <c r="AU286" s="83">
        <v>46215</v>
      </c>
      <c r="AV286" s="53"/>
      <c r="AW286" s="53"/>
    </row>
    <row r="287" spans="3:49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3"/>
        <v>2</v>
      </c>
      <c r="M287" s="26">
        <f t="shared" si="34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>
        <v>2</v>
      </c>
      <c r="AK287" s="26"/>
      <c r="AL287" s="67">
        <f>SUMIFS([1]Up!$J:$J,[1]Up!$D:$D,D287)</f>
        <v>0</v>
      </c>
      <c r="AM287" s="82"/>
      <c r="AN287" s="82" t="str">
        <f t="shared" si="35"/>
        <v>PL2.6</v>
      </c>
      <c r="AO287" s="53" t="str">
        <f t="shared" si="36"/>
        <v/>
      </c>
      <c r="AP287" s="53" t="s">
        <v>786</v>
      </c>
      <c r="AQ287" s="84"/>
      <c r="AR287" s="53"/>
      <c r="AS287" s="53" t="s">
        <v>755</v>
      </c>
      <c r="AT287" s="53">
        <v>2</v>
      </c>
      <c r="AU287" s="83">
        <v>46215</v>
      </c>
      <c r="AV287" s="53"/>
      <c r="AW287" s="53"/>
    </row>
    <row r="288" spans="3:49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3"/>
        <v>0</v>
      </c>
      <c r="M288" s="26">
        <f t="shared" si="34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67">
        <f>SUMIFS([1]Up!$J:$J,[1]Up!$D:$D,D288)</f>
        <v>0</v>
      </c>
      <c r="AM288" s="82"/>
      <c r="AN288" s="82" t="str">
        <f t="shared" si="35"/>
        <v>PL2.6</v>
      </c>
      <c r="AO288" s="53" t="str">
        <f t="shared" si="36"/>
        <v/>
      </c>
      <c r="AP288" s="53" t="s">
        <v>703</v>
      </c>
      <c r="AQ288" s="84"/>
      <c r="AR288" s="53"/>
      <c r="AS288" s="53" t="s">
        <v>755</v>
      </c>
      <c r="AT288" s="53">
        <v>2</v>
      </c>
      <c r="AU288" s="83">
        <v>46215</v>
      </c>
      <c r="AV288" s="53"/>
      <c r="AW288" s="53"/>
    </row>
    <row r="289" spans="3:49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3"/>
        <v>0</v>
      </c>
      <c r="M289" s="26">
        <f t="shared" si="34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67">
        <f>SUMIFS([1]Up!$J:$J,[1]Up!$D:$D,D289)</f>
        <v>0</v>
      </c>
      <c r="AM289" s="82"/>
      <c r="AN289" s="82" t="str">
        <f t="shared" si="35"/>
        <v>PL2.6</v>
      </c>
      <c r="AO289" s="53" t="str">
        <f t="shared" si="36"/>
        <v/>
      </c>
      <c r="AP289" s="53" t="s">
        <v>703</v>
      </c>
      <c r="AQ289" s="84"/>
      <c r="AR289" s="53"/>
      <c r="AS289" s="53" t="s">
        <v>755</v>
      </c>
      <c r="AT289" s="53">
        <v>2</v>
      </c>
      <c r="AU289" s="83">
        <v>46215</v>
      </c>
      <c r="AV289" s="53"/>
      <c r="AW289" s="53"/>
    </row>
    <row r="290" spans="3:49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3"/>
        <v>0</v>
      </c>
      <c r="M290" s="26">
        <f t="shared" si="34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67">
        <f>SUMIFS([1]Up!$J:$J,[1]Up!$D:$D,D290)</f>
        <v>0</v>
      </c>
      <c r="AM290" s="82"/>
      <c r="AN290" s="82" t="str">
        <f t="shared" si="35"/>
        <v>PL2.6</v>
      </c>
      <c r="AO290" s="53" t="str">
        <f t="shared" si="36"/>
        <v/>
      </c>
      <c r="AP290" s="53" t="s">
        <v>703</v>
      </c>
      <c r="AQ290" s="84"/>
      <c r="AR290" s="53"/>
      <c r="AS290" s="53" t="s">
        <v>755</v>
      </c>
      <c r="AT290" s="53">
        <v>2</v>
      </c>
      <c r="AU290" s="83">
        <v>46215</v>
      </c>
      <c r="AV290" s="53"/>
      <c r="AW290" s="53"/>
    </row>
    <row r="291" spans="3:49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3"/>
        <v>0</v>
      </c>
      <c r="M291" s="26">
        <f t="shared" si="34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67">
        <f>SUMIFS([1]Up!$J:$J,[1]Up!$D:$D,D291)</f>
        <v>0</v>
      </c>
      <c r="AM291" s="82"/>
      <c r="AN291" s="82" t="str">
        <f t="shared" si="35"/>
        <v>PL2.6</v>
      </c>
      <c r="AO291" s="53" t="str">
        <f t="shared" si="36"/>
        <v/>
      </c>
      <c r="AP291" s="53" t="s">
        <v>703</v>
      </c>
      <c r="AQ291" s="84"/>
      <c r="AR291" s="53"/>
      <c r="AS291" s="53" t="s">
        <v>755</v>
      </c>
      <c r="AT291" s="53">
        <v>2</v>
      </c>
      <c r="AU291" s="83">
        <v>46215</v>
      </c>
      <c r="AV291" s="53"/>
      <c r="AW291" s="53"/>
    </row>
    <row r="292" spans="3:49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3"/>
        <v>0</v>
      </c>
      <c r="M292" s="26">
        <f t="shared" si="34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67">
        <f>SUMIFS([1]Up!$J:$J,[1]Up!$D:$D,D292)</f>
        <v>0</v>
      </c>
      <c r="AM292" s="82"/>
      <c r="AN292" s="82" t="str">
        <f t="shared" si="35"/>
        <v>PL2.6</v>
      </c>
      <c r="AO292" s="53" t="str">
        <f t="shared" si="36"/>
        <v/>
      </c>
      <c r="AP292" s="53" t="s">
        <v>703</v>
      </c>
      <c r="AQ292" s="84"/>
      <c r="AR292" s="53"/>
      <c r="AS292" s="53" t="s">
        <v>755</v>
      </c>
      <c r="AT292" s="53">
        <v>12</v>
      </c>
      <c r="AU292" s="83">
        <v>46215</v>
      </c>
      <c r="AV292" s="53"/>
      <c r="AW292" s="53"/>
    </row>
    <row r="293" spans="3:49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3"/>
        <v>0</v>
      </c>
      <c r="M293" s="26">
        <f t="shared" si="34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67">
        <f>SUMIFS([1]Up!$J:$J,[1]Up!$D:$D,D293)</f>
        <v>0</v>
      </c>
      <c r="AM293" s="82"/>
      <c r="AN293" s="82" t="str">
        <f t="shared" si="35"/>
        <v>PL2.6</v>
      </c>
      <c r="AO293" s="53" t="str">
        <f t="shared" si="36"/>
        <v/>
      </c>
      <c r="AP293" s="53" t="s">
        <v>703</v>
      </c>
      <c r="AQ293" s="84"/>
      <c r="AR293" s="53"/>
      <c r="AS293" s="53" t="s">
        <v>755</v>
      </c>
      <c r="AT293" s="53">
        <v>2</v>
      </c>
      <c r="AU293" s="83">
        <v>46215</v>
      </c>
      <c r="AV293" s="53"/>
      <c r="AW293" s="53"/>
    </row>
    <row r="294" spans="3:49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3"/>
        <v>0</v>
      </c>
      <c r="M294" s="26">
        <f t="shared" si="34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67">
        <f>SUMIFS([1]Up!$J:$J,[1]Up!$D:$D,D294)</f>
        <v>0</v>
      </c>
      <c r="AM294" s="82"/>
      <c r="AN294" s="82" t="str">
        <f t="shared" si="35"/>
        <v>PL2.6</v>
      </c>
      <c r="AO294" s="53" t="str">
        <f t="shared" si="36"/>
        <v/>
      </c>
      <c r="AP294" s="53" t="s">
        <v>786</v>
      </c>
      <c r="AQ294" s="84"/>
      <c r="AR294" s="53"/>
      <c r="AS294" s="53" t="s">
        <v>755</v>
      </c>
      <c r="AT294" s="53">
        <v>1</v>
      </c>
      <c r="AU294" s="83">
        <v>46215</v>
      </c>
      <c r="AV294" s="53"/>
      <c r="AW294" s="53"/>
    </row>
    <row r="295" spans="3:49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3"/>
        <v>1</v>
      </c>
      <c r="M295" s="26">
        <f t="shared" si="3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>
        <v>1</v>
      </c>
      <c r="AK295" s="26"/>
      <c r="AL295" s="67">
        <f>SUMIFS([1]Up!$J:$J,[1]Up!$D:$D,D295)</f>
        <v>0</v>
      </c>
      <c r="AM295" s="82"/>
      <c r="AN295" s="82" t="str">
        <f t="shared" si="35"/>
        <v>PL2.6</v>
      </c>
      <c r="AO295" s="53" t="str">
        <f t="shared" si="36"/>
        <v/>
      </c>
      <c r="AP295" s="53" t="s">
        <v>786</v>
      </c>
      <c r="AQ295" s="84"/>
      <c r="AR295" s="53"/>
      <c r="AS295" s="53" t="s">
        <v>755</v>
      </c>
      <c r="AT295" s="53">
        <v>1</v>
      </c>
      <c r="AU295" s="83">
        <v>46215</v>
      </c>
      <c r="AV295" s="53"/>
      <c r="AW295" s="53"/>
    </row>
    <row r="296" spans="3:49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3"/>
        <v>1</v>
      </c>
      <c r="M296" s="26">
        <f t="shared" si="34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>
        <v>1</v>
      </c>
      <c r="AK296" s="26"/>
      <c r="AL296" s="67">
        <f>SUMIFS([1]Up!$J:$J,[1]Up!$D:$D,D296)</f>
        <v>0</v>
      </c>
      <c r="AM296" s="82"/>
      <c r="AN296" s="82" t="str">
        <f t="shared" si="35"/>
        <v>PL2.6</v>
      </c>
      <c r="AO296" s="53" t="str">
        <f t="shared" si="36"/>
        <v/>
      </c>
      <c r="AP296" s="53" t="s">
        <v>786</v>
      </c>
      <c r="AQ296" s="84"/>
      <c r="AR296" s="53"/>
      <c r="AS296" s="53" t="s">
        <v>755</v>
      </c>
      <c r="AT296" s="53">
        <v>1</v>
      </c>
      <c r="AU296" s="83">
        <v>46215</v>
      </c>
      <c r="AV296" s="53"/>
      <c r="AW296" s="53"/>
    </row>
    <row r="297" spans="3:49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3"/>
        <v>0</v>
      </c>
      <c r="M297" s="26">
        <f t="shared" si="34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67">
        <f>SUMIFS([1]Up!$J:$J,[1]Up!$D:$D,D297)</f>
        <v>0</v>
      </c>
      <c r="AM297" s="82"/>
      <c r="AN297" s="82" t="str">
        <f t="shared" si="35"/>
        <v>PL2.6</v>
      </c>
      <c r="AO297" s="53" t="str">
        <f t="shared" si="36"/>
        <v/>
      </c>
      <c r="AP297" s="53" t="s">
        <v>786</v>
      </c>
      <c r="AQ297" s="84"/>
      <c r="AR297" s="53"/>
      <c r="AS297" s="53" t="s">
        <v>755</v>
      </c>
      <c r="AT297" s="53">
        <v>1</v>
      </c>
      <c r="AU297" s="83">
        <v>46215</v>
      </c>
      <c r="AV297" s="53"/>
      <c r="AW297" s="53"/>
    </row>
    <row r="298" spans="3:49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3"/>
        <v>0</v>
      </c>
      <c r="M298" s="26">
        <f t="shared" si="34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67">
        <f>SUMIFS([1]Up!$J:$J,[1]Up!$D:$D,D298)</f>
        <v>0</v>
      </c>
      <c r="AM298" s="82"/>
      <c r="AN298" s="82" t="str">
        <f t="shared" si="35"/>
        <v>PL2.6</v>
      </c>
      <c r="AO298" s="53" t="str">
        <f t="shared" si="36"/>
        <v/>
      </c>
      <c r="AP298" s="53" t="s">
        <v>703</v>
      </c>
      <c r="AQ298" s="84"/>
      <c r="AR298" s="53"/>
      <c r="AS298" s="53" t="s">
        <v>755</v>
      </c>
      <c r="AT298" s="53">
        <v>1</v>
      </c>
      <c r="AU298" s="83">
        <v>46215</v>
      </c>
      <c r="AV298" s="53"/>
      <c r="AW298" s="53"/>
    </row>
    <row r="299" spans="3:49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3"/>
        <v>0</v>
      </c>
      <c r="M299" s="26">
        <f t="shared" si="34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67">
        <f>SUMIFS([1]Up!$J:$J,[1]Up!$D:$D,D299)</f>
        <v>0</v>
      </c>
      <c r="AM299" s="82"/>
      <c r="AN299" s="82" t="str">
        <f t="shared" si="35"/>
        <v>PL2.6</v>
      </c>
      <c r="AO299" s="53" t="str">
        <f t="shared" si="36"/>
        <v/>
      </c>
      <c r="AP299" s="53" t="s">
        <v>786</v>
      </c>
      <c r="AQ299" s="84"/>
      <c r="AR299" s="53"/>
      <c r="AS299" s="53" t="s">
        <v>755</v>
      </c>
      <c r="AT299" s="53">
        <v>1</v>
      </c>
      <c r="AU299" s="83">
        <v>46215</v>
      </c>
      <c r="AV299" s="53"/>
      <c r="AW299" s="53"/>
    </row>
    <row r="300" spans="3:49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3"/>
        <v>0</v>
      </c>
      <c r="M300" s="26">
        <f t="shared" si="34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67">
        <f>SUMIFS([1]Up!$J:$J,[1]Up!$D:$D,D300)</f>
        <v>0</v>
      </c>
      <c r="AM300" s="82"/>
      <c r="AN300" s="82" t="str">
        <f t="shared" si="35"/>
        <v>PL2.6</v>
      </c>
      <c r="AO300" s="53" t="str">
        <f t="shared" si="36"/>
        <v/>
      </c>
      <c r="AP300" s="53" t="s">
        <v>786</v>
      </c>
      <c r="AQ300" s="84"/>
      <c r="AR300" s="53"/>
      <c r="AS300" s="53" t="s">
        <v>755</v>
      </c>
      <c r="AT300" s="53">
        <v>1</v>
      </c>
      <c r="AU300" s="83">
        <v>46215</v>
      </c>
      <c r="AV300" s="53"/>
      <c r="AW300" s="53"/>
    </row>
    <row r="301" spans="3:49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3"/>
        <v>0</v>
      </c>
      <c r="M301" s="26">
        <f t="shared" si="34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67">
        <f>SUMIFS([1]Up!$J:$J,[1]Up!$D:$D,D301)</f>
        <v>0</v>
      </c>
      <c r="AM301" s="82"/>
      <c r="AN301" s="82" t="str">
        <f t="shared" si="35"/>
        <v>PL2.6</v>
      </c>
      <c r="AO301" s="53" t="str">
        <f t="shared" si="36"/>
        <v/>
      </c>
      <c r="AP301" s="53" t="s">
        <v>703</v>
      </c>
      <c r="AQ301" s="84"/>
      <c r="AR301" s="53"/>
      <c r="AS301" s="53" t="s">
        <v>755</v>
      </c>
      <c r="AT301" s="53">
        <v>1</v>
      </c>
      <c r="AU301" s="83">
        <v>46215</v>
      </c>
      <c r="AV301" s="53"/>
      <c r="AW301" s="53"/>
    </row>
    <row r="302" spans="3:49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7">MIN(SUM(N302:AK302),I302)</f>
        <v>0</v>
      </c>
      <c r="M302" s="26">
        <f t="shared" ref="M302:M365" si="38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67">
        <f>SUMIFS([1]Up!$J:$J,[1]Up!$D:$D,D302)</f>
        <v>0</v>
      </c>
      <c r="AM302" s="82"/>
      <c r="AN302" s="82" t="str">
        <f t="shared" ref="AN302:AN365" si="39">IFERROR(IF(C302="Plate",LEFT(E302,FIND("*",E302,1)-1),""),IF(C302="Plate",LEFT(E302,FIND("x",E302,1)-1),""))</f>
        <v>PL2.6</v>
      </c>
      <c r="AO302" s="53" t="str">
        <f t="shared" ref="AO302:AO365" si="40">IF(ROUND(SUM(N302:AK302)-I302,0)&gt;0,"Thừa "&amp;SUM(N302:AK302)-I302,"")</f>
        <v/>
      </c>
      <c r="AP302" s="53" t="s">
        <v>703</v>
      </c>
      <c r="AQ302" s="84"/>
      <c r="AR302" s="53"/>
      <c r="AS302" s="53" t="s">
        <v>755</v>
      </c>
      <c r="AT302" s="53">
        <v>36</v>
      </c>
      <c r="AU302" s="83">
        <v>46215</v>
      </c>
      <c r="AV302" s="53"/>
      <c r="AW302" s="53"/>
    </row>
    <row r="303" spans="3:49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7"/>
        <v>0</v>
      </c>
      <c r="M303" s="26">
        <f t="shared" si="3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67">
        <f>SUMIFS([1]Up!$J:$J,[1]Up!$D:$D,D303)</f>
        <v>0</v>
      </c>
      <c r="AM303" s="82"/>
      <c r="AN303" s="82" t="str">
        <f t="shared" si="39"/>
        <v>PL2.6</v>
      </c>
      <c r="AO303" s="53" t="str">
        <f t="shared" si="40"/>
        <v/>
      </c>
      <c r="AP303" s="53" t="s">
        <v>703</v>
      </c>
      <c r="AQ303" s="84"/>
      <c r="AR303" s="53"/>
      <c r="AS303" s="53" t="s">
        <v>755</v>
      </c>
      <c r="AT303" s="53">
        <v>2</v>
      </c>
      <c r="AU303" s="83">
        <v>46215</v>
      </c>
      <c r="AV303" s="53"/>
      <c r="AW303" s="53"/>
    </row>
    <row r="304" spans="3:49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7"/>
        <v>0</v>
      </c>
      <c r="M304" s="26">
        <f t="shared" si="3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67">
        <f>SUMIFS([1]Up!$J:$J,[1]Up!$D:$D,D304)</f>
        <v>0</v>
      </c>
      <c r="AM304" s="82"/>
      <c r="AN304" s="82" t="str">
        <f t="shared" si="39"/>
        <v>PL2.6</v>
      </c>
      <c r="AO304" s="53" t="str">
        <f t="shared" si="40"/>
        <v/>
      </c>
      <c r="AP304" s="53" t="s">
        <v>703</v>
      </c>
      <c r="AQ304" s="84"/>
      <c r="AR304" s="53"/>
      <c r="AS304" s="53" t="s">
        <v>755</v>
      </c>
      <c r="AT304" s="53">
        <v>2</v>
      </c>
      <c r="AU304" s="83">
        <v>46215</v>
      </c>
      <c r="AV304" s="53"/>
      <c r="AW304" s="53"/>
    </row>
    <row r="305" spans="3:49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7"/>
        <v>0</v>
      </c>
      <c r="M305" s="26">
        <f t="shared" si="3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67">
        <f>SUMIFS([1]Up!$J:$J,[1]Up!$D:$D,D305)</f>
        <v>0</v>
      </c>
      <c r="AM305" s="82"/>
      <c r="AN305" s="82" t="str">
        <f t="shared" si="39"/>
        <v>PL2.6</v>
      </c>
      <c r="AO305" s="53" t="str">
        <f t="shared" si="40"/>
        <v/>
      </c>
      <c r="AP305" s="53" t="s">
        <v>703</v>
      </c>
      <c r="AQ305" s="84"/>
      <c r="AR305" s="53"/>
      <c r="AS305" s="53" t="s">
        <v>755</v>
      </c>
      <c r="AT305" s="53">
        <v>2</v>
      </c>
      <c r="AU305" s="83">
        <v>46215</v>
      </c>
      <c r="AV305" s="53"/>
      <c r="AW305" s="53"/>
    </row>
    <row r="306" spans="3:49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7"/>
        <v>0</v>
      </c>
      <c r="M306" s="26">
        <f t="shared" si="38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67">
        <f>SUMIFS([1]Up!$J:$J,[1]Up!$D:$D,D306)</f>
        <v>0</v>
      </c>
      <c r="AM306" s="82"/>
      <c r="AN306" s="82" t="str">
        <f t="shared" si="39"/>
        <v>PL2.6</v>
      </c>
      <c r="AO306" s="53" t="str">
        <f t="shared" si="40"/>
        <v/>
      </c>
      <c r="AP306" s="53" t="s">
        <v>703</v>
      </c>
      <c r="AQ306" s="84"/>
      <c r="AR306" s="53"/>
      <c r="AS306" s="53" t="s">
        <v>755</v>
      </c>
      <c r="AT306" s="53">
        <v>1</v>
      </c>
      <c r="AU306" s="83">
        <v>46215</v>
      </c>
      <c r="AV306" s="53"/>
      <c r="AW306" s="53"/>
    </row>
    <row r="307" spans="3:49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7"/>
        <v>0</v>
      </c>
      <c r="M307" s="26">
        <f t="shared" si="38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67">
        <f>SUMIFS([1]Up!$J:$J,[1]Up!$D:$D,D307)</f>
        <v>0</v>
      </c>
      <c r="AM307" s="82"/>
      <c r="AN307" s="82" t="str">
        <f t="shared" si="39"/>
        <v>PL2.6</v>
      </c>
      <c r="AO307" s="53" t="str">
        <f t="shared" si="40"/>
        <v/>
      </c>
      <c r="AP307" s="53" t="s">
        <v>703</v>
      </c>
      <c r="AQ307" s="84"/>
      <c r="AR307" s="53"/>
      <c r="AS307" s="53" t="s">
        <v>755</v>
      </c>
      <c r="AT307" s="53">
        <v>2</v>
      </c>
      <c r="AU307" s="83">
        <v>46215</v>
      </c>
      <c r="AV307" s="53"/>
      <c r="AW307" s="53"/>
    </row>
    <row r="308" spans="3:49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7"/>
        <v>0</v>
      </c>
      <c r="M308" s="26">
        <f t="shared" si="38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67">
        <f>SUMIFS([1]Up!$J:$J,[1]Up!$D:$D,D308)</f>
        <v>0</v>
      </c>
      <c r="AM308" s="82"/>
      <c r="AN308" s="82" t="str">
        <f t="shared" si="39"/>
        <v>PL2.6</v>
      </c>
      <c r="AO308" s="53" t="str">
        <f t="shared" si="40"/>
        <v/>
      </c>
      <c r="AP308" s="53" t="s">
        <v>786</v>
      </c>
      <c r="AQ308" s="84"/>
      <c r="AR308" s="53"/>
      <c r="AS308" s="53" t="s">
        <v>755</v>
      </c>
      <c r="AT308" s="53">
        <v>1</v>
      </c>
      <c r="AU308" s="83">
        <v>46215</v>
      </c>
      <c r="AV308" s="53"/>
      <c r="AW308" s="53"/>
    </row>
    <row r="309" spans="3:49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7"/>
        <v>1</v>
      </c>
      <c r="M309" s="26">
        <f t="shared" si="38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>
        <v>1</v>
      </c>
      <c r="AK309" s="26"/>
      <c r="AL309" s="67">
        <f>SUMIFS([1]Up!$J:$J,[1]Up!$D:$D,D309)</f>
        <v>0</v>
      </c>
      <c r="AM309" s="82"/>
      <c r="AN309" s="82" t="str">
        <f t="shared" si="39"/>
        <v>PL2.6</v>
      </c>
      <c r="AO309" s="53" t="str">
        <f t="shared" si="40"/>
        <v/>
      </c>
      <c r="AP309" s="53" t="s">
        <v>786</v>
      </c>
      <c r="AQ309" s="84"/>
      <c r="AR309" s="53"/>
      <c r="AS309" s="53" t="s">
        <v>755</v>
      </c>
      <c r="AT309" s="53">
        <v>1</v>
      </c>
      <c r="AU309" s="83">
        <v>46215</v>
      </c>
      <c r="AV309" s="53"/>
      <c r="AW309" s="53"/>
    </row>
    <row r="310" spans="3:49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7"/>
        <v>0</v>
      </c>
      <c r="M310" s="26">
        <f t="shared" si="38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67">
        <f>SUMIFS([1]Up!$J:$J,[1]Up!$D:$D,D310)</f>
        <v>0</v>
      </c>
      <c r="AM310" s="82"/>
      <c r="AN310" s="82" t="str">
        <f t="shared" si="39"/>
        <v>PL2</v>
      </c>
      <c r="AO310" s="53" t="str">
        <f t="shared" si="40"/>
        <v/>
      </c>
      <c r="AP310" s="53" t="s">
        <v>703</v>
      </c>
      <c r="AQ310" s="84"/>
      <c r="AR310" s="53"/>
      <c r="AS310" s="53" t="s">
        <v>1410</v>
      </c>
      <c r="AT310" s="53">
        <v>2</v>
      </c>
      <c r="AU310" s="83">
        <v>46215</v>
      </c>
      <c r="AV310" s="53"/>
      <c r="AW310" s="53"/>
    </row>
    <row r="311" spans="3:49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7"/>
        <v>0</v>
      </c>
      <c r="M311" s="26">
        <f t="shared" si="38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67">
        <f>SUMIFS([1]Up!$J:$J,[1]Up!$D:$D,D311)</f>
        <v>0</v>
      </c>
      <c r="AM311" s="82"/>
      <c r="AN311" s="82" t="str">
        <f t="shared" si="39"/>
        <v>PL2</v>
      </c>
      <c r="AO311" s="53" t="str">
        <f t="shared" si="40"/>
        <v/>
      </c>
      <c r="AP311" s="53" t="s">
        <v>786</v>
      </c>
      <c r="AQ311" s="84"/>
      <c r="AR311" s="53"/>
      <c r="AS311" s="53" t="s">
        <v>1410</v>
      </c>
      <c r="AT311" s="53">
        <v>1</v>
      </c>
      <c r="AU311" s="83">
        <v>46215</v>
      </c>
      <c r="AV311" s="53"/>
      <c r="AW311" s="53"/>
    </row>
    <row r="312" spans="3:49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7"/>
        <v>0</v>
      </c>
      <c r="M312" s="26">
        <f t="shared" si="38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67">
        <f>SUMIFS([1]Up!$J:$J,[1]Up!$D:$D,D312)</f>
        <v>0</v>
      </c>
      <c r="AM312" s="82"/>
      <c r="AN312" s="82" t="str">
        <f t="shared" si="39"/>
        <v>PL2.6</v>
      </c>
      <c r="AO312" s="53" t="str">
        <f t="shared" si="40"/>
        <v/>
      </c>
      <c r="AP312" s="53" t="s">
        <v>703</v>
      </c>
      <c r="AQ312" s="84"/>
      <c r="AR312" s="53"/>
      <c r="AS312" s="53" t="s">
        <v>755</v>
      </c>
      <c r="AT312" s="53">
        <v>1</v>
      </c>
      <c r="AU312" s="83">
        <v>46215</v>
      </c>
      <c r="AV312" s="53"/>
      <c r="AW312" s="53"/>
    </row>
    <row r="313" spans="3:49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7"/>
        <v>0</v>
      </c>
      <c r="M313" s="26">
        <f t="shared" si="38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67">
        <f>SUMIFS([1]Up!$J:$J,[1]Up!$D:$D,D313)</f>
        <v>0</v>
      </c>
      <c r="AM313" s="82"/>
      <c r="AN313" s="82" t="str">
        <f t="shared" si="39"/>
        <v>PL2.6</v>
      </c>
      <c r="AO313" s="53" t="str">
        <f t="shared" si="40"/>
        <v/>
      </c>
      <c r="AP313" s="53" t="s">
        <v>703</v>
      </c>
      <c r="AQ313" s="84"/>
      <c r="AR313" s="53"/>
      <c r="AS313" s="53" t="s">
        <v>755</v>
      </c>
      <c r="AT313" s="53">
        <v>1</v>
      </c>
      <c r="AU313" s="83">
        <v>46215</v>
      </c>
      <c r="AV313" s="53"/>
      <c r="AW313" s="53"/>
    </row>
    <row r="314" spans="3:49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7"/>
        <v>0</v>
      </c>
      <c r="M314" s="26">
        <f t="shared" si="38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67">
        <f>SUMIFS([1]Up!$J:$J,[1]Up!$D:$D,D314)</f>
        <v>0</v>
      </c>
      <c r="AM314" s="82"/>
      <c r="AN314" s="82" t="str">
        <f t="shared" si="39"/>
        <v>PL2.6</v>
      </c>
      <c r="AO314" s="53" t="str">
        <f t="shared" si="40"/>
        <v/>
      </c>
      <c r="AP314" s="53" t="s">
        <v>703</v>
      </c>
      <c r="AQ314" s="84"/>
      <c r="AR314" s="53"/>
      <c r="AS314" s="53" t="s">
        <v>755</v>
      </c>
      <c r="AT314" s="53">
        <v>2</v>
      </c>
      <c r="AU314" s="83">
        <v>46215</v>
      </c>
      <c r="AV314" s="53"/>
      <c r="AW314" s="53"/>
    </row>
    <row r="315" spans="3:49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7"/>
        <v>0</v>
      </c>
      <c r="M315" s="26">
        <f t="shared" si="38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67">
        <f>SUMIFS([1]Up!$J:$J,[1]Up!$D:$D,D315)</f>
        <v>0</v>
      </c>
      <c r="AM315" s="82"/>
      <c r="AN315" s="82" t="str">
        <f t="shared" si="39"/>
        <v>PL2.6</v>
      </c>
      <c r="AO315" s="53" t="str">
        <f t="shared" si="40"/>
        <v/>
      </c>
      <c r="AP315" s="53" t="s">
        <v>703</v>
      </c>
      <c r="AQ315" s="84"/>
      <c r="AR315" s="53"/>
      <c r="AS315" s="53" t="s">
        <v>755</v>
      </c>
      <c r="AT315" s="53">
        <v>2</v>
      </c>
      <c r="AU315" s="83">
        <v>46215</v>
      </c>
      <c r="AV315" s="53"/>
      <c r="AW315" s="53"/>
    </row>
    <row r="316" spans="3:49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7"/>
        <v>0</v>
      </c>
      <c r="M316" s="26">
        <f t="shared" si="38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67">
        <f>SUMIFS([1]Up!$J:$J,[1]Up!$D:$D,D316)</f>
        <v>0</v>
      </c>
      <c r="AM316" s="82"/>
      <c r="AN316" s="82" t="str">
        <f t="shared" si="39"/>
        <v>PL2.6</v>
      </c>
      <c r="AO316" s="53" t="str">
        <f t="shared" si="40"/>
        <v/>
      </c>
      <c r="AP316" s="53" t="s">
        <v>703</v>
      </c>
      <c r="AQ316" s="84"/>
      <c r="AR316" s="53"/>
      <c r="AS316" s="53" t="s">
        <v>755</v>
      </c>
      <c r="AT316" s="53">
        <v>1</v>
      </c>
      <c r="AU316" s="83">
        <v>46215</v>
      </c>
      <c r="AV316" s="53"/>
      <c r="AW316" s="53"/>
    </row>
    <row r="317" spans="3:49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7"/>
        <v>0</v>
      </c>
      <c r="M317" s="26">
        <f t="shared" si="38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67">
        <f>SUMIFS([1]Up!$J:$J,[1]Up!$D:$D,D317)</f>
        <v>0</v>
      </c>
      <c r="AM317" s="82"/>
      <c r="AN317" s="82" t="str">
        <f t="shared" si="39"/>
        <v>PL2.6</v>
      </c>
      <c r="AO317" s="53" t="str">
        <f t="shared" si="40"/>
        <v/>
      </c>
      <c r="AP317" s="53" t="s">
        <v>703</v>
      </c>
      <c r="AQ317" s="84"/>
      <c r="AR317" s="53"/>
      <c r="AS317" s="53" t="s">
        <v>755</v>
      </c>
      <c r="AT317" s="53">
        <v>1</v>
      </c>
      <c r="AU317" s="83">
        <v>46215</v>
      </c>
      <c r="AV317" s="53"/>
      <c r="AW317" s="53"/>
    </row>
    <row r="318" spans="3:49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7"/>
        <v>0</v>
      </c>
      <c r="M318" s="26">
        <f t="shared" si="38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67">
        <f>SUMIFS([1]Up!$J:$J,[1]Up!$D:$D,D318)</f>
        <v>0</v>
      </c>
      <c r="AM318" s="82"/>
      <c r="AN318" s="82" t="str">
        <f t="shared" si="39"/>
        <v>PL2.6</v>
      </c>
      <c r="AO318" s="53" t="str">
        <f t="shared" si="40"/>
        <v/>
      </c>
      <c r="AP318" s="53" t="s">
        <v>703</v>
      </c>
      <c r="AQ318" s="84"/>
      <c r="AR318" s="53"/>
      <c r="AS318" s="53" t="s">
        <v>755</v>
      </c>
      <c r="AT318" s="53">
        <v>1</v>
      </c>
      <c r="AU318" s="83">
        <v>46215</v>
      </c>
      <c r="AV318" s="53"/>
      <c r="AW318" s="53"/>
    </row>
    <row r="319" spans="3:49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7"/>
        <v>0</v>
      </c>
      <c r="M319" s="26">
        <f t="shared" si="38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67">
        <f>SUMIFS([1]Up!$J:$J,[1]Up!$D:$D,D319)</f>
        <v>0</v>
      </c>
      <c r="AM319" s="82"/>
      <c r="AN319" s="82" t="str">
        <f t="shared" si="39"/>
        <v>PL2.6</v>
      </c>
      <c r="AO319" s="53" t="str">
        <f t="shared" si="40"/>
        <v/>
      </c>
      <c r="AP319" s="53" t="s">
        <v>703</v>
      </c>
      <c r="AQ319" s="84"/>
      <c r="AR319" s="53"/>
      <c r="AS319" s="53" t="s">
        <v>755</v>
      </c>
      <c r="AT319" s="53">
        <v>3</v>
      </c>
      <c r="AU319" s="83">
        <v>46215</v>
      </c>
      <c r="AV319" s="53"/>
      <c r="AW319" s="53"/>
    </row>
    <row r="320" spans="3:49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7"/>
        <v>0</v>
      </c>
      <c r="M320" s="26">
        <f t="shared" si="38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67">
        <f>SUMIFS([1]Up!$J:$J,[1]Up!$D:$D,D320)</f>
        <v>0</v>
      </c>
      <c r="AM320" s="82"/>
      <c r="AN320" s="82" t="str">
        <f t="shared" si="39"/>
        <v>PL6</v>
      </c>
      <c r="AO320" s="53" t="str">
        <f t="shared" si="40"/>
        <v/>
      </c>
      <c r="AP320" s="53" t="s">
        <v>786</v>
      </c>
      <c r="AQ320" s="84"/>
      <c r="AR320" s="53"/>
      <c r="AS320" s="53" t="s">
        <v>1338</v>
      </c>
      <c r="AT320" s="53">
        <v>1</v>
      </c>
      <c r="AU320" s="83">
        <v>46215</v>
      </c>
      <c r="AV320" s="53"/>
      <c r="AW320" s="53"/>
    </row>
    <row r="321" spans="3:49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7"/>
        <v>0</v>
      </c>
      <c r="M321" s="26">
        <f t="shared" si="38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67">
        <f>SUMIFS([1]Up!$J:$J,[1]Up!$D:$D,D321)</f>
        <v>0</v>
      </c>
      <c r="AM321" s="82"/>
      <c r="AN321" s="82" t="str">
        <f t="shared" si="39"/>
        <v>PL2</v>
      </c>
      <c r="AO321" s="53" t="str">
        <f t="shared" si="40"/>
        <v/>
      </c>
      <c r="AP321" s="53" t="s">
        <v>703</v>
      </c>
      <c r="AQ321" s="84"/>
      <c r="AR321" s="53"/>
      <c r="AS321" s="53" t="s">
        <v>1410</v>
      </c>
      <c r="AT321" s="53">
        <v>2</v>
      </c>
      <c r="AU321" s="83">
        <v>46215</v>
      </c>
      <c r="AV321" s="53"/>
      <c r="AW321" s="53"/>
    </row>
    <row r="322" spans="3:49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7"/>
        <v>0</v>
      </c>
      <c r="M322" s="26">
        <f t="shared" si="38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67">
        <f>SUMIFS([1]Up!$J:$J,[1]Up!$D:$D,D322)</f>
        <v>0</v>
      </c>
      <c r="AM322" s="82"/>
      <c r="AN322" s="82" t="str">
        <f t="shared" si="39"/>
        <v>PL2</v>
      </c>
      <c r="AO322" s="53" t="str">
        <f t="shared" si="40"/>
        <v/>
      </c>
      <c r="AP322" s="53" t="s">
        <v>786</v>
      </c>
      <c r="AQ322" s="84"/>
      <c r="AR322" s="53"/>
      <c r="AS322" s="53" t="s">
        <v>1410</v>
      </c>
      <c r="AT322" s="53">
        <v>1</v>
      </c>
      <c r="AU322" s="83">
        <v>46215</v>
      </c>
      <c r="AV322" s="53"/>
      <c r="AW322" s="53"/>
    </row>
    <row r="323" spans="3:49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7"/>
        <v>0</v>
      </c>
      <c r="M323" s="26">
        <f t="shared" si="38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67">
        <f>SUMIFS([1]Up!$J:$J,[1]Up!$D:$D,D323)</f>
        <v>0</v>
      </c>
      <c r="AM323" s="82"/>
      <c r="AN323" s="82" t="str">
        <f t="shared" si="39"/>
        <v>PL2</v>
      </c>
      <c r="AO323" s="53" t="str">
        <f t="shared" si="40"/>
        <v/>
      </c>
      <c r="AP323" s="53" t="s">
        <v>703</v>
      </c>
      <c r="AQ323" s="84"/>
      <c r="AR323" s="53"/>
      <c r="AS323" s="53" t="s">
        <v>1410</v>
      </c>
      <c r="AT323" s="53">
        <v>16</v>
      </c>
      <c r="AU323" s="83">
        <v>46215</v>
      </c>
      <c r="AV323" s="53"/>
      <c r="AW323" s="53"/>
    </row>
    <row r="324" spans="3:49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7"/>
        <v>0</v>
      </c>
      <c r="M324" s="26">
        <f t="shared" si="38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67">
        <f>SUMIFS([1]Up!$J:$J,[1]Up!$D:$D,D324)</f>
        <v>0</v>
      </c>
      <c r="AM324" s="82"/>
      <c r="AN324" s="82" t="str">
        <f t="shared" si="39"/>
        <v>PL2</v>
      </c>
      <c r="AO324" s="53" t="str">
        <f t="shared" si="40"/>
        <v/>
      </c>
      <c r="AP324" s="53" t="s">
        <v>786</v>
      </c>
      <c r="AQ324" s="84"/>
      <c r="AR324" s="53"/>
      <c r="AS324" s="53" t="s">
        <v>1410</v>
      </c>
      <c r="AT324" s="53">
        <v>8</v>
      </c>
      <c r="AU324" s="83">
        <v>46215</v>
      </c>
      <c r="AV324" s="53"/>
      <c r="AW324" s="53"/>
    </row>
    <row r="325" spans="3:49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7"/>
        <v>0</v>
      </c>
      <c r="M325" s="26">
        <f t="shared" si="38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67">
        <f>SUMIFS([1]Up!$J:$J,[1]Up!$D:$D,D325)</f>
        <v>0</v>
      </c>
      <c r="AM325" s="82"/>
      <c r="AN325" s="82" t="str">
        <f t="shared" si="39"/>
        <v>PL3</v>
      </c>
      <c r="AO325" s="53" t="str">
        <f t="shared" si="40"/>
        <v/>
      </c>
      <c r="AP325" s="53" t="s">
        <v>703</v>
      </c>
      <c r="AQ325" s="84"/>
      <c r="AR325" s="53"/>
      <c r="AS325" s="53" t="s">
        <v>576</v>
      </c>
      <c r="AT325" s="53">
        <v>3</v>
      </c>
      <c r="AU325" s="83"/>
      <c r="AV325" s="53"/>
      <c r="AW325" s="53"/>
    </row>
    <row r="326" spans="3:49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7"/>
        <v>0</v>
      </c>
      <c r="M326" s="26">
        <f t="shared" si="38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67">
        <f>SUMIFS([1]Up!$J:$J,[1]Up!$D:$D,D326)</f>
        <v>0</v>
      </c>
      <c r="AM326" s="82"/>
      <c r="AN326" s="82" t="str">
        <f t="shared" si="39"/>
        <v>PL6</v>
      </c>
      <c r="AO326" s="53" t="str">
        <f t="shared" si="40"/>
        <v/>
      </c>
      <c r="AP326" s="53" t="s">
        <v>786</v>
      </c>
      <c r="AQ326" s="84"/>
      <c r="AR326" s="53"/>
      <c r="AS326" s="53" t="s">
        <v>1338</v>
      </c>
      <c r="AT326" s="53">
        <v>1</v>
      </c>
      <c r="AU326" s="83">
        <v>46215</v>
      </c>
      <c r="AV326" s="53"/>
      <c r="AW326" s="53"/>
    </row>
    <row r="327" spans="3:49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7"/>
        <v>0</v>
      </c>
      <c r="M327" s="26">
        <f t="shared" si="38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67">
        <f>SUMIFS([1]Up!$J:$J,[1]Up!$D:$D,D327)</f>
        <v>0</v>
      </c>
      <c r="AM327" s="82"/>
      <c r="AN327" s="82" t="str">
        <f t="shared" si="39"/>
        <v>PL6</v>
      </c>
      <c r="AO327" s="53" t="str">
        <f t="shared" si="40"/>
        <v/>
      </c>
      <c r="AP327" s="53" t="s">
        <v>786</v>
      </c>
      <c r="AQ327" s="84"/>
      <c r="AR327" s="53"/>
      <c r="AS327" s="53" t="s">
        <v>1338</v>
      </c>
      <c r="AT327" s="53">
        <v>1</v>
      </c>
      <c r="AU327" s="83">
        <v>46215</v>
      </c>
      <c r="AV327" s="53"/>
      <c r="AW327" s="53"/>
    </row>
    <row r="328" spans="3:49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7"/>
        <v>1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67">
        <f>SUMIFS([1]Up!$J:$J,[1]Up!$D:$D,D328)</f>
        <v>0</v>
      </c>
      <c r="AM328" s="82"/>
      <c r="AN328" s="82" t="str">
        <f t="shared" si="39"/>
        <v/>
      </c>
      <c r="AO328" s="53" t="str">
        <f t="shared" si="40"/>
        <v/>
      </c>
      <c r="AP328" s="53" t="s">
        <v>703</v>
      </c>
      <c r="AQ328" s="84"/>
      <c r="AR328" s="53"/>
      <c r="AS328" s="53" t="s">
        <v>576</v>
      </c>
      <c r="AT328" s="53">
        <v>1</v>
      </c>
      <c r="AU328" s="83"/>
      <c r="AV328" s="53"/>
      <c r="AW328" s="53"/>
    </row>
    <row r="329" spans="3:49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7"/>
        <v>1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67">
        <f>SUMIFS([1]Up!$J:$J,[1]Up!$D:$D,D329)</f>
        <v>0</v>
      </c>
      <c r="AM329" s="82"/>
      <c r="AN329" s="82" t="str">
        <f t="shared" si="39"/>
        <v/>
      </c>
      <c r="AO329" s="53" t="str">
        <f t="shared" si="40"/>
        <v/>
      </c>
      <c r="AP329" s="53" t="s">
        <v>703</v>
      </c>
      <c r="AQ329" s="84"/>
      <c r="AR329" s="53"/>
      <c r="AS329" s="53" t="s">
        <v>704</v>
      </c>
      <c r="AT329" s="53">
        <v>1</v>
      </c>
      <c r="AU329" s="83">
        <v>46215</v>
      </c>
      <c r="AV329" s="53"/>
      <c r="AW329" s="53"/>
    </row>
    <row r="330" spans="3:49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7"/>
        <v>1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67">
        <f>SUMIFS([1]Up!$J:$J,[1]Up!$D:$D,D330)</f>
        <v>0</v>
      </c>
      <c r="AM330" s="82"/>
      <c r="AN330" s="82" t="str">
        <f t="shared" si="39"/>
        <v/>
      </c>
      <c r="AO330" s="53" t="str">
        <f t="shared" si="40"/>
        <v/>
      </c>
      <c r="AP330" s="53" t="s">
        <v>703</v>
      </c>
      <c r="AQ330" s="84"/>
      <c r="AR330" s="53"/>
      <c r="AS330" s="53" t="s">
        <v>704</v>
      </c>
      <c r="AT330" s="53">
        <v>1</v>
      </c>
      <c r="AU330" s="83">
        <v>46215</v>
      </c>
      <c r="AV330" s="53"/>
      <c r="AW330" s="53"/>
    </row>
    <row r="331" spans="3:49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7"/>
        <v>1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>
        <v>2</v>
      </c>
      <c r="AJ331" s="26"/>
      <c r="AK331" s="26"/>
      <c r="AL331" s="67">
        <f>SUMIFS([1]Up!$J:$J,[1]Up!$D:$D,D331)</f>
        <v>0</v>
      </c>
      <c r="AM331" s="82" t="s">
        <v>4578</v>
      </c>
      <c r="AN331" s="82" t="str">
        <f t="shared" si="39"/>
        <v/>
      </c>
      <c r="AO331" s="53" t="str">
        <f t="shared" si="40"/>
        <v>Thừa 1</v>
      </c>
      <c r="AP331" s="53" t="s">
        <v>712</v>
      </c>
      <c r="AQ331" s="84"/>
      <c r="AR331" s="53"/>
      <c r="AS331" s="53" t="s">
        <v>576</v>
      </c>
      <c r="AT331" s="53">
        <v>1</v>
      </c>
      <c r="AU331" s="83"/>
      <c r="AV331" s="53"/>
      <c r="AW331" s="53"/>
    </row>
    <row r="332" spans="3:49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7"/>
        <v>1</v>
      </c>
      <c r="M332" s="26">
        <f t="shared" si="38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67">
        <f>SUMIFS([1]Up!$J:$J,[1]Up!$D:$D,D332)</f>
        <v>0</v>
      </c>
      <c r="AM332" s="82" t="s">
        <v>1971</v>
      </c>
      <c r="AN332" s="82" t="str">
        <f t="shared" si="39"/>
        <v/>
      </c>
      <c r="AO332" s="53" t="str">
        <f t="shared" si="40"/>
        <v/>
      </c>
      <c r="AP332" s="53" t="s">
        <v>703</v>
      </c>
      <c r="AQ332" s="84"/>
      <c r="AR332" s="53"/>
      <c r="AS332" s="53" t="s">
        <v>576</v>
      </c>
      <c r="AT332" s="53">
        <v>1</v>
      </c>
      <c r="AU332" s="83"/>
      <c r="AV332" s="53"/>
      <c r="AW332" s="53"/>
    </row>
    <row r="333" spans="3:49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7"/>
        <v>11</v>
      </c>
      <c r="M333" s="26">
        <f t="shared" si="38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67">
        <f>SUMIFS([1]Up!$J:$J,[1]Up!$D:$D,D333)</f>
        <v>0</v>
      </c>
      <c r="AM333" s="82"/>
      <c r="AN333" s="82" t="str">
        <f t="shared" si="39"/>
        <v/>
      </c>
      <c r="AO333" s="53" t="str">
        <f t="shared" si="40"/>
        <v/>
      </c>
      <c r="AP333" s="53" t="s">
        <v>703</v>
      </c>
      <c r="AQ333" s="84"/>
      <c r="AR333" s="53"/>
      <c r="AS333" s="53" t="s">
        <v>726</v>
      </c>
      <c r="AT333" s="53">
        <v>11</v>
      </c>
      <c r="AU333" s="83">
        <v>46215</v>
      </c>
      <c r="AV333" s="53"/>
      <c r="AW333" s="53"/>
    </row>
    <row r="334" spans="3:49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7"/>
        <v>1</v>
      </c>
      <c r="M334" s="26">
        <f t="shared" si="38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67">
        <f>SUMIFS([1]Up!$J:$J,[1]Up!$D:$D,D334)</f>
        <v>0</v>
      </c>
      <c r="AM334" s="82"/>
      <c r="AN334" s="82" t="str">
        <f t="shared" si="39"/>
        <v/>
      </c>
      <c r="AO334" s="53" t="str">
        <f t="shared" si="40"/>
        <v/>
      </c>
      <c r="AP334" s="53" t="s">
        <v>703</v>
      </c>
      <c r="AQ334" s="84"/>
      <c r="AR334" s="53"/>
      <c r="AS334" s="53" t="s">
        <v>726</v>
      </c>
      <c r="AT334" s="53">
        <v>1</v>
      </c>
      <c r="AU334" s="83">
        <v>46215</v>
      </c>
      <c r="AV334" s="53"/>
      <c r="AW334" s="53"/>
    </row>
    <row r="335" spans="3:49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7"/>
        <v>1</v>
      </c>
      <c r="M335" s="26">
        <f t="shared" si="38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67">
        <f>SUMIFS([1]Up!$J:$J,[1]Up!$D:$D,D335)</f>
        <v>0</v>
      </c>
      <c r="AM335" s="82"/>
      <c r="AN335" s="82" t="str">
        <f t="shared" si="39"/>
        <v/>
      </c>
      <c r="AO335" s="53" t="str">
        <f t="shared" si="40"/>
        <v/>
      </c>
      <c r="AP335" s="53" t="s">
        <v>703</v>
      </c>
      <c r="AQ335" s="84"/>
      <c r="AR335" s="53"/>
      <c r="AS335" s="53" t="s">
        <v>733</v>
      </c>
      <c r="AT335" s="53">
        <v>1</v>
      </c>
      <c r="AU335" s="83">
        <v>46215</v>
      </c>
      <c r="AV335" s="53"/>
      <c r="AW335" s="53"/>
    </row>
    <row r="336" spans="3:49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7"/>
        <v>5</v>
      </c>
      <c r="M336" s="26">
        <f t="shared" si="38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67">
        <f>SUMIFS([1]Up!$J:$J,[1]Up!$D:$D,D336)</f>
        <v>0</v>
      </c>
      <c r="AM336" s="82"/>
      <c r="AN336" s="82" t="str">
        <f t="shared" si="39"/>
        <v/>
      </c>
      <c r="AO336" s="53" t="str">
        <f t="shared" si="40"/>
        <v/>
      </c>
      <c r="AP336" s="53" t="s">
        <v>703</v>
      </c>
      <c r="AQ336" s="84"/>
      <c r="AR336" s="53"/>
      <c r="AS336" s="53" t="s">
        <v>722</v>
      </c>
      <c r="AT336" s="53">
        <v>5</v>
      </c>
      <c r="AU336" s="83">
        <v>46215</v>
      </c>
      <c r="AV336" s="53"/>
      <c r="AW336" s="53"/>
    </row>
    <row r="337" spans="3:49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7"/>
        <v>10</v>
      </c>
      <c r="M337" s="26">
        <f t="shared" si="38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67">
        <f>SUMIFS([1]Up!$J:$J,[1]Up!$D:$D,D337)</f>
        <v>0</v>
      </c>
      <c r="AM337" s="82"/>
      <c r="AN337" s="82" t="str">
        <f t="shared" si="39"/>
        <v/>
      </c>
      <c r="AO337" s="53" t="str">
        <f t="shared" si="40"/>
        <v/>
      </c>
      <c r="AP337" s="53" t="s">
        <v>703</v>
      </c>
      <c r="AQ337" s="84"/>
      <c r="AR337" s="53"/>
      <c r="AS337" s="53" t="s">
        <v>726</v>
      </c>
      <c r="AT337" s="53">
        <v>10</v>
      </c>
      <c r="AU337" s="83">
        <v>46215</v>
      </c>
      <c r="AV337" s="53"/>
      <c r="AW337" s="53"/>
    </row>
    <row r="338" spans="3:49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7"/>
        <v>5</v>
      </c>
      <c r="M338" s="26">
        <f t="shared" si="38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67">
        <f>SUMIFS([1]Up!$J:$J,[1]Up!$D:$D,D338)</f>
        <v>0</v>
      </c>
      <c r="AM338" s="82"/>
      <c r="AN338" s="82" t="str">
        <f t="shared" si="39"/>
        <v/>
      </c>
      <c r="AO338" s="53" t="str">
        <f t="shared" si="40"/>
        <v/>
      </c>
      <c r="AP338" s="53" t="s">
        <v>703</v>
      </c>
      <c r="AQ338" s="84"/>
      <c r="AR338" s="53"/>
      <c r="AS338" s="53" t="s">
        <v>722</v>
      </c>
      <c r="AT338" s="53">
        <v>5</v>
      </c>
      <c r="AU338" s="83">
        <v>46215</v>
      </c>
      <c r="AV338" s="53"/>
      <c r="AW338" s="53"/>
    </row>
    <row r="339" spans="3:49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7"/>
        <v>96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26"/>
      <c r="AJ339" s="26"/>
      <c r="AK339" s="26"/>
      <c r="AL339" s="67">
        <f>SUMIFS([1]Up!$J:$J,[1]Up!$D:$D,D339)</f>
        <v>0</v>
      </c>
      <c r="AM339" s="82"/>
      <c r="AN339" s="82" t="str">
        <f t="shared" si="39"/>
        <v/>
      </c>
      <c r="AO339" s="53" t="str">
        <f t="shared" si="40"/>
        <v/>
      </c>
      <c r="AP339" s="53" t="s">
        <v>703</v>
      </c>
      <c r="AQ339" s="84"/>
      <c r="AR339" s="53"/>
      <c r="AS339" s="53" t="s">
        <v>739</v>
      </c>
      <c r="AT339" s="53">
        <v>96</v>
      </c>
      <c r="AU339" s="83">
        <v>46215</v>
      </c>
      <c r="AV339" s="53"/>
      <c r="AW339" s="53"/>
    </row>
    <row r="340" spans="3:49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7"/>
        <v>8</v>
      </c>
      <c r="M340" s="26">
        <f t="shared" si="38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26"/>
      <c r="AJ340" s="26"/>
      <c r="AK340" s="26"/>
      <c r="AL340" s="67">
        <f>SUMIFS([1]Up!$J:$J,[1]Up!$D:$D,D340)</f>
        <v>0</v>
      </c>
      <c r="AM340" s="82"/>
      <c r="AN340" s="82" t="str">
        <f t="shared" si="39"/>
        <v/>
      </c>
      <c r="AO340" s="53" t="str">
        <f t="shared" si="40"/>
        <v/>
      </c>
      <c r="AP340" s="53" t="s">
        <v>703</v>
      </c>
      <c r="AQ340" s="84"/>
      <c r="AR340" s="53"/>
      <c r="AS340" s="53" t="s">
        <v>744</v>
      </c>
      <c r="AT340" s="53">
        <v>8</v>
      </c>
      <c r="AU340" s="83">
        <v>46215</v>
      </c>
      <c r="AV340" s="53"/>
      <c r="AW340" s="53"/>
    </row>
    <row r="341" spans="3:49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7"/>
        <v>0</v>
      </c>
      <c r="M341" s="26">
        <f t="shared" si="38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67">
        <f>SUMIFS([1]Up!$J:$J,[1]Up!$D:$D,D341)</f>
        <v>0</v>
      </c>
      <c r="AM341" s="82"/>
      <c r="AN341" s="82" t="str">
        <f t="shared" si="39"/>
        <v/>
      </c>
      <c r="AO341" s="53" t="str">
        <f t="shared" si="40"/>
        <v/>
      </c>
      <c r="AP341" s="53" t="s">
        <v>682</v>
      </c>
      <c r="AQ341" s="84"/>
      <c r="AR341" s="53"/>
      <c r="AS341" s="53"/>
      <c r="AT341" s="53"/>
      <c r="AU341" s="83"/>
      <c r="AV341" s="53"/>
      <c r="AW341" s="53"/>
    </row>
    <row r="342" spans="3:49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7"/>
        <v>0</v>
      </c>
      <c r="M342" s="26">
        <f t="shared" si="38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67">
        <f>SUMIFS([1]Up!$J:$J,[1]Up!$D:$D,D342)</f>
        <v>0</v>
      </c>
      <c r="AM342" s="82"/>
      <c r="AN342" s="82" t="str">
        <f t="shared" si="39"/>
        <v>PL152</v>
      </c>
      <c r="AO342" s="53" t="str">
        <f t="shared" si="40"/>
        <v/>
      </c>
      <c r="AP342" s="53" t="s">
        <v>703</v>
      </c>
      <c r="AQ342" s="84"/>
      <c r="AR342" s="53"/>
      <c r="AS342" s="53"/>
      <c r="AT342" s="53"/>
      <c r="AU342" s="83"/>
      <c r="AV342" s="53"/>
      <c r="AW342" s="53"/>
    </row>
    <row r="343" spans="3:49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7"/>
        <v>1</v>
      </c>
      <c r="M343" s="26">
        <f t="shared" si="38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67">
        <f>SUMIFS([1]Up!$J:$J,[1]Up!$D:$D,D343)</f>
        <v>0</v>
      </c>
      <c r="AM343" s="82"/>
      <c r="AN343" s="82" t="str">
        <f t="shared" si="39"/>
        <v>PL55</v>
      </c>
      <c r="AO343" s="53" t="str">
        <f t="shared" si="40"/>
        <v/>
      </c>
      <c r="AP343" s="53" t="s">
        <v>703</v>
      </c>
      <c r="AQ343" s="84"/>
      <c r="AR343" s="53"/>
      <c r="AS343" s="53" t="s">
        <v>760</v>
      </c>
      <c r="AT343" s="53">
        <v>1</v>
      </c>
      <c r="AU343" s="83">
        <v>46215</v>
      </c>
      <c r="AV343" s="53"/>
      <c r="AW343" s="53"/>
    </row>
    <row r="344" spans="3:49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7"/>
        <v>20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26"/>
      <c r="AJ344" s="26"/>
      <c r="AK344" s="26"/>
      <c r="AL344" s="67">
        <f>SUMIFS([1]Up!$J:$J,[1]Up!$D:$D,D344)</f>
        <v>0</v>
      </c>
      <c r="AM344" s="82"/>
      <c r="AN344" s="82" t="str">
        <f t="shared" si="39"/>
        <v>PL10</v>
      </c>
      <c r="AO344" s="53" t="str">
        <f t="shared" si="40"/>
        <v/>
      </c>
      <c r="AP344" s="53" t="s">
        <v>703</v>
      </c>
      <c r="AQ344" s="84"/>
      <c r="AR344" s="53"/>
      <c r="AS344" s="53" t="s">
        <v>779</v>
      </c>
      <c r="AT344" s="53">
        <v>20</v>
      </c>
      <c r="AU344" s="83">
        <v>46215</v>
      </c>
      <c r="AV344" s="53"/>
      <c r="AW344" s="53"/>
    </row>
    <row r="345" spans="3:49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7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>
        <v>5</v>
      </c>
      <c r="AI345" s="26"/>
      <c r="AJ345" s="26"/>
      <c r="AK345" s="26"/>
      <c r="AL345" s="67">
        <f>SUMIFS([1]Up!$J:$J,[1]Up!$D:$D,D345)</f>
        <v>0</v>
      </c>
      <c r="AM345" s="82" t="s">
        <v>4567</v>
      </c>
      <c r="AN345" s="82" t="str">
        <f t="shared" si="39"/>
        <v>PL6</v>
      </c>
      <c r="AO345" s="53" t="str">
        <f t="shared" si="40"/>
        <v>Thừa 4</v>
      </c>
      <c r="AP345" s="53" t="s">
        <v>703</v>
      </c>
      <c r="AQ345" s="84"/>
      <c r="AR345" s="53"/>
      <c r="AS345" s="53" t="s">
        <v>576</v>
      </c>
      <c r="AT345" s="53">
        <v>1</v>
      </c>
      <c r="AU345" s="83"/>
      <c r="AV345" s="53"/>
      <c r="AW345" s="53"/>
    </row>
    <row r="346" spans="3:49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7"/>
        <v>66</v>
      </c>
      <c r="M346" s="26">
        <f t="shared" si="38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>
        <v>66</v>
      </c>
      <c r="AI346" s="26"/>
      <c r="AJ346" s="26"/>
      <c r="AK346" s="26"/>
      <c r="AL346" s="67">
        <f>SUMIFS([1]Up!$J:$J,[1]Up!$D:$D,D346)</f>
        <v>0</v>
      </c>
      <c r="AM346" s="82"/>
      <c r="AN346" s="82" t="str">
        <f t="shared" si="39"/>
        <v>PL6</v>
      </c>
      <c r="AO346" s="53" t="str">
        <f t="shared" si="40"/>
        <v/>
      </c>
      <c r="AP346" s="53" t="s">
        <v>703</v>
      </c>
      <c r="AQ346" s="84"/>
      <c r="AR346" s="53"/>
      <c r="AS346" s="53" t="s">
        <v>765</v>
      </c>
      <c r="AT346" s="53">
        <v>66</v>
      </c>
      <c r="AU346" s="83">
        <v>46215</v>
      </c>
      <c r="AV346" s="53"/>
      <c r="AW346" s="53"/>
    </row>
    <row r="347" spans="3:49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7"/>
        <v>25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>
        <v>10</v>
      </c>
      <c r="AI347" s="26"/>
      <c r="AJ347" s="26"/>
      <c r="AK347" s="26"/>
      <c r="AL347" s="67">
        <f>SUMIFS([1]Up!$J:$J,[1]Up!$D:$D,D347)</f>
        <v>0</v>
      </c>
      <c r="AM347" s="82"/>
      <c r="AN347" s="82" t="str">
        <f t="shared" si="39"/>
        <v>PL6</v>
      </c>
      <c r="AO347" s="53" t="str">
        <f t="shared" si="40"/>
        <v/>
      </c>
      <c r="AP347" s="53" t="s">
        <v>703</v>
      </c>
      <c r="AQ347" s="84"/>
      <c r="AR347" s="53"/>
      <c r="AS347" s="53" t="s">
        <v>765</v>
      </c>
      <c r="AT347" s="53">
        <v>25</v>
      </c>
      <c r="AU347" s="83">
        <v>46215</v>
      </c>
      <c r="AV347" s="53"/>
      <c r="AW347" s="53"/>
    </row>
    <row r="348" spans="3:49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7"/>
        <v>5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>
        <v>3</v>
      </c>
      <c r="AI348" s="26"/>
      <c r="AJ348" s="26"/>
      <c r="AK348" s="26"/>
      <c r="AL348" s="67">
        <f>SUMIFS([1]Up!$J:$J,[1]Up!$D:$D,D348)</f>
        <v>0</v>
      </c>
      <c r="AM348" s="82"/>
      <c r="AN348" s="82" t="str">
        <f t="shared" si="39"/>
        <v>PL6</v>
      </c>
      <c r="AO348" s="53" t="str">
        <f t="shared" si="40"/>
        <v/>
      </c>
      <c r="AP348" s="53" t="s">
        <v>703</v>
      </c>
      <c r="AQ348" s="84"/>
      <c r="AR348" s="53"/>
      <c r="AS348" s="53" t="s">
        <v>765</v>
      </c>
      <c r="AT348" s="53">
        <v>5</v>
      </c>
      <c r="AU348" s="83">
        <v>46215</v>
      </c>
      <c r="AV348" s="53"/>
      <c r="AW348" s="53"/>
    </row>
    <row r="349" spans="3:49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7"/>
        <v>2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26"/>
      <c r="AJ349" s="26"/>
      <c r="AK349" s="26"/>
      <c r="AL349" s="67">
        <f>SUMIFS([1]Up!$J:$J,[1]Up!$D:$D,D349)</f>
        <v>0</v>
      </c>
      <c r="AM349" s="82"/>
      <c r="AN349" s="82" t="str">
        <f t="shared" si="39"/>
        <v>PL10</v>
      </c>
      <c r="AO349" s="53" t="str">
        <f t="shared" si="40"/>
        <v/>
      </c>
      <c r="AP349" s="53" t="s">
        <v>703</v>
      </c>
      <c r="AQ349" s="84"/>
      <c r="AR349" s="53"/>
      <c r="AS349" s="53" t="s">
        <v>779</v>
      </c>
      <c r="AT349" s="53">
        <v>2</v>
      </c>
      <c r="AU349" s="83">
        <v>46215</v>
      </c>
      <c r="AV349" s="53"/>
      <c r="AW349" s="53"/>
    </row>
    <row r="350" spans="3:49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7"/>
        <v>0</v>
      </c>
      <c r="M350" s="26">
        <f t="shared" si="38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67">
        <f>SUMIFS([1]Up!$J:$J,[1]Up!$D:$D,D350)</f>
        <v>0</v>
      </c>
      <c r="AM350" s="82"/>
      <c r="AN350" s="82" t="str">
        <f t="shared" si="39"/>
        <v>PL10</v>
      </c>
      <c r="AO350" s="53" t="str">
        <f t="shared" si="40"/>
        <v/>
      </c>
      <c r="AP350" s="53" t="s">
        <v>786</v>
      </c>
      <c r="AQ350" s="84"/>
      <c r="AR350" s="53"/>
      <c r="AS350" s="53" t="s">
        <v>779</v>
      </c>
      <c r="AT350" s="53">
        <v>1</v>
      </c>
      <c r="AU350" s="83">
        <v>46215</v>
      </c>
      <c r="AV350" s="53"/>
      <c r="AW350" s="53"/>
    </row>
    <row r="351" spans="3:49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7"/>
        <v>0</v>
      </c>
      <c r="M351" s="26">
        <f t="shared" si="38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67">
        <f>SUMIFS([1]Up!$J:$J,[1]Up!$D:$D,D351)</f>
        <v>0</v>
      </c>
      <c r="AM351" s="82"/>
      <c r="AN351" s="82" t="str">
        <f t="shared" si="39"/>
        <v>PL25</v>
      </c>
      <c r="AO351" s="53" t="str">
        <f t="shared" si="40"/>
        <v/>
      </c>
      <c r="AP351" s="53" t="s">
        <v>703</v>
      </c>
      <c r="AQ351" s="84"/>
      <c r="AR351" s="53"/>
      <c r="AS351" s="53" t="s">
        <v>715</v>
      </c>
      <c r="AT351" s="53">
        <v>1</v>
      </c>
      <c r="AU351" s="83">
        <v>46215</v>
      </c>
      <c r="AV351" s="53"/>
      <c r="AW351" s="53"/>
    </row>
    <row r="352" spans="3:49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7"/>
        <v>1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>
        <v>1</v>
      </c>
      <c r="AJ352" s="26"/>
      <c r="AK352" s="26"/>
      <c r="AL352" s="67">
        <f>SUMIFS([1]Up!$J:$J,[1]Up!$D:$D,D352)</f>
        <v>0</v>
      </c>
      <c r="AM352" s="82"/>
      <c r="AN352" s="82" t="str">
        <f t="shared" si="39"/>
        <v>PL12</v>
      </c>
      <c r="AO352" s="53" t="str">
        <f t="shared" si="40"/>
        <v/>
      </c>
      <c r="AP352" s="53" t="s">
        <v>786</v>
      </c>
      <c r="AQ352" s="84"/>
      <c r="AR352" s="53"/>
      <c r="AS352" s="53" t="s">
        <v>792</v>
      </c>
      <c r="AT352" s="53">
        <v>1</v>
      </c>
      <c r="AU352" s="83">
        <v>46215</v>
      </c>
      <c r="AV352" s="53"/>
      <c r="AW352" s="53"/>
    </row>
    <row r="353" spans="3:49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7"/>
        <v>0</v>
      </c>
      <c r="M353" s="26">
        <f t="shared" si="38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67">
        <f>SUMIFS([1]Up!$J:$J,[1]Up!$D:$D,D353)</f>
        <v>0</v>
      </c>
      <c r="AM353" s="82"/>
      <c r="AN353" s="82" t="str">
        <f t="shared" si="39"/>
        <v>PL25</v>
      </c>
      <c r="AO353" s="53" t="str">
        <f t="shared" si="40"/>
        <v/>
      </c>
      <c r="AP353" s="53" t="s">
        <v>703</v>
      </c>
      <c r="AQ353" s="84"/>
      <c r="AR353" s="53"/>
      <c r="AS353" s="53" t="s">
        <v>715</v>
      </c>
      <c r="AT353" s="53">
        <v>2</v>
      </c>
      <c r="AU353" s="83">
        <v>46215</v>
      </c>
      <c r="AV353" s="53"/>
      <c r="AW353" s="53"/>
    </row>
    <row r="354" spans="3:49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7"/>
        <v>4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>
        <v>4</v>
      </c>
      <c r="AJ354" s="26"/>
      <c r="AK354" s="26"/>
      <c r="AL354" s="67">
        <f>SUMIFS([1]Up!$J:$J,[1]Up!$D:$D,D354)</f>
        <v>0</v>
      </c>
      <c r="AM354" s="82"/>
      <c r="AN354" s="82" t="str">
        <f t="shared" si="39"/>
        <v>PL12</v>
      </c>
      <c r="AO354" s="53" t="str">
        <f t="shared" si="40"/>
        <v/>
      </c>
      <c r="AP354" s="53" t="s">
        <v>786</v>
      </c>
      <c r="AQ354" s="84"/>
      <c r="AR354" s="53"/>
      <c r="AS354" s="53" t="s">
        <v>792</v>
      </c>
      <c r="AT354" s="53">
        <v>4</v>
      </c>
      <c r="AU354" s="83">
        <v>46215</v>
      </c>
      <c r="AV354" s="53"/>
      <c r="AW354" s="53"/>
    </row>
    <row r="355" spans="3:49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7"/>
        <v>1</v>
      </c>
      <c r="M355" s="26">
        <f t="shared" si="38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67">
        <f>SUMIFS([1]Up!$J:$J,[1]Up!$D:$D,D355)</f>
        <v>0</v>
      </c>
      <c r="AM355" s="82"/>
      <c r="AN355" s="82" t="str">
        <f t="shared" si="39"/>
        <v/>
      </c>
      <c r="AO355" s="53" t="str">
        <f t="shared" si="40"/>
        <v/>
      </c>
      <c r="AP355" s="53" t="s">
        <v>703</v>
      </c>
      <c r="AQ355" s="84"/>
      <c r="AR355" s="53"/>
      <c r="AS355" s="53" t="s">
        <v>576</v>
      </c>
      <c r="AT355" s="53">
        <v>1</v>
      </c>
      <c r="AU355" s="83"/>
      <c r="AV355" s="53"/>
      <c r="AW355" s="53"/>
    </row>
    <row r="356" spans="3:49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7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>
        <v>2</v>
      </c>
      <c r="AJ356" s="26"/>
      <c r="AK356" s="26"/>
      <c r="AL356" s="67">
        <f>SUMIFS([1]Up!$J:$J,[1]Up!$D:$D,D356)</f>
        <v>0</v>
      </c>
      <c r="AM356" s="82"/>
      <c r="AN356" s="82" t="str">
        <f t="shared" si="39"/>
        <v/>
      </c>
      <c r="AO356" s="53" t="str">
        <f t="shared" si="40"/>
        <v/>
      </c>
      <c r="AP356" s="53" t="s">
        <v>786</v>
      </c>
      <c r="AQ356" s="84"/>
      <c r="AR356" s="53"/>
      <c r="AS356" s="53" t="s">
        <v>806</v>
      </c>
      <c r="AT356" s="53">
        <v>2</v>
      </c>
      <c r="AU356" s="83">
        <v>46215</v>
      </c>
      <c r="AV356" s="53"/>
      <c r="AW356" s="53"/>
    </row>
    <row r="357" spans="3:49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7"/>
        <v>0</v>
      </c>
      <c r="M357" s="26">
        <f t="shared" si="38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67">
        <f>SUMIFS([1]Up!$J:$J,[1]Up!$D:$D,D357)</f>
        <v>0</v>
      </c>
      <c r="AM357" s="82"/>
      <c r="AN357" s="82" t="str">
        <f t="shared" si="39"/>
        <v/>
      </c>
      <c r="AO357" s="53" t="str">
        <f t="shared" si="40"/>
        <v/>
      </c>
      <c r="AP357" s="53" t="s">
        <v>786</v>
      </c>
      <c r="AQ357" s="84"/>
      <c r="AR357" s="53"/>
      <c r="AS357" s="53"/>
      <c r="AT357" s="53"/>
      <c r="AU357" s="83"/>
      <c r="AV357" s="53"/>
      <c r="AW357" s="53"/>
    </row>
    <row r="358" spans="3:49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7"/>
        <v>0</v>
      </c>
      <c r="M358" s="26">
        <f t="shared" si="38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67">
        <f>SUMIFS([1]Up!$J:$J,[1]Up!$D:$D,D358)</f>
        <v>0</v>
      </c>
      <c r="AM358" s="82"/>
      <c r="AN358" s="82" t="str">
        <f t="shared" si="39"/>
        <v/>
      </c>
      <c r="AO358" s="53" t="str">
        <f t="shared" si="40"/>
        <v/>
      </c>
      <c r="AP358" s="53" t="s">
        <v>682</v>
      </c>
      <c r="AQ358" s="84"/>
      <c r="AR358" s="53"/>
      <c r="AS358" s="53"/>
      <c r="AT358" s="53"/>
      <c r="AU358" s="83"/>
      <c r="AV358" s="53"/>
      <c r="AW358" s="53"/>
    </row>
    <row r="359" spans="3:49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7"/>
        <v>0</v>
      </c>
      <c r="M359" s="26">
        <f t="shared" si="38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67">
        <f>SUMIFS([1]Up!$J:$J,[1]Up!$D:$D,D359)</f>
        <v>0</v>
      </c>
      <c r="AM359" s="82"/>
      <c r="AN359" s="82" t="str">
        <f t="shared" si="39"/>
        <v/>
      </c>
      <c r="AO359" s="53" t="str">
        <f t="shared" si="40"/>
        <v/>
      </c>
      <c r="AP359" s="53" t="s">
        <v>786</v>
      </c>
      <c r="AQ359" s="84"/>
      <c r="AR359" s="53"/>
      <c r="AS359" s="53"/>
      <c r="AT359" s="53"/>
      <c r="AU359" s="83"/>
      <c r="AV359" s="53"/>
      <c r="AW359" s="53"/>
    </row>
    <row r="360" spans="3:49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7"/>
        <v>0</v>
      </c>
      <c r="M360" s="26">
        <f t="shared" si="38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67">
        <f>SUMIFS([1]Up!$J:$J,[1]Up!$D:$D,D360)</f>
        <v>0</v>
      </c>
      <c r="AM360" s="82"/>
      <c r="AN360" s="82" t="str">
        <f t="shared" si="39"/>
        <v/>
      </c>
      <c r="AO360" s="53" t="str">
        <f t="shared" si="40"/>
        <v/>
      </c>
      <c r="AP360" s="53" t="s">
        <v>682</v>
      </c>
      <c r="AQ360" s="84"/>
      <c r="AR360" s="53"/>
      <c r="AS360" s="53"/>
      <c r="AT360" s="53"/>
      <c r="AU360" s="83"/>
      <c r="AV360" s="53"/>
      <c r="AW360" s="53"/>
    </row>
    <row r="361" spans="3:49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7"/>
        <v>0</v>
      </c>
      <c r="M361" s="26">
        <f t="shared" si="38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67">
        <f>SUMIFS([1]Up!$J:$J,[1]Up!$D:$D,D361)</f>
        <v>0</v>
      </c>
      <c r="AM361" s="82"/>
      <c r="AN361" s="82" t="str">
        <f t="shared" si="39"/>
        <v/>
      </c>
      <c r="AO361" s="53" t="str">
        <f t="shared" si="40"/>
        <v/>
      </c>
      <c r="AP361" s="53" t="s">
        <v>682</v>
      </c>
      <c r="AQ361" s="84"/>
      <c r="AR361" s="53"/>
      <c r="AS361" s="53"/>
      <c r="AT361" s="53"/>
      <c r="AU361" s="83"/>
      <c r="AV361" s="53"/>
      <c r="AW361" s="53"/>
    </row>
    <row r="362" spans="3:49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7"/>
        <v>0</v>
      </c>
      <c r="M362" s="26">
        <f t="shared" si="38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67">
        <f>SUMIFS([1]Up!$J:$J,[1]Up!$D:$D,D362)</f>
        <v>0</v>
      </c>
      <c r="AM362" s="82"/>
      <c r="AN362" s="82" t="str">
        <f t="shared" si="39"/>
        <v/>
      </c>
      <c r="AO362" s="53" t="str">
        <f t="shared" si="40"/>
        <v/>
      </c>
      <c r="AP362" s="53" t="s">
        <v>682</v>
      </c>
      <c r="AQ362" s="84"/>
      <c r="AR362" s="53"/>
      <c r="AS362" s="53"/>
      <c r="AT362" s="53"/>
      <c r="AU362" s="83"/>
      <c r="AV362" s="53"/>
      <c r="AW362" s="53"/>
    </row>
    <row r="363" spans="3:49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7"/>
        <v>0</v>
      </c>
      <c r="M363" s="26">
        <f t="shared" si="38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67">
        <f>SUMIFS([1]Up!$J:$J,[1]Up!$D:$D,D363)</f>
        <v>0</v>
      </c>
      <c r="AM363" s="82"/>
      <c r="AN363" s="82" t="str">
        <f t="shared" si="39"/>
        <v/>
      </c>
      <c r="AO363" s="53" t="str">
        <f t="shared" si="40"/>
        <v/>
      </c>
      <c r="AP363" s="53" t="s">
        <v>682</v>
      </c>
      <c r="AQ363" s="84"/>
      <c r="AR363" s="53"/>
      <c r="AS363" s="53"/>
      <c r="AT363" s="53"/>
      <c r="AU363" s="83"/>
      <c r="AV363" s="53"/>
      <c r="AW363" s="53"/>
    </row>
    <row r="364" spans="3:49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7"/>
        <v>0</v>
      </c>
      <c r="M364" s="26">
        <f t="shared" si="38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67">
        <f>SUMIFS([1]Up!$J:$J,[1]Up!$D:$D,D364)</f>
        <v>0</v>
      </c>
      <c r="AM364" s="82"/>
      <c r="AN364" s="82" t="str">
        <f t="shared" si="39"/>
        <v/>
      </c>
      <c r="AO364" s="53" t="str">
        <f t="shared" si="40"/>
        <v/>
      </c>
      <c r="AP364" s="53" t="s">
        <v>786</v>
      </c>
      <c r="AQ364" s="84"/>
      <c r="AR364" s="53"/>
      <c r="AS364" s="53"/>
      <c r="AT364" s="53"/>
      <c r="AU364" s="83"/>
      <c r="AV364" s="53"/>
      <c r="AW364" s="53"/>
    </row>
    <row r="365" spans="3:49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7"/>
        <v>0</v>
      </c>
      <c r="M365" s="26">
        <f t="shared" si="38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67">
        <f>SUMIFS([1]Up!$J:$J,[1]Up!$D:$D,D365)</f>
        <v>0</v>
      </c>
      <c r="AM365" s="82"/>
      <c r="AN365" s="82" t="str">
        <f t="shared" si="39"/>
        <v/>
      </c>
      <c r="AO365" s="53" t="str">
        <f t="shared" si="40"/>
        <v/>
      </c>
      <c r="AP365" s="53" t="s">
        <v>682</v>
      </c>
      <c r="AQ365" s="84"/>
      <c r="AR365" s="53"/>
      <c r="AS365" s="53"/>
      <c r="AT365" s="53"/>
      <c r="AU365" s="83"/>
      <c r="AV365" s="53"/>
      <c r="AW365" s="53"/>
    </row>
    <row r="366" spans="3:49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1">MIN(SUM(N366:AK366),I366)</f>
        <v>0</v>
      </c>
      <c r="M366" s="26">
        <f t="shared" ref="M366:M429" si="42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67">
        <f>SUMIFS([1]Up!$J:$J,[1]Up!$D:$D,D366)</f>
        <v>0</v>
      </c>
      <c r="AM366" s="82"/>
      <c r="AN366" s="82" t="str">
        <f t="shared" ref="AN366:AN429" si="43">IFERROR(IF(C366="Plate",LEFT(E366,FIND("*",E366,1)-1),""),IF(C366="Plate",LEFT(E366,FIND("x",E366,1)-1),""))</f>
        <v/>
      </c>
      <c r="AO366" s="53" t="str">
        <f t="shared" ref="AO366:AO429" si="44">IF(ROUND(SUM(N366:AK366)-I366,0)&gt;0,"Thừa "&amp;SUM(N366:AK366)-I366,"")</f>
        <v/>
      </c>
      <c r="AP366" s="53" t="s">
        <v>682</v>
      </c>
      <c r="AQ366" s="84"/>
      <c r="AR366" s="53"/>
      <c r="AS366" s="53"/>
      <c r="AT366" s="53"/>
      <c r="AU366" s="83"/>
      <c r="AV366" s="53"/>
      <c r="AW366" s="53"/>
    </row>
    <row r="367" spans="3:49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1"/>
        <v>1</v>
      </c>
      <c r="M367" s="26">
        <f t="shared" si="42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26"/>
      <c r="AJ367" s="26"/>
      <c r="AK367" s="26"/>
      <c r="AL367" s="67">
        <f>SUMIFS([1]Up!$J:$J,[1]Up!$D:$D,D367)</f>
        <v>0</v>
      </c>
      <c r="AM367" s="82"/>
      <c r="AN367" s="82" t="str">
        <f t="shared" si="43"/>
        <v>PL10</v>
      </c>
      <c r="AO367" s="53" t="str">
        <f t="shared" si="44"/>
        <v/>
      </c>
      <c r="AP367" s="53" t="s">
        <v>703</v>
      </c>
      <c r="AQ367" s="84"/>
      <c r="AR367" s="53"/>
      <c r="AS367" s="53" t="s">
        <v>779</v>
      </c>
      <c r="AT367" s="53">
        <v>1</v>
      </c>
      <c r="AU367" s="83">
        <v>46215</v>
      </c>
      <c r="AV367" s="53"/>
      <c r="AW367" s="53"/>
    </row>
    <row r="368" spans="3:49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1"/>
        <v>1</v>
      </c>
      <c r="M368" s="26">
        <f t="shared" si="42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67">
        <f>SUMIFS([1]Up!$J:$J,[1]Up!$D:$D,D368)</f>
        <v>0</v>
      </c>
      <c r="AM368" s="82"/>
      <c r="AN368" s="82" t="str">
        <f t="shared" si="43"/>
        <v>PL55</v>
      </c>
      <c r="AO368" s="53" t="str">
        <f t="shared" si="44"/>
        <v/>
      </c>
      <c r="AP368" s="53" t="s">
        <v>703</v>
      </c>
      <c r="AQ368" s="84"/>
      <c r="AR368" s="53"/>
      <c r="AS368" s="53" t="s">
        <v>760</v>
      </c>
      <c r="AT368" s="53">
        <v>1</v>
      </c>
      <c r="AU368" s="83">
        <v>46215</v>
      </c>
      <c r="AV368" s="53"/>
      <c r="AW368" s="53"/>
    </row>
    <row r="369" spans="3:49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1"/>
        <v>1</v>
      </c>
      <c r="M369" s="26">
        <f t="shared" si="42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26"/>
      <c r="AJ369" s="26"/>
      <c r="AK369" s="26"/>
      <c r="AL369" s="67">
        <f>SUMIFS([1]Up!$J:$J,[1]Up!$D:$D,D369)</f>
        <v>0</v>
      </c>
      <c r="AM369" s="82"/>
      <c r="AN369" s="82" t="str">
        <f t="shared" si="43"/>
        <v>PL10</v>
      </c>
      <c r="AO369" s="53" t="str">
        <f t="shared" si="44"/>
        <v/>
      </c>
      <c r="AP369" s="53" t="s">
        <v>703</v>
      </c>
      <c r="AQ369" s="84"/>
      <c r="AR369" s="53"/>
      <c r="AS369" s="53" t="s">
        <v>779</v>
      </c>
      <c r="AT369" s="53">
        <v>1</v>
      </c>
      <c r="AU369" s="83">
        <v>46215</v>
      </c>
      <c r="AV369" s="53"/>
      <c r="AW369" s="53"/>
    </row>
    <row r="370" spans="3:49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1"/>
        <v>16</v>
      </c>
      <c r="M370" s="26">
        <f t="shared" si="42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67">
        <f>SUMIFS([1]Up!$J:$J,[1]Up!$D:$D,D370)</f>
        <v>0</v>
      </c>
      <c r="AM370" s="82"/>
      <c r="AN370" s="82" t="str">
        <f t="shared" si="43"/>
        <v>PL10</v>
      </c>
      <c r="AO370" s="53" t="str">
        <f t="shared" si="44"/>
        <v/>
      </c>
      <c r="AP370" s="53" t="s">
        <v>703</v>
      </c>
      <c r="AQ370" s="84"/>
      <c r="AR370" s="53"/>
      <c r="AS370" s="53" t="s">
        <v>836</v>
      </c>
      <c r="AT370" s="53">
        <v>16</v>
      </c>
      <c r="AU370" s="83">
        <v>46215</v>
      </c>
      <c r="AV370" s="53"/>
      <c r="AW370" s="53"/>
    </row>
    <row r="371" spans="3:49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1"/>
        <v>10</v>
      </c>
      <c r="M371" s="26">
        <f t="shared" si="42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26"/>
      <c r="AJ371" s="26"/>
      <c r="AK371" s="26"/>
      <c r="AL371" s="67">
        <f>SUMIFS([1]Up!$J:$J,[1]Up!$D:$D,D371)</f>
        <v>0</v>
      </c>
      <c r="AM371" s="82"/>
      <c r="AN371" s="82" t="str">
        <f t="shared" si="43"/>
        <v>PL10</v>
      </c>
      <c r="AO371" s="53" t="str">
        <f t="shared" si="44"/>
        <v/>
      </c>
      <c r="AP371" s="53" t="s">
        <v>703</v>
      </c>
      <c r="AQ371" s="84"/>
      <c r="AR371" s="53"/>
      <c r="AS371" s="53" t="s">
        <v>779</v>
      </c>
      <c r="AT371" s="53">
        <v>10</v>
      </c>
      <c r="AU371" s="83">
        <v>46215</v>
      </c>
      <c r="AV371" s="53"/>
      <c r="AW371" s="53"/>
    </row>
    <row r="372" spans="3:49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1"/>
        <v>5</v>
      </c>
      <c r="M372" s="26">
        <f t="shared" si="42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26"/>
      <c r="AJ372" s="26"/>
      <c r="AK372" s="26"/>
      <c r="AL372" s="67">
        <f>SUMIFS([1]Up!$J:$J,[1]Up!$D:$D,D372)</f>
        <v>0</v>
      </c>
      <c r="AM372" s="82"/>
      <c r="AN372" s="82" t="str">
        <f t="shared" si="43"/>
        <v>PL12</v>
      </c>
      <c r="AO372" s="53" t="str">
        <f t="shared" si="44"/>
        <v/>
      </c>
      <c r="AP372" s="53" t="s">
        <v>703</v>
      </c>
      <c r="AQ372" s="84"/>
      <c r="AR372" s="53"/>
      <c r="AS372" s="53" t="s">
        <v>792</v>
      </c>
      <c r="AT372" s="53">
        <v>5</v>
      </c>
      <c r="AU372" s="83">
        <v>46215</v>
      </c>
      <c r="AV372" s="53"/>
      <c r="AW372" s="53"/>
    </row>
    <row r="373" spans="3:49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1"/>
        <v>2</v>
      </c>
      <c r="M373" s="26">
        <f t="shared" si="42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26"/>
      <c r="AJ373" s="26"/>
      <c r="AK373" s="26"/>
      <c r="AL373" s="67">
        <f>SUMIFS([1]Up!$J:$J,[1]Up!$D:$D,D373)</f>
        <v>0</v>
      </c>
      <c r="AM373" s="82"/>
      <c r="AN373" s="82" t="str">
        <f t="shared" si="43"/>
        <v>PL10</v>
      </c>
      <c r="AO373" s="53" t="str">
        <f t="shared" si="44"/>
        <v/>
      </c>
      <c r="AP373" s="53" t="s">
        <v>703</v>
      </c>
      <c r="AQ373" s="84"/>
      <c r="AR373" s="53"/>
      <c r="AS373" s="53" t="s">
        <v>779</v>
      </c>
      <c r="AT373" s="53">
        <v>2</v>
      </c>
      <c r="AU373" s="83">
        <v>46215</v>
      </c>
      <c r="AV373" s="53"/>
      <c r="AW373" s="53"/>
    </row>
    <row r="374" spans="3:49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1"/>
        <v>2</v>
      </c>
      <c r="M374" s="26">
        <f t="shared" si="42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26"/>
      <c r="AJ374" s="26"/>
      <c r="AK374" s="26"/>
      <c r="AL374" s="67">
        <f>SUMIFS([1]Up!$J:$J,[1]Up!$D:$D,D374)</f>
        <v>0</v>
      </c>
      <c r="AM374" s="82"/>
      <c r="AN374" s="82" t="str">
        <f t="shared" si="43"/>
        <v>PL19</v>
      </c>
      <c r="AO374" s="53" t="str">
        <f t="shared" si="44"/>
        <v/>
      </c>
      <c r="AP374" s="53" t="s">
        <v>703</v>
      </c>
      <c r="AQ374" s="84"/>
      <c r="AR374" s="53"/>
      <c r="AS374" s="53" t="s">
        <v>850</v>
      </c>
      <c r="AT374" s="53">
        <v>2</v>
      </c>
      <c r="AU374" s="83">
        <v>46215</v>
      </c>
      <c r="AV374" s="53"/>
      <c r="AW374" s="53"/>
    </row>
    <row r="375" spans="3:49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1"/>
        <v>2</v>
      </c>
      <c r="M375" s="26">
        <f t="shared" si="42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26"/>
      <c r="AJ375" s="26"/>
      <c r="AK375" s="26"/>
      <c r="AL375" s="67">
        <f>SUMIFS([1]Up!$J:$J,[1]Up!$D:$D,D375)</f>
        <v>0</v>
      </c>
      <c r="AM375" s="82"/>
      <c r="AN375" s="82" t="str">
        <f t="shared" si="43"/>
        <v>PL12</v>
      </c>
      <c r="AO375" s="53" t="str">
        <f t="shared" si="44"/>
        <v/>
      </c>
      <c r="AP375" s="53" t="s">
        <v>703</v>
      </c>
      <c r="AQ375" s="84"/>
      <c r="AR375" s="53"/>
      <c r="AS375" s="53" t="s">
        <v>854</v>
      </c>
      <c r="AT375" s="53">
        <v>2</v>
      </c>
      <c r="AU375" s="83">
        <v>46215</v>
      </c>
      <c r="AV375" s="53"/>
      <c r="AW375" s="53"/>
    </row>
    <row r="376" spans="3:49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1"/>
        <v>2</v>
      </c>
      <c r="M376" s="26">
        <f t="shared" si="42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26"/>
      <c r="AJ376" s="26"/>
      <c r="AK376" s="26"/>
      <c r="AL376" s="67">
        <f>SUMIFS([1]Up!$J:$J,[1]Up!$D:$D,D376)</f>
        <v>0</v>
      </c>
      <c r="AM376" s="82"/>
      <c r="AN376" s="82" t="str">
        <f t="shared" si="43"/>
        <v>PL6</v>
      </c>
      <c r="AO376" s="53" t="str">
        <f t="shared" si="44"/>
        <v/>
      </c>
      <c r="AP376" s="53" t="s">
        <v>703</v>
      </c>
      <c r="AQ376" s="84"/>
      <c r="AR376" s="53"/>
      <c r="AS376" s="53" t="s">
        <v>765</v>
      </c>
      <c r="AT376" s="53">
        <v>2</v>
      </c>
      <c r="AU376" s="83">
        <v>46215</v>
      </c>
      <c r="AV376" s="53"/>
      <c r="AW376" s="53"/>
    </row>
    <row r="377" spans="3:49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1"/>
        <v>0</v>
      </c>
      <c r="M377" s="26">
        <f t="shared" si="42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67">
        <f>SUMIFS([1]Up!$J:$J,[1]Up!$D:$D,D377)</f>
        <v>0</v>
      </c>
      <c r="AM377" s="82"/>
      <c r="AN377" s="82" t="str">
        <f t="shared" si="43"/>
        <v/>
      </c>
      <c r="AO377" s="53" t="str">
        <f t="shared" si="44"/>
        <v/>
      </c>
      <c r="AP377" s="53" t="s">
        <v>682</v>
      </c>
      <c r="AQ377" s="84"/>
      <c r="AR377" s="53"/>
      <c r="AS377" s="53"/>
      <c r="AT377" s="53"/>
      <c r="AU377" s="83"/>
      <c r="AV377" s="53"/>
      <c r="AW377" s="53"/>
    </row>
    <row r="378" spans="3:49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1"/>
        <v>2</v>
      </c>
      <c r="M378" s="26">
        <f t="shared" si="42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67">
        <f>SUMIFS([1]Up!$J:$J,[1]Up!$D:$D,D378)</f>
        <v>0</v>
      </c>
      <c r="AM378" s="82"/>
      <c r="AN378" s="82" t="str">
        <f t="shared" si="43"/>
        <v>PL55</v>
      </c>
      <c r="AO378" s="53" t="str">
        <f t="shared" si="44"/>
        <v/>
      </c>
      <c r="AP378" s="53" t="s">
        <v>703</v>
      </c>
      <c r="AQ378" s="84"/>
      <c r="AR378" s="53"/>
      <c r="AS378" s="53" t="s">
        <v>760</v>
      </c>
      <c r="AT378" s="53">
        <v>2</v>
      </c>
      <c r="AU378" s="83">
        <v>46215</v>
      </c>
      <c r="AV378" s="53"/>
      <c r="AW378" s="53"/>
    </row>
    <row r="379" spans="3:49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1"/>
        <v>0</v>
      </c>
      <c r="M379" s="26">
        <f t="shared" si="42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67">
        <f>SUMIFS([1]Up!$J:$J,[1]Up!$D:$D,D379)</f>
        <v>0</v>
      </c>
      <c r="AM379" s="82"/>
      <c r="AN379" s="82" t="str">
        <f t="shared" si="43"/>
        <v>PL12</v>
      </c>
      <c r="AO379" s="53" t="str">
        <f t="shared" si="44"/>
        <v/>
      </c>
      <c r="AP379" s="53" t="s">
        <v>703</v>
      </c>
      <c r="AQ379" s="84"/>
      <c r="AR379" s="53"/>
      <c r="AS379" s="53" t="s">
        <v>869</v>
      </c>
      <c r="AT379" s="53">
        <v>8</v>
      </c>
      <c r="AU379" s="83">
        <v>46215</v>
      </c>
      <c r="AV379" s="53"/>
      <c r="AW379" s="53"/>
    </row>
    <row r="380" spans="3:49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1"/>
        <v>0</v>
      </c>
      <c r="M380" s="26">
        <f t="shared" si="42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67">
        <f>SUMIFS([1]Up!$J:$J,[1]Up!$D:$D,D380)</f>
        <v>0</v>
      </c>
      <c r="AM380" s="82"/>
      <c r="AN380" s="82" t="str">
        <f t="shared" si="43"/>
        <v>PL25</v>
      </c>
      <c r="AO380" s="53" t="str">
        <f t="shared" si="44"/>
        <v/>
      </c>
      <c r="AP380" s="53" t="s">
        <v>703</v>
      </c>
      <c r="AQ380" s="84"/>
      <c r="AR380" s="53"/>
      <c r="AS380" s="53" t="s">
        <v>715</v>
      </c>
      <c r="AT380" s="53">
        <v>1</v>
      </c>
      <c r="AU380" s="83">
        <v>46215</v>
      </c>
      <c r="AV380" s="53"/>
      <c r="AW380" s="53"/>
    </row>
    <row r="381" spans="3:49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1"/>
        <v>0</v>
      </c>
      <c r="M381" s="26">
        <f t="shared" si="42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67">
        <f>SUMIFS([1]Up!$J:$J,[1]Up!$D:$D,D381)</f>
        <v>0</v>
      </c>
      <c r="AM381" s="82"/>
      <c r="AN381" s="82" t="str">
        <f t="shared" si="43"/>
        <v/>
      </c>
      <c r="AO381" s="53" t="str">
        <f t="shared" si="44"/>
        <v/>
      </c>
      <c r="AP381" s="53" t="s">
        <v>703</v>
      </c>
      <c r="AQ381" s="84"/>
      <c r="AR381" s="53"/>
      <c r="AS381" s="53" t="s">
        <v>877</v>
      </c>
      <c r="AT381" s="53">
        <v>1</v>
      </c>
      <c r="AU381" s="83">
        <v>46215</v>
      </c>
      <c r="AV381" s="53"/>
      <c r="AW381" s="53"/>
    </row>
    <row r="382" spans="3:49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1"/>
        <v>1</v>
      </c>
      <c r="M382" s="26">
        <f t="shared" si="42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67">
        <f>SUMIFS([1]Up!$J:$J,[1]Up!$D:$D,D382)</f>
        <v>0</v>
      </c>
      <c r="AM382" s="82"/>
      <c r="AN382" s="82" t="str">
        <f t="shared" si="43"/>
        <v/>
      </c>
      <c r="AO382" s="53" t="str">
        <f t="shared" si="44"/>
        <v/>
      </c>
      <c r="AP382" s="53" t="s">
        <v>703</v>
      </c>
      <c r="AQ382" s="84"/>
      <c r="AR382" s="53"/>
      <c r="AS382" s="53" t="s">
        <v>576</v>
      </c>
      <c r="AT382" s="53">
        <v>1</v>
      </c>
      <c r="AU382" s="83"/>
      <c r="AV382" s="53"/>
      <c r="AW382" s="53"/>
    </row>
    <row r="383" spans="3:49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1"/>
        <v>1</v>
      </c>
      <c r="M383" s="26">
        <f t="shared" si="42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67">
        <f>SUMIFS([1]Up!$J:$J,[1]Up!$D:$D,D383)</f>
        <v>0</v>
      </c>
      <c r="AM383" s="82"/>
      <c r="AN383" s="82" t="str">
        <f t="shared" si="43"/>
        <v/>
      </c>
      <c r="AO383" s="53" t="str">
        <f t="shared" si="44"/>
        <v/>
      </c>
      <c r="AP383" s="53" t="s">
        <v>703</v>
      </c>
      <c r="AQ383" s="84"/>
      <c r="AR383" s="53"/>
      <c r="AS383" s="53" t="s">
        <v>704</v>
      </c>
      <c r="AT383" s="53">
        <v>1</v>
      </c>
      <c r="AU383" s="83">
        <v>46215</v>
      </c>
      <c r="AV383" s="53"/>
      <c r="AW383" s="53"/>
    </row>
    <row r="384" spans="3:49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1"/>
        <v>1</v>
      </c>
      <c r="M384" s="26">
        <f t="shared" si="42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67">
        <f>SUMIFS([1]Up!$J:$J,[1]Up!$D:$D,D384)</f>
        <v>0</v>
      </c>
      <c r="AM384" s="82"/>
      <c r="AN384" s="82" t="str">
        <f t="shared" si="43"/>
        <v/>
      </c>
      <c r="AO384" s="53" t="str">
        <f t="shared" si="44"/>
        <v/>
      </c>
      <c r="AP384" s="53" t="s">
        <v>703</v>
      </c>
      <c r="AQ384" s="84"/>
      <c r="AR384" s="53"/>
      <c r="AS384" s="53" t="s">
        <v>733</v>
      </c>
      <c r="AT384" s="53">
        <v>1</v>
      </c>
      <c r="AU384" s="83">
        <v>46215</v>
      </c>
      <c r="AV384" s="53"/>
      <c r="AW384" s="53"/>
    </row>
    <row r="385" spans="3:49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1"/>
        <v>5</v>
      </c>
      <c r="M385" s="26">
        <f t="shared" si="42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67">
        <f>SUMIFS([1]Up!$J:$J,[1]Up!$D:$D,D385)</f>
        <v>0</v>
      </c>
      <c r="AM385" s="82"/>
      <c r="AN385" s="82" t="str">
        <f t="shared" si="43"/>
        <v/>
      </c>
      <c r="AO385" s="53" t="str">
        <f t="shared" si="44"/>
        <v/>
      </c>
      <c r="AP385" s="53" t="s">
        <v>703</v>
      </c>
      <c r="AQ385" s="84"/>
      <c r="AR385" s="53"/>
      <c r="AS385" s="53" t="s">
        <v>726</v>
      </c>
      <c r="AT385" s="53">
        <v>5</v>
      </c>
      <c r="AU385" s="83">
        <v>46215</v>
      </c>
      <c r="AV385" s="53"/>
      <c r="AW385" s="53"/>
    </row>
    <row r="386" spans="3:49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1"/>
        <v>1</v>
      </c>
      <c r="M386" s="26">
        <f t="shared" si="42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67">
        <f>SUMIFS([1]Up!$J:$J,[1]Up!$D:$D,D386)</f>
        <v>0</v>
      </c>
      <c r="AM386" s="82"/>
      <c r="AN386" s="82" t="str">
        <f t="shared" si="43"/>
        <v/>
      </c>
      <c r="AO386" s="53" t="str">
        <f t="shared" si="44"/>
        <v/>
      </c>
      <c r="AP386" s="53" t="s">
        <v>703</v>
      </c>
      <c r="AQ386" s="84"/>
      <c r="AR386" s="53"/>
      <c r="AS386" s="53" t="s">
        <v>726</v>
      </c>
      <c r="AT386" s="53">
        <v>1</v>
      </c>
      <c r="AU386" s="83">
        <v>46215</v>
      </c>
      <c r="AV386" s="53"/>
      <c r="AW386" s="53"/>
    </row>
    <row r="387" spans="3:49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1"/>
        <v>1</v>
      </c>
      <c r="M387" s="26">
        <f t="shared" si="42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67">
        <f>SUMIFS([1]Up!$J:$J,[1]Up!$D:$D,D387)</f>
        <v>0</v>
      </c>
      <c r="AM387" s="82"/>
      <c r="AN387" s="82" t="str">
        <f t="shared" si="43"/>
        <v/>
      </c>
      <c r="AO387" s="53" t="str">
        <f t="shared" si="44"/>
        <v/>
      </c>
      <c r="AP387" s="53" t="s">
        <v>703</v>
      </c>
      <c r="AQ387" s="84"/>
      <c r="AR387" s="53"/>
      <c r="AS387" s="53" t="s">
        <v>576</v>
      </c>
      <c r="AT387" s="53">
        <v>1</v>
      </c>
      <c r="AU387" s="83"/>
      <c r="AV387" s="53"/>
      <c r="AW387" s="53"/>
    </row>
    <row r="388" spans="3:49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1"/>
        <v>1</v>
      </c>
      <c r="M388" s="26">
        <f t="shared" si="42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67">
        <f>SUMIFS([1]Up!$J:$J,[1]Up!$D:$D,D388)</f>
        <v>0</v>
      </c>
      <c r="AM388" s="82"/>
      <c r="AN388" s="82" t="str">
        <f t="shared" si="43"/>
        <v/>
      </c>
      <c r="AO388" s="53" t="str">
        <f t="shared" si="44"/>
        <v/>
      </c>
      <c r="AP388" s="53" t="s">
        <v>703</v>
      </c>
      <c r="AQ388" s="84"/>
      <c r="AR388" s="53"/>
      <c r="AS388" s="53" t="s">
        <v>722</v>
      </c>
      <c r="AT388" s="53">
        <v>1</v>
      </c>
      <c r="AU388" s="83">
        <v>46215</v>
      </c>
      <c r="AV388" s="53"/>
      <c r="AW388" s="53"/>
    </row>
    <row r="389" spans="3:49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1"/>
        <v>1</v>
      </c>
      <c r="M389" s="26">
        <f t="shared" si="42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67">
        <f>SUMIFS([1]Up!$J:$J,[1]Up!$D:$D,D389)</f>
        <v>0</v>
      </c>
      <c r="AM389" s="82"/>
      <c r="AN389" s="82" t="str">
        <f t="shared" si="43"/>
        <v/>
      </c>
      <c r="AO389" s="53" t="str">
        <f t="shared" si="44"/>
        <v/>
      </c>
      <c r="AP389" s="53" t="s">
        <v>703</v>
      </c>
      <c r="AQ389" s="84"/>
      <c r="AR389" s="53"/>
      <c r="AS389" s="53" t="s">
        <v>733</v>
      </c>
      <c r="AT389" s="53">
        <v>1</v>
      </c>
      <c r="AU389" s="83">
        <v>46215</v>
      </c>
      <c r="AV389" s="53"/>
      <c r="AW389" s="53"/>
    </row>
    <row r="390" spans="3:49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1"/>
        <v>5</v>
      </c>
      <c r="M390" s="26">
        <f t="shared" si="42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67">
        <f>SUMIFS([1]Up!$J:$J,[1]Up!$D:$D,D390)</f>
        <v>0</v>
      </c>
      <c r="AM390" s="82"/>
      <c r="AN390" s="82" t="str">
        <f t="shared" si="43"/>
        <v/>
      </c>
      <c r="AO390" s="53" t="str">
        <f t="shared" si="44"/>
        <v/>
      </c>
      <c r="AP390" s="53" t="s">
        <v>703</v>
      </c>
      <c r="AQ390" s="84"/>
      <c r="AR390" s="53"/>
      <c r="AS390" s="53" t="s">
        <v>726</v>
      </c>
      <c r="AT390" s="53">
        <v>5</v>
      </c>
      <c r="AU390" s="83">
        <v>46215</v>
      </c>
      <c r="AV390" s="53"/>
      <c r="AW390" s="53"/>
    </row>
    <row r="391" spans="3:49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1"/>
        <v>1</v>
      </c>
      <c r="M391" s="26">
        <f t="shared" si="42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67">
        <f>SUMIFS([1]Up!$J:$J,[1]Up!$D:$D,D391)</f>
        <v>0</v>
      </c>
      <c r="AM391" s="82"/>
      <c r="AN391" s="82" t="str">
        <f t="shared" si="43"/>
        <v/>
      </c>
      <c r="AO391" s="53" t="str">
        <f t="shared" si="44"/>
        <v/>
      </c>
      <c r="AP391" s="53" t="s">
        <v>703</v>
      </c>
      <c r="AQ391" s="84"/>
      <c r="AR391" s="53"/>
      <c r="AS391" s="53" t="s">
        <v>726</v>
      </c>
      <c r="AT391" s="53">
        <v>1</v>
      </c>
      <c r="AU391" s="83">
        <v>46215</v>
      </c>
      <c r="AV391" s="53"/>
      <c r="AW391" s="53"/>
    </row>
    <row r="392" spans="3:49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1"/>
        <v>1</v>
      </c>
      <c r="M392" s="26">
        <f t="shared" si="42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67">
        <f>SUMIFS([1]Up!$J:$J,[1]Up!$D:$D,D392)</f>
        <v>0</v>
      </c>
      <c r="AM392" s="82"/>
      <c r="AN392" s="82" t="str">
        <f t="shared" si="43"/>
        <v/>
      </c>
      <c r="AO392" s="53" t="str">
        <f t="shared" si="44"/>
        <v/>
      </c>
      <c r="AP392" s="53" t="s">
        <v>703</v>
      </c>
      <c r="AQ392" s="84"/>
      <c r="AR392" s="53"/>
      <c r="AS392" s="53" t="s">
        <v>733</v>
      </c>
      <c r="AT392" s="53">
        <v>1</v>
      </c>
      <c r="AU392" s="83">
        <v>46215</v>
      </c>
      <c r="AV392" s="53"/>
      <c r="AW392" s="53"/>
    </row>
    <row r="393" spans="3:49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1"/>
        <v>6</v>
      </c>
      <c r="M393" s="26">
        <f t="shared" si="42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67">
        <f>SUMIFS([1]Up!$J:$J,[1]Up!$D:$D,D393)</f>
        <v>0</v>
      </c>
      <c r="AM393" s="82"/>
      <c r="AN393" s="82" t="str">
        <f t="shared" si="43"/>
        <v/>
      </c>
      <c r="AO393" s="53" t="str">
        <f t="shared" si="44"/>
        <v/>
      </c>
      <c r="AP393" s="53" t="s">
        <v>703</v>
      </c>
      <c r="AQ393" s="84"/>
      <c r="AR393" s="53"/>
      <c r="AS393" s="53" t="s">
        <v>726</v>
      </c>
      <c r="AT393" s="53">
        <v>6</v>
      </c>
      <c r="AU393" s="83">
        <v>46215</v>
      </c>
      <c r="AV393" s="53"/>
      <c r="AW393" s="53"/>
    </row>
    <row r="394" spans="3:49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1"/>
        <v>1</v>
      </c>
      <c r="M394" s="26">
        <f t="shared" si="42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67">
        <f>SUMIFS([1]Up!$J:$J,[1]Up!$D:$D,D394)</f>
        <v>0</v>
      </c>
      <c r="AM394" s="82"/>
      <c r="AN394" s="82" t="str">
        <f t="shared" si="43"/>
        <v/>
      </c>
      <c r="AO394" s="53" t="str">
        <f t="shared" si="44"/>
        <v/>
      </c>
      <c r="AP394" s="53" t="s">
        <v>703</v>
      </c>
      <c r="AQ394" s="84"/>
      <c r="AR394" s="53"/>
      <c r="AS394" s="53" t="s">
        <v>733</v>
      </c>
      <c r="AT394" s="53">
        <v>1</v>
      </c>
      <c r="AU394" s="83">
        <v>46215</v>
      </c>
      <c r="AV394" s="53"/>
      <c r="AW394" s="53"/>
    </row>
    <row r="395" spans="3:49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1"/>
        <v>4</v>
      </c>
      <c r="M395" s="26">
        <f t="shared" si="42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26"/>
      <c r="AJ395" s="26"/>
      <c r="AK395" s="26"/>
      <c r="AL395" s="67">
        <f>SUMIFS([1]Up!$J:$J,[1]Up!$D:$D,D395)</f>
        <v>0</v>
      </c>
      <c r="AM395" s="82"/>
      <c r="AN395" s="82" t="str">
        <f t="shared" si="43"/>
        <v/>
      </c>
      <c r="AO395" s="53" t="str">
        <f t="shared" si="44"/>
        <v/>
      </c>
      <c r="AP395" s="53" t="s">
        <v>703</v>
      </c>
      <c r="AQ395" s="84"/>
      <c r="AR395" s="53"/>
      <c r="AS395" s="53" t="s">
        <v>744</v>
      </c>
      <c r="AT395" s="53">
        <v>4</v>
      </c>
      <c r="AU395" s="83">
        <v>46215</v>
      </c>
      <c r="AV395" s="53"/>
      <c r="AW395" s="53"/>
    </row>
    <row r="396" spans="3:49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1"/>
        <v>2</v>
      </c>
      <c r="M396" s="26">
        <f t="shared" si="42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26"/>
      <c r="AJ396" s="26"/>
      <c r="AK396" s="26"/>
      <c r="AL396" s="67">
        <f>SUMIFS([1]Up!$J:$J,[1]Up!$D:$D,D396)</f>
        <v>0</v>
      </c>
      <c r="AM396" s="82"/>
      <c r="AN396" s="82" t="str">
        <f t="shared" si="43"/>
        <v/>
      </c>
      <c r="AO396" s="53" t="str">
        <f t="shared" si="44"/>
        <v/>
      </c>
      <c r="AP396" s="53" t="s">
        <v>703</v>
      </c>
      <c r="AQ396" s="84"/>
      <c r="AR396" s="53"/>
      <c r="AS396" s="53" t="s">
        <v>903</v>
      </c>
      <c r="AT396" s="53">
        <v>2</v>
      </c>
      <c r="AU396" s="83">
        <v>46236</v>
      </c>
      <c r="AV396" s="53"/>
      <c r="AW396" s="53"/>
    </row>
    <row r="397" spans="3:49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1"/>
        <v>0</v>
      </c>
      <c r="M397" s="26">
        <f t="shared" si="42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67">
        <f>SUMIFS([1]Up!$J:$J,[1]Up!$D:$D,D397)</f>
        <v>0</v>
      </c>
      <c r="AM397" s="82"/>
      <c r="AN397" s="82" t="str">
        <f t="shared" si="43"/>
        <v/>
      </c>
      <c r="AO397" s="53" t="str">
        <f t="shared" si="44"/>
        <v/>
      </c>
      <c r="AP397" s="53" t="s">
        <v>682</v>
      </c>
      <c r="AQ397" s="84"/>
      <c r="AR397" s="53"/>
      <c r="AS397" s="53"/>
      <c r="AT397" s="53"/>
      <c r="AU397" s="83"/>
      <c r="AV397" s="53"/>
      <c r="AW397" s="53"/>
    </row>
    <row r="398" spans="3:49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1"/>
        <v>0</v>
      </c>
      <c r="M398" s="26">
        <f t="shared" si="42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67">
        <f>SUMIFS([1]Up!$J:$J,[1]Up!$D:$D,D398)</f>
        <v>0</v>
      </c>
      <c r="AM398" s="82"/>
      <c r="AN398" s="82" t="str">
        <f t="shared" si="43"/>
        <v>PL152</v>
      </c>
      <c r="AO398" s="53" t="str">
        <f t="shared" si="44"/>
        <v/>
      </c>
      <c r="AP398" s="53" t="s">
        <v>703</v>
      </c>
      <c r="AQ398" s="84"/>
      <c r="AR398" s="53"/>
      <c r="AS398" s="53"/>
      <c r="AT398" s="53"/>
      <c r="AU398" s="83"/>
      <c r="AV398" s="53"/>
      <c r="AW398" s="53"/>
    </row>
    <row r="399" spans="3:49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1"/>
        <v>0</v>
      </c>
      <c r="M399" s="26">
        <f t="shared" si="42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67">
        <f>SUMIFS([1]Up!$J:$J,[1]Up!$D:$D,D399)</f>
        <v>0</v>
      </c>
      <c r="AM399" s="82"/>
      <c r="AN399" s="82" t="str">
        <f t="shared" si="43"/>
        <v/>
      </c>
      <c r="AO399" s="53" t="str">
        <f t="shared" si="44"/>
        <v/>
      </c>
      <c r="AP399" s="53" t="s">
        <v>786</v>
      </c>
      <c r="AQ399" s="84"/>
      <c r="AR399" s="53"/>
      <c r="AS399" s="53" t="s">
        <v>907</v>
      </c>
      <c r="AT399" s="53">
        <v>2</v>
      </c>
      <c r="AU399" s="83">
        <v>46215</v>
      </c>
      <c r="AV399" s="53"/>
      <c r="AW399" s="53"/>
    </row>
    <row r="400" spans="3:49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1"/>
        <v>20</v>
      </c>
      <c r="M400" s="26">
        <f t="shared" si="42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26"/>
      <c r="AJ400" s="26"/>
      <c r="AK400" s="26"/>
      <c r="AL400" s="67">
        <f>SUMIFS([1]Up!$J:$J,[1]Up!$D:$D,D400)</f>
        <v>0</v>
      </c>
      <c r="AM400" s="82"/>
      <c r="AN400" s="82" t="str">
        <f t="shared" si="43"/>
        <v>PL10</v>
      </c>
      <c r="AO400" s="53" t="str">
        <f t="shared" si="44"/>
        <v/>
      </c>
      <c r="AP400" s="53" t="s">
        <v>703</v>
      </c>
      <c r="AQ400" s="84"/>
      <c r="AR400" s="53"/>
      <c r="AS400" s="53" t="s">
        <v>779</v>
      </c>
      <c r="AT400" s="53">
        <v>20</v>
      </c>
      <c r="AU400" s="83">
        <v>46215</v>
      </c>
      <c r="AV400" s="53"/>
      <c r="AW400" s="53"/>
    </row>
    <row r="401" spans="3:49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1"/>
        <v>1</v>
      </c>
      <c r="M401" s="26">
        <f t="shared" si="42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>
        <v>3</v>
      </c>
      <c r="AI401" s="26"/>
      <c r="AJ401" s="26"/>
      <c r="AK401" s="26"/>
      <c r="AL401" s="67">
        <f>SUMIFS([1]Up!$J:$J,[1]Up!$D:$D,D401)</f>
        <v>0</v>
      </c>
      <c r="AM401" s="82" t="s">
        <v>4568</v>
      </c>
      <c r="AN401" s="82" t="str">
        <f t="shared" si="43"/>
        <v>PL6</v>
      </c>
      <c r="AO401" s="53" t="str">
        <f t="shared" si="44"/>
        <v>Thừa 2</v>
      </c>
      <c r="AP401" s="53" t="s">
        <v>703</v>
      </c>
      <c r="AQ401" s="84"/>
      <c r="AR401" s="53"/>
      <c r="AS401" s="53" t="s">
        <v>576</v>
      </c>
      <c r="AT401" s="53">
        <v>1</v>
      </c>
      <c r="AU401" s="83"/>
      <c r="AV401" s="53"/>
      <c r="AW401" s="53"/>
    </row>
    <row r="402" spans="3:49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1"/>
        <v>2</v>
      </c>
      <c r="M402" s="26">
        <f t="shared" si="42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>
        <v>1</v>
      </c>
      <c r="AI402" s="26"/>
      <c r="AJ402" s="26"/>
      <c r="AK402" s="26"/>
      <c r="AL402" s="67">
        <f>SUMIFS([1]Up!$J:$J,[1]Up!$D:$D,D402)</f>
        <v>0</v>
      </c>
      <c r="AM402" s="82"/>
      <c r="AN402" s="82" t="str">
        <f t="shared" si="43"/>
        <v>PL6</v>
      </c>
      <c r="AO402" s="53" t="str">
        <f t="shared" si="44"/>
        <v>Thừa 1</v>
      </c>
      <c r="AP402" s="53" t="s">
        <v>703</v>
      </c>
      <c r="AQ402" s="84"/>
      <c r="AR402" s="53"/>
      <c r="AS402" s="53" t="s">
        <v>913</v>
      </c>
      <c r="AT402" s="53">
        <v>2</v>
      </c>
      <c r="AU402" s="83">
        <v>46236</v>
      </c>
      <c r="AV402" s="53"/>
      <c r="AW402" s="53"/>
    </row>
    <row r="403" spans="3:49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1"/>
        <v>2</v>
      </c>
      <c r="M403" s="26">
        <f t="shared" si="42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67">
        <f>SUMIFS([1]Up!$J:$J,[1]Up!$D:$D,D403)</f>
        <v>0</v>
      </c>
      <c r="AM403" s="82"/>
      <c r="AN403" s="82" t="str">
        <f t="shared" si="43"/>
        <v>PL6</v>
      </c>
      <c r="AO403" s="53" t="str">
        <f t="shared" si="44"/>
        <v/>
      </c>
      <c r="AP403" s="53" t="s">
        <v>703</v>
      </c>
      <c r="AQ403" s="84"/>
      <c r="AR403" s="53"/>
      <c r="AS403" s="53" t="s">
        <v>919</v>
      </c>
      <c r="AT403" s="53">
        <v>2</v>
      </c>
      <c r="AU403" s="83">
        <v>46215</v>
      </c>
      <c r="AV403" s="53"/>
      <c r="AW403" s="53"/>
    </row>
    <row r="404" spans="3:49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1"/>
        <v>2</v>
      </c>
      <c r="M404" s="26">
        <f t="shared" si="42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>
        <v>2</v>
      </c>
      <c r="AI404" s="26"/>
      <c r="AJ404" s="26"/>
      <c r="AK404" s="26"/>
      <c r="AL404" s="67">
        <f>SUMIFS([1]Up!$J:$J,[1]Up!$D:$D,D404)</f>
        <v>0</v>
      </c>
      <c r="AM404" s="82"/>
      <c r="AN404" s="82" t="str">
        <f t="shared" si="43"/>
        <v>PL6</v>
      </c>
      <c r="AO404" s="53" t="str">
        <f t="shared" si="44"/>
        <v/>
      </c>
      <c r="AP404" s="53" t="s">
        <v>703</v>
      </c>
      <c r="AQ404" s="84"/>
      <c r="AR404" s="53"/>
      <c r="AS404" s="53" t="s">
        <v>765</v>
      </c>
      <c r="AT404" s="53">
        <v>2</v>
      </c>
      <c r="AU404" s="83">
        <v>46215</v>
      </c>
      <c r="AV404" s="53"/>
      <c r="AW404" s="53"/>
    </row>
    <row r="405" spans="3:49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1"/>
        <v>0</v>
      </c>
      <c r="M405" s="26">
        <f t="shared" si="42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67">
        <f>SUMIFS([1]Up!$J:$J,[1]Up!$D:$D,D405)</f>
        <v>0</v>
      </c>
      <c r="AM405" s="82"/>
      <c r="AN405" s="82" t="str">
        <f t="shared" si="43"/>
        <v>PL10</v>
      </c>
      <c r="AO405" s="53" t="str">
        <f t="shared" si="44"/>
        <v/>
      </c>
      <c r="AP405" s="53" t="s">
        <v>786</v>
      </c>
      <c r="AQ405" s="84"/>
      <c r="AR405" s="53"/>
      <c r="AS405" s="53" t="s">
        <v>779</v>
      </c>
      <c r="AT405" s="53">
        <v>1</v>
      </c>
      <c r="AU405" s="83">
        <v>46215</v>
      </c>
      <c r="AV405" s="53"/>
      <c r="AW405" s="53"/>
    </row>
    <row r="406" spans="3:49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1"/>
        <v>4</v>
      </c>
      <c r="M406" s="26">
        <f t="shared" si="42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>
        <v>4</v>
      </c>
      <c r="AJ406" s="26"/>
      <c r="AK406" s="26"/>
      <c r="AL406" s="67">
        <f>SUMIFS([1]Up!$J:$J,[1]Up!$D:$D,D406)</f>
        <v>0</v>
      </c>
      <c r="AM406" s="82"/>
      <c r="AN406" s="82" t="str">
        <f t="shared" si="43"/>
        <v>PL12</v>
      </c>
      <c r="AO406" s="53" t="str">
        <f t="shared" si="44"/>
        <v/>
      </c>
      <c r="AP406" s="53" t="s">
        <v>786</v>
      </c>
      <c r="AQ406" s="84"/>
      <c r="AR406" s="53"/>
      <c r="AS406" s="53" t="s">
        <v>792</v>
      </c>
      <c r="AT406" s="53">
        <v>4</v>
      </c>
      <c r="AU406" s="83">
        <v>46215</v>
      </c>
      <c r="AV406" s="53"/>
      <c r="AW406" s="53"/>
    </row>
    <row r="407" spans="3:49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1"/>
        <v>2</v>
      </c>
      <c r="M407" s="26">
        <f t="shared" si="42"/>
        <v>0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>
        <v>2</v>
      </c>
      <c r="AJ407" s="26"/>
      <c r="AK407" s="26"/>
      <c r="AL407" s="67">
        <f>SUMIFS([1]Up!$J:$J,[1]Up!$D:$D,D407)</f>
        <v>0</v>
      </c>
      <c r="AM407" s="82"/>
      <c r="AN407" s="82" t="str">
        <f t="shared" si="43"/>
        <v/>
      </c>
      <c r="AO407" s="53" t="str">
        <f t="shared" si="44"/>
        <v/>
      </c>
      <c r="AP407" s="53" t="s">
        <v>786</v>
      </c>
      <c r="AQ407" s="84"/>
      <c r="AR407" s="53"/>
      <c r="AS407" s="53" t="s">
        <v>806</v>
      </c>
      <c r="AT407" s="53">
        <v>2</v>
      </c>
      <c r="AU407" s="83">
        <v>46215</v>
      </c>
      <c r="AV407" s="53"/>
      <c r="AW407" s="53"/>
    </row>
    <row r="408" spans="3:49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1"/>
        <v>0</v>
      </c>
      <c r="M408" s="26">
        <f t="shared" si="42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67">
        <f>SUMIFS([1]Up!$J:$J,[1]Up!$D:$D,D408)</f>
        <v>0</v>
      </c>
      <c r="AM408" s="82"/>
      <c r="AN408" s="82" t="str">
        <f t="shared" si="43"/>
        <v/>
      </c>
      <c r="AO408" s="53" t="str">
        <f t="shared" si="44"/>
        <v/>
      </c>
      <c r="AP408" s="53" t="s">
        <v>682</v>
      </c>
      <c r="AQ408" s="84"/>
      <c r="AR408" s="53"/>
      <c r="AS408" s="53"/>
      <c r="AT408" s="53"/>
      <c r="AU408" s="83"/>
      <c r="AV408" s="53"/>
      <c r="AW408" s="53"/>
    </row>
    <row r="409" spans="3:49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1"/>
        <v>0</v>
      </c>
      <c r="M409" s="26">
        <f t="shared" si="42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67">
        <f>SUMIFS([1]Up!$J:$J,[1]Up!$D:$D,D409)</f>
        <v>0</v>
      </c>
      <c r="AM409" s="82"/>
      <c r="AN409" s="82" t="str">
        <f t="shared" si="43"/>
        <v/>
      </c>
      <c r="AO409" s="53" t="str">
        <f t="shared" si="44"/>
        <v/>
      </c>
      <c r="AP409" s="53" t="s">
        <v>682</v>
      </c>
      <c r="AQ409" s="84"/>
      <c r="AR409" s="53"/>
      <c r="AS409" s="53"/>
      <c r="AT409" s="53"/>
      <c r="AU409" s="83"/>
      <c r="AV409" s="53"/>
      <c r="AW409" s="53"/>
    </row>
    <row r="410" spans="3:49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1"/>
        <v>0</v>
      </c>
      <c r="M410" s="26">
        <f t="shared" si="42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67">
        <f>SUMIFS([1]Up!$J:$J,[1]Up!$D:$D,D410)</f>
        <v>0</v>
      </c>
      <c r="AM410" s="82"/>
      <c r="AN410" s="82" t="str">
        <f t="shared" si="43"/>
        <v/>
      </c>
      <c r="AO410" s="53" t="str">
        <f t="shared" si="44"/>
        <v/>
      </c>
      <c r="AP410" s="53" t="s">
        <v>682</v>
      </c>
      <c r="AQ410" s="84"/>
      <c r="AR410" s="53"/>
      <c r="AS410" s="53"/>
      <c r="AT410" s="53"/>
      <c r="AU410" s="83"/>
      <c r="AV410" s="53"/>
      <c r="AW410" s="53"/>
    </row>
    <row r="411" spans="3:49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1"/>
        <v>0</v>
      </c>
      <c r="M411" s="26">
        <f t="shared" si="42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67">
        <f>SUMIFS([1]Up!$J:$J,[1]Up!$D:$D,D411)</f>
        <v>0</v>
      </c>
      <c r="AM411" s="82"/>
      <c r="AN411" s="82" t="str">
        <f t="shared" si="43"/>
        <v/>
      </c>
      <c r="AO411" s="53" t="str">
        <f t="shared" si="44"/>
        <v/>
      </c>
      <c r="AP411" s="53" t="s">
        <v>682</v>
      </c>
      <c r="AQ411" s="84"/>
      <c r="AR411" s="53"/>
      <c r="AS411" s="53"/>
      <c r="AT411" s="53"/>
      <c r="AU411" s="83"/>
      <c r="AV411" s="53"/>
      <c r="AW411" s="53"/>
    </row>
    <row r="412" spans="3:49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1"/>
        <v>0</v>
      </c>
      <c r="M412" s="26">
        <f t="shared" si="42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67">
        <f>SUMIFS([1]Up!$J:$J,[1]Up!$D:$D,D412)</f>
        <v>0</v>
      </c>
      <c r="AM412" s="82"/>
      <c r="AN412" s="82" t="str">
        <f t="shared" si="43"/>
        <v/>
      </c>
      <c r="AO412" s="53" t="str">
        <f t="shared" si="44"/>
        <v/>
      </c>
      <c r="AP412" s="53" t="s">
        <v>786</v>
      </c>
      <c r="AQ412" s="84"/>
      <c r="AR412" s="53"/>
      <c r="AS412" s="53"/>
      <c r="AT412" s="53"/>
      <c r="AU412" s="83"/>
      <c r="AV412" s="53"/>
      <c r="AW412" s="53"/>
    </row>
    <row r="413" spans="3:49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1"/>
        <v>0</v>
      </c>
      <c r="M413" s="26">
        <f t="shared" si="42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67">
        <f>SUMIFS([1]Up!$J:$J,[1]Up!$D:$D,D413)</f>
        <v>0</v>
      </c>
      <c r="AM413" s="82"/>
      <c r="AN413" s="82" t="str">
        <f t="shared" si="43"/>
        <v/>
      </c>
      <c r="AO413" s="53" t="str">
        <f t="shared" si="44"/>
        <v/>
      </c>
      <c r="AP413" s="53" t="s">
        <v>682</v>
      </c>
      <c r="AQ413" s="84"/>
      <c r="AR413" s="53"/>
      <c r="AS413" s="53"/>
      <c r="AT413" s="53"/>
      <c r="AU413" s="83"/>
      <c r="AV413" s="53"/>
      <c r="AW413" s="53"/>
    </row>
    <row r="414" spans="3:49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1"/>
        <v>0</v>
      </c>
      <c r="M414" s="26">
        <f t="shared" si="42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67">
        <f>SUMIFS([1]Up!$J:$J,[1]Up!$D:$D,D414)</f>
        <v>0</v>
      </c>
      <c r="AM414" s="82"/>
      <c r="AN414" s="82" t="str">
        <f t="shared" si="43"/>
        <v/>
      </c>
      <c r="AO414" s="53" t="str">
        <f t="shared" si="44"/>
        <v/>
      </c>
      <c r="AP414" s="53" t="s">
        <v>786</v>
      </c>
      <c r="AQ414" s="84"/>
      <c r="AR414" s="53"/>
      <c r="AS414" s="53"/>
      <c r="AT414" s="53"/>
      <c r="AU414" s="83"/>
      <c r="AV414" s="53"/>
      <c r="AW414" s="53"/>
    </row>
    <row r="415" spans="3:49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1"/>
        <v>0</v>
      </c>
      <c r="M415" s="26">
        <f t="shared" si="42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67">
        <f>SUMIFS([1]Up!$J:$J,[1]Up!$D:$D,D415)</f>
        <v>0</v>
      </c>
      <c r="AM415" s="82"/>
      <c r="AN415" s="82" t="str">
        <f t="shared" si="43"/>
        <v/>
      </c>
      <c r="AO415" s="53" t="str">
        <f t="shared" si="44"/>
        <v/>
      </c>
      <c r="AP415" s="53" t="s">
        <v>682</v>
      </c>
      <c r="AQ415" s="84"/>
      <c r="AR415" s="53"/>
      <c r="AS415" s="53"/>
      <c r="AT415" s="53"/>
      <c r="AU415" s="83"/>
      <c r="AV415" s="53"/>
      <c r="AW415" s="53"/>
    </row>
    <row r="416" spans="3:49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1"/>
        <v>0</v>
      </c>
      <c r="M416" s="26">
        <f t="shared" si="42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67">
        <f>SUMIFS([1]Up!$J:$J,[1]Up!$D:$D,D416)</f>
        <v>0</v>
      </c>
      <c r="AM416" s="82"/>
      <c r="AN416" s="82" t="str">
        <f t="shared" si="43"/>
        <v/>
      </c>
      <c r="AO416" s="53" t="str">
        <f t="shared" si="44"/>
        <v/>
      </c>
      <c r="AP416" s="53" t="s">
        <v>682</v>
      </c>
      <c r="AQ416" s="84"/>
      <c r="AR416" s="53"/>
      <c r="AS416" s="53"/>
      <c r="AT416" s="53"/>
      <c r="AU416" s="83"/>
      <c r="AV416" s="53"/>
      <c r="AW416" s="53"/>
    </row>
    <row r="417" spans="3:49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1"/>
        <v>0</v>
      </c>
      <c r="M417" s="26">
        <f t="shared" si="42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67">
        <f>SUMIFS([1]Up!$J:$J,[1]Up!$D:$D,D417)</f>
        <v>0</v>
      </c>
      <c r="AM417" s="82"/>
      <c r="AN417" s="82" t="str">
        <f t="shared" si="43"/>
        <v/>
      </c>
      <c r="AO417" s="53" t="str">
        <f t="shared" si="44"/>
        <v/>
      </c>
      <c r="AP417" s="53" t="s">
        <v>682</v>
      </c>
      <c r="AQ417" s="84"/>
      <c r="AR417" s="53"/>
      <c r="AS417" s="53"/>
      <c r="AT417" s="53"/>
      <c r="AU417" s="83"/>
      <c r="AV417" s="53"/>
      <c r="AW417" s="53"/>
    </row>
    <row r="418" spans="3:49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1"/>
        <v>0</v>
      </c>
      <c r="M418" s="26">
        <f t="shared" si="42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67">
        <f>SUMIFS([1]Up!$J:$J,[1]Up!$D:$D,D418)</f>
        <v>0</v>
      </c>
      <c r="AM418" s="82"/>
      <c r="AN418" s="82" t="str">
        <f t="shared" si="43"/>
        <v/>
      </c>
      <c r="AO418" s="53" t="str">
        <f t="shared" si="44"/>
        <v/>
      </c>
      <c r="AP418" s="53" t="s">
        <v>682</v>
      </c>
      <c r="AQ418" s="84"/>
      <c r="AR418" s="53"/>
      <c r="AS418" s="53"/>
      <c r="AT418" s="53"/>
      <c r="AU418" s="83"/>
      <c r="AV418" s="53"/>
      <c r="AW418" s="53"/>
    </row>
    <row r="419" spans="3:49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1"/>
        <v>0</v>
      </c>
      <c r="M419" s="26">
        <f t="shared" si="42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67">
        <f>SUMIFS([1]Up!$J:$J,[1]Up!$D:$D,D419)</f>
        <v>0</v>
      </c>
      <c r="AM419" s="82"/>
      <c r="AN419" s="82" t="str">
        <f t="shared" si="43"/>
        <v/>
      </c>
      <c r="AO419" s="53" t="str">
        <f t="shared" si="44"/>
        <v/>
      </c>
      <c r="AP419" s="53" t="s">
        <v>682</v>
      </c>
      <c r="AQ419" s="84"/>
      <c r="AR419" s="53"/>
      <c r="AS419" s="53"/>
      <c r="AT419" s="53"/>
      <c r="AU419" s="83"/>
      <c r="AV419" s="53"/>
      <c r="AW419" s="53"/>
    </row>
    <row r="420" spans="3:49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1"/>
        <v>1</v>
      </c>
      <c r="M420" s="26">
        <f t="shared" si="42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26"/>
      <c r="AJ420" s="26"/>
      <c r="AK420" s="26"/>
      <c r="AL420" s="67">
        <f>SUMIFS([1]Up!$J:$J,[1]Up!$D:$D,D420)</f>
        <v>0</v>
      </c>
      <c r="AM420" s="82"/>
      <c r="AN420" s="82" t="str">
        <f t="shared" si="43"/>
        <v>PL10</v>
      </c>
      <c r="AO420" s="53" t="str">
        <f t="shared" si="44"/>
        <v/>
      </c>
      <c r="AP420" s="53" t="s">
        <v>703</v>
      </c>
      <c r="AQ420" s="84"/>
      <c r="AR420" s="53"/>
      <c r="AS420" s="53" t="s">
        <v>779</v>
      </c>
      <c r="AT420" s="53">
        <v>1</v>
      </c>
      <c r="AU420" s="83">
        <v>46215</v>
      </c>
      <c r="AV420" s="53"/>
      <c r="AW420" s="53"/>
    </row>
    <row r="421" spans="3:49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1"/>
        <v>1</v>
      </c>
      <c r="M421" s="26">
        <f t="shared" si="42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26"/>
      <c r="AJ421" s="26"/>
      <c r="AK421" s="26"/>
      <c r="AL421" s="67">
        <f>SUMIFS([1]Up!$J:$J,[1]Up!$D:$D,D421)</f>
        <v>0</v>
      </c>
      <c r="AM421" s="82"/>
      <c r="AN421" s="82" t="str">
        <f t="shared" si="43"/>
        <v>PL10</v>
      </c>
      <c r="AO421" s="53" t="str">
        <f t="shared" si="44"/>
        <v/>
      </c>
      <c r="AP421" s="53" t="s">
        <v>703</v>
      </c>
      <c r="AQ421" s="84"/>
      <c r="AR421" s="53"/>
      <c r="AS421" s="53" t="s">
        <v>779</v>
      </c>
      <c r="AT421" s="53">
        <v>1</v>
      </c>
      <c r="AU421" s="83">
        <v>46215</v>
      </c>
      <c r="AV421" s="53"/>
      <c r="AW421" s="53"/>
    </row>
    <row r="422" spans="3:49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1"/>
        <v>10</v>
      </c>
      <c r="M422" s="26">
        <f t="shared" si="42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26"/>
      <c r="AJ422" s="26"/>
      <c r="AK422" s="26"/>
      <c r="AL422" s="67">
        <f>SUMIFS([1]Up!$J:$J,[1]Up!$D:$D,D422)</f>
        <v>0</v>
      </c>
      <c r="AM422" s="82"/>
      <c r="AN422" s="82" t="str">
        <f t="shared" si="43"/>
        <v>PL10</v>
      </c>
      <c r="AO422" s="53" t="str">
        <f t="shared" si="44"/>
        <v/>
      </c>
      <c r="AP422" s="53" t="s">
        <v>703</v>
      </c>
      <c r="AQ422" s="84"/>
      <c r="AR422" s="53"/>
      <c r="AS422" s="53" t="s">
        <v>779</v>
      </c>
      <c r="AT422" s="53">
        <v>10</v>
      </c>
      <c r="AU422" s="83">
        <v>46215</v>
      </c>
      <c r="AV422" s="53"/>
      <c r="AW422" s="53"/>
    </row>
    <row r="423" spans="3:49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1"/>
        <v>3</v>
      </c>
      <c r="M423" s="26">
        <f t="shared" si="4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26"/>
      <c r="AJ423" s="26"/>
      <c r="AK423" s="26"/>
      <c r="AL423" s="67">
        <f>SUMIFS([1]Up!$J:$J,[1]Up!$D:$D,D423)</f>
        <v>0</v>
      </c>
      <c r="AM423" s="82"/>
      <c r="AN423" s="82" t="str">
        <f t="shared" si="43"/>
        <v>PL19</v>
      </c>
      <c r="AO423" s="53" t="str">
        <f t="shared" si="44"/>
        <v/>
      </c>
      <c r="AP423" s="53" t="s">
        <v>703</v>
      </c>
      <c r="AQ423" s="84"/>
      <c r="AR423" s="53"/>
      <c r="AS423" s="53" t="s">
        <v>850</v>
      </c>
      <c r="AT423" s="53">
        <v>3</v>
      </c>
      <c r="AU423" s="83">
        <v>46215</v>
      </c>
      <c r="AV423" s="53"/>
      <c r="AW423" s="53"/>
    </row>
    <row r="424" spans="3:49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1"/>
        <v>3</v>
      </c>
      <c r="M424" s="26">
        <f t="shared" si="42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26"/>
      <c r="AJ424" s="26"/>
      <c r="AK424" s="26"/>
      <c r="AL424" s="67">
        <f>SUMIFS([1]Up!$J:$J,[1]Up!$D:$D,D424)</f>
        <v>0</v>
      </c>
      <c r="AM424" s="82"/>
      <c r="AN424" s="82" t="str">
        <f t="shared" si="43"/>
        <v>PL19</v>
      </c>
      <c r="AO424" s="53" t="str">
        <f t="shared" si="44"/>
        <v/>
      </c>
      <c r="AP424" s="53" t="s">
        <v>703</v>
      </c>
      <c r="AQ424" s="84"/>
      <c r="AR424" s="53"/>
      <c r="AS424" s="53" t="s">
        <v>850</v>
      </c>
      <c r="AT424" s="53">
        <v>3</v>
      </c>
      <c r="AU424" s="83">
        <v>46215</v>
      </c>
      <c r="AV424" s="53"/>
      <c r="AW424" s="53"/>
    </row>
    <row r="425" spans="3:49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1"/>
        <v>2</v>
      </c>
      <c r="M425" s="26">
        <f t="shared" si="42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26"/>
      <c r="AJ425" s="26"/>
      <c r="AK425" s="26"/>
      <c r="AL425" s="67">
        <f>SUMIFS([1]Up!$J:$J,[1]Up!$D:$D,D425)</f>
        <v>0</v>
      </c>
      <c r="AM425" s="82"/>
      <c r="AN425" s="82" t="str">
        <f t="shared" si="43"/>
        <v>PL10</v>
      </c>
      <c r="AO425" s="53" t="str">
        <f t="shared" si="44"/>
        <v/>
      </c>
      <c r="AP425" s="53" t="s">
        <v>703</v>
      </c>
      <c r="AQ425" s="84"/>
      <c r="AR425" s="53"/>
      <c r="AS425" s="53" t="s">
        <v>779</v>
      </c>
      <c r="AT425" s="53">
        <v>2</v>
      </c>
      <c r="AU425" s="83">
        <v>46215</v>
      </c>
      <c r="AV425" s="53"/>
      <c r="AW425" s="53"/>
    </row>
    <row r="426" spans="3:49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1"/>
        <v>0</v>
      </c>
      <c r="M426" s="26">
        <f t="shared" si="42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67">
        <f>SUMIFS([1]Up!$J:$J,[1]Up!$D:$D,D426)</f>
        <v>0</v>
      </c>
      <c r="AM426" s="82"/>
      <c r="AN426" s="82" t="str">
        <f t="shared" si="43"/>
        <v/>
      </c>
      <c r="AO426" s="53" t="str">
        <f t="shared" si="44"/>
        <v/>
      </c>
      <c r="AP426" s="53" t="s">
        <v>682</v>
      </c>
      <c r="AQ426" s="84"/>
      <c r="AR426" s="53"/>
      <c r="AS426" s="53"/>
      <c r="AT426" s="53"/>
      <c r="AU426" s="83"/>
      <c r="AV426" s="53"/>
      <c r="AW426" s="53"/>
    </row>
    <row r="427" spans="3:49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1"/>
        <v>0</v>
      </c>
      <c r="M427" s="26">
        <f t="shared" si="42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67">
        <f>SUMIFS([1]Up!$J:$J,[1]Up!$D:$D,D427)</f>
        <v>0</v>
      </c>
      <c r="AM427" s="82"/>
      <c r="AN427" s="82" t="str">
        <f t="shared" si="43"/>
        <v/>
      </c>
      <c r="AO427" s="53" t="str">
        <f t="shared" si="44"/>
        <v/>
      </c>
      <c r="AP427" s="53" t="s">
        <v>703</v>
      </c>
      <c r="AQ427" s="84"/>
      <c r="AR427" s="53"/>
      <c r="AS427" s="53" t="s">
        <v>877</v>
      </c>
      <c r="AT427" s="53">
        <v>1</v>
      </c>
      <c r="AU427" s="83">
        <v>46215</v>
      </c>
      <c r="AV427" s="53"/>
      <c r="AW427" s="53"/>
    </row>
    <row r="428" spans="3:49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1"/>
        <v>1</v>
      </c>
      <c r="M428" s="26">
        <f t="shared" si="42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67">
        <f>SUMIFS([1]Up!$J:$J,[1]Up!$D:$D,D428)</f>
        <v>0</v>
      </c>
      <c r="AM428" s="82"/>
      <c r="AN428" s="82" t="str">
        <f t="shared" si="43"/>
        <v/>
      </c>
      <c r="AO428" s="53" t="str">
        <f t="shared" si="44"/>
        <v/>
      </c>
      <c r="AP428" s="53" t="s">
        <v>703</v>
      </c>
      <c r="AQ428" s="84"/>
      <c r="AR428" s="53"/>
      <c r="AS428" s="53" t="s">
        <v>576</v>
      </c>
      <c r="AT428" s="53">
        <v>1</v>
      </c>
      <c r="AU428" s="83"/>
      <c r="AV428" s="53"/>
      <c r="AW428" s="53"/>
    </row>
    <row r="429" spans="3:49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1"/>
        <v>1</v>
      </c>
      <c r="M429" s="26">
        <f t="shared" si="42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67">
        <f>SUMIFS([1]Up!$J:$J,[1]Up!$D:$D,D429)</f>
        <v>0</v>
      </c>
      <c r="AM429" s="82"/>
      <c r="AN429" s="82" t="str">
        <f t="shared" si="43"/>
        <v/>
      </c>
      <c r="AO429" s="53" t="str">
        <f t="shared" si="44"/>
        <v/>
      </c>
      <c r="AP429" s="53" t="s">
        <v>703</v>
      </c>
      <c r="AQ429" s="84"/>
      <c r="AR429" s="53"/>
      <c r="AS429" s="53" t="s">
        <v>704</v>
      </c>
      <c r="AT429" s="53">
        <v>1</v>
      </c>
      <c r="AU429" s="83">
        <v>46215</v>
      </c>
      <c r="AV429" s="53"/>
      <c r="AW429" s="53"/>
    </row>
    <row r="430" spans="3:49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5">MIN(SUM(N430:AK430),I430)</f>
        <v>1</v>
      </c>
      <c r="M430" s="26">
        <f t="shared" ref="M430:M493" si="46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67">
        <f>SUMIFS([1]Up!$J:$J,[1]Up!$D:$D,D430)</f>
        <v>0</v>
      </c>
      <c r="AM430" s="82"/>
      <c r="AN430" s="82" t="str">
        <f t="shared" ref="AN430:AN493" si="47">IFERROR(IF(C430="Plate",LEFT(E430,FIND("*",E430,1)-1),""),IF(C430="Plate",LEFT(E430,FIND("x",E430,1)-1),""))</f>
        <v/>
      </c>
      <c r="AO430" s="53" t="str">
        <f t="shared" ref="AO430:AO493" si="48">IF(ROUND(SUM(N430:AK430)-I430,0)&gt;0,"Thừa "&amp;SUM(N430:AK430)-I430,"")</f>
        <v/>
      </c>
      <c r="AP430" s="53" t="s">
        <v>703</v>
      </c>
      <c r="AQ430" s="84"/>
      <c r="AR430" s="53"/>
      <c r="AS430" s="53" t="s">
        <v>888</v>
      </c>
      <c r="AT430" s="53">
        <v>1</v>
      </c>
      <c r="AU430" s="83">
        <v>46215</v>
      </c>
      <c r="AV430" s="53"/>
      <c r="AW430" s="53"/>
    </row>
    <row r="431" spans="3:49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5"/>
        <v>7</v>
      </c>
      <c r="M431" s="26">
        <f t="shared" si="46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67">
        <f>SUMIFS([1]Up!$J:$J,[1]Up!$D:$D,D431)</f>
        <v>0</v>
      </c>
      <c r="AM431" s="82"/>
      <c r="AN431" s="82" t="str">
        <f t="shared" si="47"/>
        <v/>
      </c>
      <c r="AO431" s="53" t="str">
        <f t="shared" si="48"/>
        <v/>
      </c>
      <c r="AP431" s="53" t="s">
        <v>703</v>
      </c>
      <c r="AQ431" s="84"/>
      <c r="AR431" s="53"/>
      <c r="AS431" s="53" t="s">
        <v>726</v>
      </c>
      <c r="AT431" s="53">
        <v>7</v>
      </c>
      <c r="AU431" s="83">
        <v>46215</v>
      </c>
      <c r="AV431" s="53"/>
      <c r="AW431" s="53"/>
    </row>
    <row r="432" spans="3:49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5"/>
        <v>1</v>
      </c>
      <c r="M432" s="26">
        <f t="shared" si="46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67">
        <f>SUMIFS([1]Up!$J:$J,[1]Up!$D:$D,D432)</f>
        <v>0</v>
      </c>
      <c r="AM432" s="82"/>
      <c r="AN432" s="82" t="str">
        <f t="shared" si="47"/>
        <v/>
      </c>
      <c r="AO432" s="53" t="str">
        <f t="shared" si="48"/>
        <v/>
      </c>
      <c r="AP432" s="53" t="s">
        <v>703</v>
      </c>
      <c r="AQ432" s="84"/>
      <c r="AR432" s="53"/>
      <c r="AS432" s="53" t="s">
        <v>722</v>
      </c>
      <c r="AT432" s="53">
        <v>1</v>
      </c>
      <c r="AU432" s="83">
        <v>46215</v>
      </c>
      <c r="AV432" s="53"/>
      <c r="AW432" s="53"/>
    </row>
    <row r="433" spans="3:49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5"/>
        <v>1</v>
      </c>
      <c r="M433" s="26">
        <f t="shared" si="46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67">
        <f>SUMIFS([1]Up!$J:$J,[1]Up!$D:$D,D433)</f>
        <v>0</v>
      </c>
      <c r="AM433" s="82"/>
      <c r="AN433" s="82" t="str">
        <f t="shared" si="47"/>
        <v/>
      </c>
      <c r="AO433" s="53" t="str">
        <f t="shared" si="48"/>
        <v/>
      </c>
      <c r="AP433" s="53" t="s">
        <v>703</v>
      </c>
      <c r="AQ433" s="84"/>
      <c r="AR433" s="53"/>
      <c r="AS433" s="53" t="s">
        <v>722</v>
      </c>
      <c r="AT433" s="53">
        <v>1</v>
      </c>
      <c r="AU433" s="83">
        <v>46215</v>
      </c>
      <c r="AV433" s="53"/>
      <c r="AW433" s="53"/>
    </row>
    <row r="434" spans="3:49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5"/>
        <v>7</v>
      </c>
      <c r="M434" s="26">
        <f t="shared" si="46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67">
        <f>SUMIFS([1]Up!$J:$J,[1]Up!$D:$D,D434)</f>
        <v>0</v>
      </c>
      <c r="AM434" s="82"/>
      <c r="AN434" s="82" t="str">
        <f t="shared" si="47"/>
        <v/>
      </c>
      <c r="AO434" s="53" t="str">
        <f t="shared" si="48"/>
        <v/>
      </c>
      <c r="AP434" s="53" t="s">
        <v>703</v>
      </c>
      <c r="AQ434" s="84"/>
      <c r="AR434" s="53"/>
      <c r="AS434" s="53" t="s">
        <v>726</v>
      </c>
      <c r="AT434" s="53">
        <v>7</v>
      </c>
      <c r="AU434" s="83">
        <v>46215</v>
      </c>
      <c r="AV434" s="53"/>
      <c r="AW434" s="53"/>
    </row>
    <row r="435" spans="3:49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5"/>
        <v>7</v>
      </c>
      <c r="M435" s="26">
        <f t="shared" si="46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67">
        <f>SUMIFS([1]Up!$J:$J,[1]Up!$D:$D,D435)</f>
        <v>0</v>
      </c>
      <c r="AM435" s="82"/>
      <c r="AN435" s="82" t="str">
        <f t="shared" si="47"/>
        <v/>
      </c>
      <c r="AO435" s="53" t="str">
        <f t="shared" si="48"/>
        <v/>
      </c>
      <c r="AP435" s="53" t="s">
        <v>703</v>
      </c>
      <c r="AQ435" s="84"/>
      <c r="AR435" s="53"/>
      <c r="AS435" s="53" t="s">
        <v>726</v>
      </c>
      <c r="AT435" s="53">
        <v>7</v>
      </c>
      <c r="AU435" s="83">
        <v>46215</v>
      </c>
      <c r="AV435" s="53"/>
      <c r="AW435" s="53"/>
    </row>
    <row r="436" spans="3:49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5"/>
        <v>4</v>
      </c>
      <c r="M436" s="26">
        <f t="shared" si="46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26"/>
      <c r="AJ436" s="26"/>
      <c r="AK436" s="26"/>
      <c r="AL436" s="67">
        <f>SUMIFS([1]Up!$J:$J,[1]Up!$D:$D,D436)</f>
        <v>0</v>
      </c>
      <c r="AM436" s="82"/>
      <c r="AN436" s="82" t="str">
        <f t="shared" si="47"/>
        <v/>
      </c>
      <c r="AO436" s="53" t="str">
        <f t="shared" si="48"/>
        <v/>
      </c>
      <c r="AP436" s="53" t="s">
        <v>703</v>
      </c>
      <c r="AQ436" s="84"/>
      <c r="AR436" s="53"/>
      <c r="AS436" s="53" t="s">
        <v>744</v>
      </c>
      <c r="AT436" s="53">
        <v>4</v>
      </c>
      <c r="AU436" s="83">
        <v>46215</v>
      </c>
      <c r="AV436" s="53"/>
      <c r="AW436" s="53"/>
    </row>
    <row r="437" spans="3:49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5"/>
        <v>0</v>
      </c>
      <c r="M437" s="26">
        <f t="shared" si="46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67">
        <f>SUMIFS([1]Up!$J:$J,[1]Up!$D:$D,D437)</f>
        <v>0</v>
      </c>
      <c r="AM437" s="82"/>
      <c r="AN437" s="82" t="str">
        <f t="shared" si="47"/>
        <v/>
      </c>
      <c r="AO437" s="53" t="str">
        <f t="shared" si="48"/>
        <v/>
      </c>
      <c r="AP437" s="53" t="s">
        <v>786</v>
      </c>
      <c r="AQ437" s="84"/>
      <c r="AR437" s="53"/>
      <c r="AS437" s="53" t="s">
        <v>991</v>
      </c>
      <c r="AT437" s="53">
        <v>2</v>
      </c>
      <c r="AU437" s="83">
        <v>46215</v>
      </c>
      <c r="AV437" s="53"/>
      <c r="AW437" s="53"/>
    </row>
    <row r="438" spans="3:49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5"/>
        <v>0</v>
      </c>
      <c r="M438" s="26">
        <f t="shared" si="46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67">
        <f>SUMIFS([1]Up!$J:$J,[1]Up!$D:$D,D438)</f>
        <v>0</v>
      </c>
      <c r="AM438" s="82"/>
      <c r="AN438" s="82" t="str">
        <f t="shared" si="47"/>
        <v/>
      </c>
      <c r="AO438" s="53" t="str">
        <f t="shared" si="48"/>
        <v/>
      </c>
      <c r="AP438" s="53" t="s">
        <v>786</v>
      </c>
      <c r="AQ438" s="84"/>
      <c r="AR438" s="53"/>
      <c r="AS438" s="53" t="s">
        <v>907</v>
      </c>
      <c r="AT438" s="53">
        <v>1</v>
      </c>
      <c r="AU438" s="83">
        <v>46215</v>
      </c>
      <c r="AV438" s="53"/>
      <c r="AW438" s="53"/>
    </row>
    <row r="439" spans="3:49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5"/>
        <v>1</v>
      </c>
      <c r="M439" s="26">
        <f t="shared" si="46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>
        <v>2</v>
      </c>
      <c r="AI439" s="26"/>
      <c r="AJ439" s="26"/>
      <c r="AK439" s="26"/>
      <c r="AL439" s="67">
        <f>SUMIFS([1]Up!$J:$J,[1]Up!$D:$D,D439)</f>
        <v>0</v>
      </c>
      <c r="AM439" s="82" t="s">
        <v>3961</v>
      </c>
      <c r="AN439" s="82" t="str">
        <f t="shared" si="47"/>
        <v>PL6</v>
      </c>
      <c r="AO439" s="53" t="str">
        <f t="shared" si="48"/>
        <v>Thừa 1</v>
      </c>
      <c r="AP439" s="53" t="s">
        <v>703</v>
      </c>
      <c r="AQ439" s="84"/>
      <c r="AR439" s="53"/>
      <c r="AS439" s="53" t="s">
        <v>576</v>
      </c>
      <c r="AT439" s="53">
        <v>1</v>
      </c>
      <c r="AU439" s="83"/>
      <c r="AV439" s="53"/>
      <c r="AW439" s="53"/>
    </row>
    <row r="440" spans="3:49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5"/>
        <v>1</v>
      </c>
      <c r="M440" s="26">
        <f t="shared" si="46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67">
        <f>SUMIFS([1]Up!$J:$J,[1]Up!$D:$D,D440)</f>
        <v>0</v>
      </c>
      <c r="AM440" s="82"/>
      <c r="AN440" s="82" t="str">
        <f t="shared" si="47"/>
        <v>PL6</v>
      </c>
      <c r="AO440" s="53" t="str">
        <f t="shared" si="48"/>
        <v/>
      </c>
      <c r="AP440" s="53" t="s">
        <v>703</v>
      </c>
      <c r="AQ440" s="84"/>
      <c r="AR440" s="53"/>
      <c r="AS440" s="53" t="s">
        <v>919</v>
      </c>
      <c r="AT440" s="53">
        <v>1</v>
      </c>
      <c r="AU440" s="83">
        <v>46215</v>
      </c>
      <c r="AV440" s="53"/>
      <c r="AW440" s="53"/>
    </row>
    <row r="441" spans="3:49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5"/>
        <v>4</v>
      </c>
      <c r="M441" s="26">
        <f t="shared" si="46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>
        <v>4</v>
      </c>
      <c r="AJ441" s="26"/>
      <c r="AK441" s="26"/>
      <c r="AL441" s="67">
        <f>SUMIFS([1]Up!$J:$J,[1]Up!$D:$D,D441)</f>
        <v>0</v>
      </c>
      <c r="AM441" s="82"/>
      <c r="AN441" s="82" t="str">
        <f t="shared" si="47"/>
        <v>PL12</v>
      </c>
      <c r="AO441" s="53" t="str">
        <f t="shared" si="48"/>
        <v/>
      </c>
      <c r="AP441" s="53" t="s">
        <v>786</v>
      </c>
      <c r="AQ441" s="84"/>
      <c r="AR441" s="53"/>
      <c r="AS441" s="53" t="s">
        <v>792</v>
      </c>
      <c r="AT441" s="53">
        <v>4</v>
      </c>
      <c r="AU441" s="83">
        <v>46215</v>
      </c>
      <c r="AV441" s="53"/>
      <c r="AW441" s="53"/>
    </row>
    <row r="442" spans="3:49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5"/>
        <v>2</v>
      </c>
      <c r="M442" s="26">
        <f t="shared" si="46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>
        <v>2</v>
      </c>
      <c r="AJ442" s="26"/>
      <c r="AK442" s="26"/>
      <c r="AL442" s="67">
        <f>SUMIFS([1]Up!$J:$J,[1]Up!$D:$D,D442)</f>
        <v>0</v>
      </c>
      <c r="AM442" s="82"/>
      <c r="AN442" s="82" t="str">
        <f t="shared" si="47"/>
        <v>PL19</v>
      </c>
      <c r="AO442" s="53" t="str">
        <f t="shared" si="48"/>
        <v/>
      </c>
      <c r="AP442" s="53" t="s">
        <v>786</v>
      </c>
      <c r="AQ442" s="84"/>
      <c r="AR442" s="53"/>
      <c r="AS442" s="53" t="s">
        <v>850</v>
      </c>
      <c r="AT442" s="53">
        <v>2</v>
      </c>
      <c r="AU442" s="83">
        <v>46215</v>
      </c>
      <c r="AV442" s="53"/>
      <c r="AW442" s="53"/>
    </row>
    <row r="443" spans="3:49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5"/>
        <v>2</v>
      </c>
      <c r="M443" s="26">
        <f t="shared" si="46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>
        <v>2</v>
      </c>
      <c r="AJ443" s="26"/>
      <c r="AK443" s="26"/>
      <c r="AL443" s="67">
        <f>SUMIFS([1]Up!$J:$J,[1]Up!$D:$D,D443)</f>
        <v>0</v>
      </c>
      <c r="AM443" s="82"/>
      <c r="AN443" s="82" t="str">
        <f t="shared" si="47"/>
        <v/>
      </c>
      <c r="AO443" s="53" t="str">
        <f t="shared" si="48"/>
        <v/>
      </c>
      <c r="AP443" s="53" t="s">
        <v>786</v>
      </c>
      <c r="AQ443" s="84"/>
      <c r="AR443" s="53"/>
      <c r="AS443" s="53" t="s">
        <v>806</v>
      </c>
      <c r="AT443" s="53">
        <v>2</v>
      </c>
      <c r="AU443" s="83">
        <v>46215</v>
      </c>
      <c r="AV443" s="53"/>
      <c r="AW443" s="53"/>
    </row>
    <row r="444" spans="3:49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5"/>
        <v>0</v>
      </c>
      <c r="M444" s="26">
        <f t="shared" si="46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67">
        <f>SUMIFS([1]Up!$J:$J,[1]Up!$D:$D,D444)</f>
        <v>0</v>
      </c>
      <c r="AM444" s="82"/>
      <c r="AN444" s="82" t="str">
        <f t="shared" si="47"/>
        <v/>
      </c>
      <c r="AO444" s="53" t="str">
        <f t="shared" si="48"/>
        <v/>
      </c>
      <c r="AP444" s="53" t="s">
        <v>682</v>
      </c>
      <c r="AQ444" s="84"/>
      <c r="AR444" s="53"/>
      <c r="AS444" s="53"/>
      <c r="AT444" s="53"/>
      <c r="AU444" s="83"/>
      <c r="AV444" s="53"/>
      <c r="AW444" s="53"/>
    </row>
    <row r="445" spans="3:49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5"/>
        <v>0</v>
      </c>
      <c r="M445" s="26">
        <f t="shared" si="46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67">
        <f>SUMIFS([1]Up!$J:$J,[1]Up!$D:$D,D445)</f>
        <v>0</v>
      </c>
      <c r="AM445" s="82"/>
      <c r="AN445" s="82" t="str">
        <f t="shared" si="47"/>
        <v/>
      </c>
      <c r="AO445" s="53" t="str">
        <f t="shared" si="48"/>
        <v/>
      </c>
      <c r="AP445" s="53" t="s">
        <v>682</v>
      </c>
      <c r="AQ445" s="84"/>
      <c r="AR445" s="53"/>
      <c r="AS445" s="53"/>
      <c r="AT445" s="53"/>
      <c r="AU445" s="83"/>
      <c r="AV445" s="53"/>
      <c r="AW445" s="53"/>
    </row>
    <row r="446" spans="3:49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5"/>
        <v>0</v>
      </c>
      <c r="M446" s="26">
        <f t="shared" si="46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67">
        <f>SUMIFS([1]Up!$J:$J,[1]Up!$D:$D,D446)</f>
        <v>0</v>
      </c>
      <c r="AM446" s="82"/>
      <c r="AN446" s="82" t="str">
        <f t="shared" si="47"/>
        <v/>
      </c>
      <c r="AO446" s="53" t="str">
        <f t="shared" si="48"/>
        <v/>
      </c>
      <c r="AP446" s="53" t="s">
        <v>682</v>
      </c>
      <c r="AQ446" s="84"/>
      <c r="AR446" s="53"/>
      <c r="AS446" s="53"/>
      <c r="AT446" s="53"/>
      <c r="AU446" s="83"/>
      <c r="AV446" s="53"/>
      <c r="AW446" s="53"/>
    </row>
    <row r="447" spans="3:49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5"/>
        <v>0</v>
      </c>
      <c r="M447" s="26">
        <f t="shared" si="46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67">
        <f>SUMIFS([1]Up!$J:$J,[1]Up!$D:$D,D447)</f>
        <v>0</v>
      </c>
      <c r="AM447" s="82"/>
      <c r="AN447" s="82" t="str">
        <f t="shared" si="47"/>
        <v/>
      </c>
      <c r="AO447" s="53" t="str">
        <f t="shared" si="48"/>
        <v/>
      </c>
      <c r="AP447" s="53" t="s">
        <v>682</v>
      </c>
      <c r="AQ447" s="84"/>
      <c r="AR447" s="53"/>
      <c r="AS447" s="53"/>
      <c r="AT447" s="53"/>
      <c r="AU447" s="83"/>
      <c r="AV447" s="53"/>
      <c r="AW447" s="53"/>
    </row>
    <row r="448" spans="3:49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5"/>
        <v>0</v>
      </c>
      <c r="M448" s="26">
        <f t="shared" si="46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67">
        <f>SUMIFS([1]Up!$J:$J,[1]Up!$D:$D,D448)</f>
        <v>0</v>
      </c>
      <c r="AM448" s="82"/>
      <c r="AN448" s="82" t="str">
        <f t="shared" si="47"/>
        <v/>
      </c>
      <c r="AO448" s="53" t="str">
        <f t="shared" si="48"/>
        <v/>
      </c>
      <c r="AP448" s="53" t="s">
        <v>786</v>
      </c>
      <c r="AQ448" s="84"/>
      <c r="AR448" s="53"/>
      <c r="AS448" s="53"/>
      <c r="AT448" s="53"/>
      <c r="AU448" s="83"/>
      <c r="AV448" s="53"/>
      <c r="AW448" s="53"/>
    </row>
    <row r="449" spans="3:49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5"/>
        <v>0</v>
      </c>
      <c r="M449" s="26">
        <f t="shared" si="46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67">
        <f>SUMIFS([1]Up!$J:$J,[1]Up!$D:$D,D449)</f>
        <v>0</v>
      </c>
      <c r="AM449" s="82"/>
      <c r="AN449" s="82" t="str">
        <f t="shared" si="47"/>
        <v/>
      </c>
      <c r="AO449" s="53" t="str">
        <f t="shared" si="48"/>
        <v/>
      </c>
      <c r="AP449" s="53" t="s">
        <v>682</v>
      </c>
      <c r="AQ449" s="84"/>
      <c r="AR449" s="53"/>
      <c r="AS449" s="53"/>
      <c r="AT449" s="53"/>
      <c r="AU449" s="83"/>
      <c r="AV449" s="53"/>
      <c r="AW449" s="53"/>
    </row>
    <row r="450" spans="3:49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5"/>
        <v>0</v>
      </c>
      <c r="M450" s="26">
        <f t="shared" si="46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67">
        <f>SUMIFS([1]Up!$J:$J,[1]Up!$D:$D,D450)</f>
        <v>0</v>
      </c>
      <c r="AM450" s="82"/>
      <c r="AN450" s="82" t="str">
        <f t="shared" si="47"/>
        <v/>
      </c>
      <c r="AO450" s="53" t="str">
        <f t="shared" si="48"/>
        <v/>
      </c>
      <c r="AP450" s="53" t="s">
        <v>786</v>
      </c>
      <c r="AQ450" s="84"/>
      <c r="AR450" s="53"/>
      <c r="AS450" s="53"/>
      <c r="AT450" s="53"/>
      <c r="AU450" s="83"/>
      <c r="AV450" s="53"/>
      <c r="AW450" s="53"/>
    </row>
    <row r="451" spans="3:49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5"/>
        <v>0</v>
      </c>
      <c r="M451" s="26">
        <f t="shared" si="46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67">
        <f>SUMIFS([1]Up!$J:$J,[1]Up!$D:$D,D451)</f>
        <v>0</v>
      </c>
      <c r="AM451" s="82"/>
      <c r="AN451" s="82" t="str">
        <f t="shared" si="47"/>
        <v/>
      </c>
      <c r="AO451" s="53" t="str">
        <f t="shared" si="48"/>
        <v/>
      </c>
      <c r="AP451" s="53" t="s">
        <v>682</v>
      </c>
      <c r="AQ451" s="84"/>
      <c r="AR451" s="53"/>
      <c r="AS451" s="53"/>
      <c r="AT451" s="53"/>
      <c r="AU451" s="83"/>
      <c r="AV451" s="53"/>
      <c r="AW451" s="53"/>
    </row>
    <row r="452" spans="3:49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5"/>
        <v>0</v>
      </c>
      <c r="M452" s="26">
        <f t="shared" si="46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67">
        <f>SUMIFS([1]Up!$J:$J,[1]Up!$D:$D,D452)</f>
        <v>0</v>
      </c>
      <c r="AM452" s="82"/>
      <c r="AN452" s="82" t="str">
        <f t="shared" si="47"/>
        <v/>
      </c>
      <c r="AO452" s="53" t="str">
        <f t="shared" si="48"/>
        <v/>
      </c>
      <c r="AP452" s="53" t="s">
        <v>786</v>
      </c>
      <c r="AQ452" s="84"/>
      <c r="AR452" s="53"/>
      <c r="AS452" s="53"/>
      <c r="AT452" s="53"/>
      <c r="AU452" s="83"/>
      <c r="AV452" s="53"/>
      <c r="AW452" s="53"/>
    </row>
    <row r="453" spans="3:49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5"/>
        <v>0</v>
      </c>
      <c r="M453" s="26">
        <f t="shared" si="46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67">
        <f>SUMIFS([1]Up!$J:$J,[1]Up!$D:$D,D453)</f>
        <v>0</v>
      </c>
      <c r="AM453" s="82"/>
      <c r="AN453" s="82" t="str">
        <f t="shared" si="47"/>
        <v/>
      </c>
      <c r="AO453" s="53" t="str">
        <f t="shared" si="48"/>
        <v/>
      </c>
      <c r="AP453" s="53" t="s">
        <v>682</v>
      </c>
      <c r="AQ453" s="84"/>
      <c r="AR453" s="53"/>
      <c r="AS453" s="53"/>
      <c r="AT453" s="53"/>
      <c r="AU453" s="83"/>
      <c r="AV453" s="53"/>
      <c r="AW453" s="53"/>
    </row>
    <row r="454" spans="3:49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5"/>
        <v>0</v>
      </c>
      <c r="M454" s="26">
        <f t="shared" si="46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67">
        <f>SUMIFS([1]Up!$J:$J,[1]Up!$D:$D,D454)</f>
        <v>0</v>
      </c>
      <c r="AM454" s="82"/>
      <c r="AN454" s="82" t="str">
        <f t="shared" si="47"/>
        <v/>
      </c>
      <c r="AO454" s="53" t="str">
        <f t="shared" si="48"/>
        <v/>
      </c>
      <c r="AP454" s="53" t="s">
        <v>682</v>
      </c>
      <c r="AQ454" s="84"/>
      <c r="AR454" s="53"/>
      <c r="AS454" s="53"/>
      <c r="AT454" s="53"/>
      <c r="AU454" s="83"/>
      <c r="AV454" s="53"/>
      <c r="AW454" s="53"/>
    </row>
    <row r="455" spans="3:49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5"/>
        <v>0</v>
      </c>
      <c r="M455" s="26">
        <f t="shared" si="46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67">
        <f>SUMIFS([1]Up!$J:$J,[1]Up!$D:$D,D455)</f>
        <v>0</v>
      </c>
      <c r="AM455" s="82"/>
      <c r="AN455" s="82" t="str">
        <f t="shared" si="47"/>
        <v/>
      </c>
      <c r="AO455" s="53" t="str">
        <f t="shared" si="48"/>
        <v/>
      </c>
      <c r="AP455" s="53" t="s">
        <v>682</v>
      </c>
      <c r="AQ455" s="84"/>
      <c r="AR455" s="53"/>
      <c r="AS455" s="53"/>
      <c r="AT455" s="53"/>
      <c r="AU455" s="83"/>
      <c r="AV455" s="53"/>
      <c r="AW455" s="53"/>
    </row>
    <row r="456" spans="3:49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5"/>
        <v>0</v>
      </c>
      <c r="M456" s="26">
        <f t="shared" si="46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67">
        <f>SUMIFS([1]Up!$J:$J,[1]Up!$D:$D,D456)</f>
        <v>0</v>
      </c>
      <c r="AM456" s="82"/>
      <c r="AN456" s="82" t="str">
        <f t="shared" si="47"/>
        <v/>
      </c>
      <c r="AO456" s="53" t="str">
        <f t="shared" si="48"/>
        <v/>
      </c>
      <c r="AP456" s="53" t="s">
        <v>682</v>
      </c>
      <c r="AQ456" s="84"/>
      <c r="AR456" s="53"/>
      <c r="AS456" s="53"/>
      <c r="AT456" s="53"/>
      <c r="AU456" s="83"/>
      <c r="AV456" s="53"/>
      <c r="AW456" s="53"/>
    </row>
    <row r="457" spans="3:49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5"/>
        <v>4</v>
      </c>
      <c r="M457" s="26">
        <f t="shared" si="46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26"/>
      <c r="AJ457" s="26"/>
      <c r="AK457" s="26"/>
      <c r="AL457" s="67">
        <f>SUMIFS([1]Up!$J:$J,[1]Up!$D:$D,D457)</f>
        <v>0</v>
      </c>
      <c r="AM457" s="82"/>
      <c r="AN457" s="82" t="str">
        <f t="shared" si="47"/>
        <v>PL19</v>
      </c>
      <c r="AO457" s="53" t="str">
        <f t="shared" si="48"/>
        <v/>
      </c>
      <c r="AP457" s="53" t="s">
        <v>703</v>
      </c>
      <c r="AQ457" s="84"/>
      <c r="AR457" s="53"/>
      <c r="AS457" s="53" t="s">
        <v>850</v>
      </c>
      <c r="AT457" s="53">
        <v>4</v>
      </c>
      <c r="AU457" s="83">
        <v>46215</v>
      </c>
      <c r="AV457" s="53"/>
      <c r="AW457" s="53"/>
    </row>
    <row r="458" spans="3:49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5"/>
        <v>4</v>
      </c>
      <c r="M458" s="26">
        <f t="shared" si="46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26"/>
      <c r="AJ458" s="26"/>
      <c r="AK458" s="26"/>
      <c r="AL458" s="67">
        <f>SUMIFS([1]Up!$J:$J,[1]Up!$D:$D,D458)</f>
        <v>0</v>
      </c>
      <c r="AM458" s="82"/>
      <c r="AN458" s="82" t="str">
        <f t="shared" si="47"/>
        <v>PL19</v>
      </c>
      <c r="AO458" s="53" t="str">
        <f t="shared" si="48"/>
        <v/>
      </c>
      <c r="AP458" s="53" t="s">
        <v>703</v>
      </c>
      <c r="AQ458" s="84"/>
      <c r="AR458" s="53"/>
      <c r="AS458" s="53" t="s">
        <v>850</v>
      </c>
      <c r="AT458" s="53">
        <v>4</v>
      </c>
      <c r="AU458" s="83">
        <v>46215</v>
      </c>
      <c r="AV458" s="53"/>
      <c r="AW458" s="53"/>
    </row>
    <row r="459" spans="3:49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5"/>
        <v>0</v>
      </c>
      <c r="M459" s="26">
        <f t="shared" si="46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67">
        <f>SUMIFS([1]Up!$J:$J,[1]Up!$D:$D,D459)</f>
        <v>0</v>
      </c>
      <c r="AM459" s="82"/>
      <c r="AN459" s="82" t="str">
        <f t="shared" si="47"/>
        <v/>
      </c>
      <c r="AO459" s="53" t="str">
        <f t="shared" si="48"/>
        <v/>
      </c>
      <c r="AP459" s="53" t="s">
        <v>682</v>
      </c>
      <c r="AQ459" s="84"/>
      <c r="AR459" s="53"/>
      <c r="AS459" s="53"/>
      <c r="AT459" s="53"/>
      <c r="AU459" s="83"/>
      <c r="AV459" s="53"/>
      <c r="AW459" s="53"/>
    </row>
    <row r="460" spans="3:49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5"/>
        <v>0</v>
      </c>
      <c r="M460" s="26">
        <f t="shared" si="46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67">
        <f>SUMIFS([1]Up!$J:$J,[1]Up!$D:$D,D460)</f>
        <v>0</v>
      </c>
      <c r="AM460" s="82"/>
      <c r="AN460" s="82" t="str">
        <f t="shared" si="47"/>
        <v>PL3.5</v>
      </c>
      <c r="AO460" s="53" t="str">
        <f t="shared" si="48"/>
        <v/>
      </c>
      <c r="AP460" s="53" t="s">
        <v>786</v>
      </c>
      <c r="AQ460" s="84"/>
      <c r="AR460" s="53"/>
      <c r="AS460" s="53" t="s">
        <v>865</v>
      </c>
      <c r="AT460" s="53">
        <v>8</v>
      </c>
      <c r="AU460" s="83">
        <v>46215</v>
      </c>
      <c r="AV460" s="53"/>
      <c r="AW460" s="53"/>
    </row>
    <row r="461" spans="3:49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5"/>
        <v>4</v>
      </c>
      <c r="M461" s="26">
        <f t="shared" si="46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26"/>
      <c r="AJ461" s="26"/>
      <c r="AK461" s="26"/>
      <c r="AL461" s="67">
        <f>SUMIFS([1]Up!$J:$J,[1]Up!$D:$D,D461)</f>
        <v>0</v>
      </c>
      <c r="AM461" s="82"/>
      <c r="AN461" s="82" t="str">
        <f t="shared" si="47"/>
        <v>PL12</v>
      </c>
      <c r="AO461" s="53" t="str">
        <f t="shared" si="48"/>
        <v/>
      </c>
      <c r="AP461" s="53" t="s">
        <v>703</v>
      </c>
      <c r="AQ461" s="84"/>
      <c r="AR461" s="53"/>
      <c r="AS461" s="53" t="s">
        <v>854</v>
      </c>
      <c r="AT461" s="53">
        <v>4</v>
      </c>
      <c r="AU461" s="83">
        <v>46215</v>
      </c>
      <c r="AV461" s="53"/>
      <c r="AW461" s="53"/>
    </row>
    <row r="462" spans="3:49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5"/>
        <v>8</v>
      </c>
      <c r="M462" s="26">
        <f t="shared" si="46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67">
        <f>SUMIFS([1]Up!$J:$J,[1]Up!$D:$D,D462)</f>
        <v>0</v>
      </c>
      <c r="AM462" s="82"/>
      <c r="AN462" s="82" t="str">
        <f t="shared" si="47"/>
        <v>PL10</v>
      </c>
      <c r="AO462" s="53" t="str">
        <f t="shared" si="48"/>
        <v/>
      </c>
      <c r="AP462" s="53" t="s">
        <v>703</v>
      </c>
      <c r="AQ462" s="84"/>
      <c r="AR462" s="53"/>
      <c r="AS462" s="53" t="s">
        <v>1033</v>
      </c>
      <c r="AT462" s="53">
        <v>8</v>
      </c>
      <c r="AU462" s="83">
        <v>46215</v>
      </c>
      <c r="AV462" s="53"/>
      <c r="AW462" s="53"/>
    </row>
    <row r="463" spans="3:49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5"/>
        <v>2</v>
      </c>
      <c r="M463" s="26">
        <f t="shared" si="46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67">
        <f>SUMIFS([1]Up!$J:$J,[1]Up!$D:$D,D463)</f>
        <v>0</v>
      </c>
      <c r="AM463" s="82"/>
      <c r="AN463" s="82" t="str">
        <f t="shared" si="47"/>
        <v/>
      </c>
      <c r="AO463" s="53" t="str">
        <f t="shared" si="48"/>
        <v/>
      </c>
      <c r="AP463" s="53" t="s">
        <v>703</v>
      </c>
      <c r="AQ463" s="84"/>
      <c r="AR463" s="53"/>
      <c r="AS463" s="53" t="s">
        <v>704</v>
      </c>
      <c r="AT463" s="53">
        <v>2</v>
      </c>
      <c r="AU463" s="83">
        <v>46215</v>
      </c>
      <c r="AV463" s="53"/>
      <c r="AW463" s="53"/>
    </row>
    <row r="464" spans="3:49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5"/>
        <v>2</v>
      </c>
      <c r="M464" s="26">
        <f t="shared" si="46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67">
        <f>SUMIFS([1]Up!$J:$J,[1]Up!$D:$D,D464)</f>
        <v>0</v>
      </c>
      <c r="AM464" s="82"/>
      <c r="AN464" s="82" t="str">
        <f t="shared" si="47"/>
        <v/>
      </c>
      <c r="AO464" s="53" t="str">
        <f t="shared" si="48"/>
        <v/>
      </c>
      <c r="AP464" s="53" t="s">
        <v>703</v>
      </c>
      <c r="AQ464" s="84"/>
      <c r="AR464" s="53"/>
      <c r="AS464" s="53" t="s">
        <v>704</v>
      </c>
      <c r="AT464" s="53">
        <v>2</v>
      </c>
      <c r="AU464" s="83">
        <v>46215</v>
      </c>
      <c r="AV464" s="53"/>
      <c r="AW464" s="53"/>
    </row>
    <row r="465" spans="3:49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5"/>
        <v>1</v>
      </c>
      <c r="M465" s="26">
        <f t="shared" si="46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67">
        <f>SUMIFS([1]Up!$J:$J,[1]Up!$D:$D,D465)</f>
        <v>0</v>
      </c>
      <c r="AM465" s="82"/>
      <c r="AN465" s="82" t="str">
        <f t="shared" si="47"/>
        <v/>
      </c>
      <c r="AO465" s="53" t="str">
        <f t="shared" si="48"/>
        <v/>
      </c>
      <c r="AP465" s="53" t="s">
        <v>703</v>
      </c>
      <c r="AQ465" s="84"/>
      <c r="AR465" s="53"/>
      <c r="AS465" s="53" t="s">
        <v>704</v>
      </c>
      <c r="AT465" s="53">
        <v>1</v>
      </c>
      <c r="AU465" s="83">
        <v>46215</v>
      </c>
      <c r="AV465" s="53"/>
      <c r="AW465" s="53"/>
    </row>
    <row r="466" spans="3:49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5"/>
        <v>1</v>
      </c>
      <c r="M466" s="26">
        <f t="shared" si="46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67">
        <f>SUMIFS([1]Up!$J:$J,[1]Up!$D:$D,D466)</f>
        <v>0</v>
      </c>
      <c r="AM466" s="82"/>
      <c r="AN466" s="82" t="str">
        <f t="shared" si="47"/>
        <v/>
      </c>
      <c r="AO466" s="53" t="str">
        <f t="shared" si="48"/>
        <v/>
      </c>
      <c r="AP466" s="53" t="s">
        <v>703</v>
      </c>
      <c r="AQ466" s="84"/>
      <c r="AR466" s="53"/>
      <c r="AS466" s="53" t="s">
        <v>722</v>
      </c>
      <c r="AT466" s="53">
        <v>1</v>
      </c>
      <c r="AU466" s="83">
        <v>46215</v>
      </c>
      <c r="AV466" s="53"/>
      <c r="AW466" s="53"/>
    </row>
    <row r="467" spans="3:49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5"/>
        <v>1</v>
      </c>
      <c r="M467" s="26">
        <f t="shared" si="46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67">
        <f>SUMIFS([1]Up!$J:$J,[1]Up!$D:$D,D467)</f>
        <v>0</v>
      </c>
      <c r="AM467" s="82"/>
      <c r="AN467" s="82" t="str">
        <f t="shared" si="47"/>
        <v/>
      </c>
      <c r="AO467" s="53" t="str">
        <f t="shared" si="48"/>
        <v/>
      </c>
      <c r="AP467" s="53" t="s">
        <v>703</v>
      </c>
      <c r="AQ467" s="84"/>
      <c r="AR467" s="53"/>
      <c r="AS467" s="53" t="s">
        <v>722</v>
      </c>
      <c r="AT467" s="53">
        <v>1</v>
      </c>
      <c r="AU467" s="83">
        <v>46215</v>
      </c>
      <c r="AV467" s="53"/>
      <c r="AW467" s="53"/>
    </row>
    <row r="468" spans="3:49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5"/>
        <v>0</v>
      </c>
      <c r="M468" s="26">
        <f t="shared" si="46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67">
        <f>SUMIFS([1]Up!$J:$J,[1]Up!$D:$D,D468)</f>
        <v>0</v>
      </c>
      <c r="AM468" s="82"/>
      <c r="AN468" s="82" t="str">
        <f t="shared" si="47"/>
        <v/>
      </c>
      <c r="AO468" s="53" t="str">
        <f t="shared" si="48"/>
        <v/>
      </c>
      <c r="AP468" s="53" t="s">
        <v>786</v>
      </c>
      <c r="AQ468" s="84"/>
      <c r="AR468" s="53"/>
      <c r="AS468" s="53" t="s">
        <v>1087</v>
      </c>
      <c r="AT468" s="53">
        <v>6</v>
      </c>
      <c r="AU468" s="83">
        <v>46215</v>
      </c>
      <c r="AV468" s="53"/>
      <c r="AW468" s="53"/>
    </row>
    <row r="469" spans="3:49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5"/>
        <v>1</v>
      </c>
      <c r="M469" s="26">
        <f t="shared" si="46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>
        <v>4</v>
      </c>
      <c r="AI469" s="26"/>
      <c r="AJ469" s="26"/>
      <c r="AK469" s="26"/>
      <c r="AL469" s="67">
        <f>SUMIFS([1]Up!$J:$J,[1]Up!$D:$D,D469)</f>
        <v>0</v>
      </c>
      <c r="AM469" s="82" t="s">
        <v>4569</v>
      </c>
      <c r="AN469" s="82" t="str">
        <f t="shared" si="47"/>
        <v>PL6</v>
      </c>
      <c r="AO469" s="53" t="str">
        <f t="shared" si="48"/>
        <v>Thừa 3</v>
      </c>
      <c r="AP469" s="53" t="s">
        <v>703</v>
      </c>
      <c r="AQ469" s="84"/>
      <c r="AR469" s="53"/>
      <c r="AS469" s="53" t="s">
        <v>576</v>
      </c>
      <c r="AT469" s="53">
        <v>1</v>
      </c>
      <c r="AU469" s="83"/>
      <c r="AV469" s="53"/>
      <c r="AW469" s="53"/>
    </row>
    <row r="470" spans="3:49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5"/>
        <v>7</v>
      </c>
      <c r="M470" s="26">
        <f t="shared" si="46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67">
        <f>SUMIFS([1]Up!$J:$J,[1]Up!$D:$D,D470)</f>
        <v>0</v>
      </c>
      <c r="AM470" s="82"/>
      <c r="AN470" s="82" t="str">
        <f t="shared" si="47"/>
        <v/>
      </c>
      <c r="AO470" s="53" t="str">
        <f t="shared" si="48"/>
        <v/>
      </c>
      <c r="AP470" s="53" t="s">
        <v>703</v>
      </c>
      <c r="AQ470" s="84"/>
      <c r="AR470" s="53"/>
      <c r="AS470" s="53" t="s">
        <v>1015</v>
      </c>
      <c r="AT470" s="53">
        <v>7</v>
      </c>
      <c r="AU470" s="83">
        <v>46215</v>
      </c>
      <c r="AV470" s="53"/>
      <c r="AW470" s="53"/>
    </row>
    <row r="471" spans="3:49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5"/>
        <v>7</v>
      </c>
      <c r="M471" s="26">
        <f t="shared" si="46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67">
        <f>SUMIFS([1]Up!$J:$J,[1]Up!$D:$D,D471)</f>
        <v>0</v>
      </c>
      <c r="AM471" s="82"/>
      <c r="AN471" s="82" t="str">
        <f t="shared" si="47"/>
        <v/>
      </c>
      <c r="AO471" s="53" t="str">
        <f t="shared" si="48"/>
        <v/>
      </c>
      <c r="AP471" s="53" t="s">
        <v>703</v>
      </c>
      <c r="AQ471" s="84"/>
      <c r="AR471" s="53"/>
      <c r="AS471" s="53" t="s">
        <v>1015</v>
      </c>
      <c r="AT471" s="53">
        <v>7</v>
      </c>
      <c r="AU471" s="83">
        <v>46215</v>
      </c>
      <c r="AV471" s="53"/>
      <c r="AW471" s="53"/>
    </row>
    <row r="472" spans="3:49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5"/>
        <v>7</v>
      </c>
      <c r="M472" s="26">
        <f t="shared" si="46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67">
        <f>SUMIFS([1]Up!$J:$J,[1]Up!$D:$D,D472)</f>
        <v>0</v>
      </c>
      <c r="AM472" s="82"/>
      <c r="AN472" s="82" t="str">
        <f t="shared" si="47"/>
        <v/>
      </c>
      <c r="AO472" s="53" t="str">
        <f t="shared" si="48"/>
        <v/>
      </c>
      <c r="AP472" s="53" t="s">
        <v>703</v>
      </c>
      <c r="AQ472" s="84"/>
      <c r="AR472" s="53"/>
      <c r="AS472" s="53" t="s">
        <v>1015</v>
      </c>
      <c r="AT472" s="53">
        <v>7</v>
      </c>
      <c r="AU472" s="83">
        <v>46215</v>
      </c>
      <c r="AV472" s="53"/>
      <c r="AW472" s="53"/>
    </row>
    <row r="473" spans="3:49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5"/>
        <v>7</v>
      </c>
      <c r="M473" s="26">
        <f t="shared" si="46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67">
        <f>SUMIFS([1]Up!$J:$J,[1]Up!$D:$D,D473)</f>
        <v>0</v>
      </c>
      <c r="AM473" s="82"/>
      <c r="AN473" s="82" t="str">
        <f t="shared" si="47"/>
        <v/>
      </c>
      <c r="AO473" s="53" t="str">
        <f t="shared" si="48"/>
        <v/>
      </c>
      <c r="AP473" s="53" t="s">
        <v>703</v>
      </c>
      <c r="AQ473" s="84"/>
      <c r="AR473" s="53"/>
      <c r="AS473" s="53" t="s">
        <v>1015</v>
      </c>
      <c r="AT473" s="53">
        <v>7</v>
      </c>
      <c r="AU473" s="83">
        <v>46215</v>
      </c>
      <c r="AV473" s="53"/>
      <c r="AW473" s="53"/>
    </row>
    <row r="474" spans="3:49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5"/>
        <v>0</v>
      </c>
      <c r="M474" s="26">
        <f t="shared" si="46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67">
        <f>SUMIFS([1]Up!$J:$J,[1]Up!$D:$D,D474)</f>
        <v>0</v>
      </c>
      <c r="AM474" s="82"/>
      <c r="AN474" s="82" t="str">
        <f t="shared" si="47"/>
        <v/>
      </c>
      <c r="AO474" s="53" t="str">
        <f t="shared" si="48"/>
        <v/>
      </c>
      <c r="AP474" s="53" t="s">
        <v>682</v>
      </c>
      <c r="AQ474" s="84"/>
      <c r="AR474" s="53"/>
      <c r="AS474" s="53"/>
      <c r="AT474" s="53"/>
      <c r="AU474" s="83"/>
      <c r="AV474" s="53"/>
      <c r="AW474" s="53"/>
    </row>
    <row r="475" spans="3:49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5"/>
        <v>0</v>
      </c>
      <c r="M475" s="26">
        <f t="shared" si="46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67">
        <f>SUMIFS([1]Up!$J:$J,[1]Up!$D:$D,D475)</f>
        <v>0</v>
      </c>
      <c r="AM475" s="82"/>
      <c r="AN475" s="82" t="str">
        <f t="shared" si="47"/>
        <v/>
      </c>
      <c r="AO475" s="53" t="str">
        <f t="shared" si="48"/>
        <v/>
      </c>
      <c r="AP475" s="53" t="s">
        <v>682</v>
      </c>
      <c r="AQ475" s="84"/>
      <c r="AR475" s="53"/>
      <c r="AS475" s="53"/>
      <c r="AT475" s="53"/>
      <c r="AU475" s="83"/>
      <c r="AV475" s="53"/>
      <c r="AW475" s="53"/>
    </row>
    <row r="476" spans="3:49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5"/>
        <v>0</v>
      </c>
      <c r="M476" s="26">
        <f t="shared" si="46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67">
        <f>SUMIFS([1]Up!$J:$J,[1]Up!$D:$D,D476)</f>
        <v>0</v>
      </c>
      <c r="AM476" s="82"/>
      <c r="AN476" s="82" t="str">
        <f t="shared" si="47"/>
        <v/>
      </c>
      <c r="AO476" s="53" t="str">
        <f t="shared" si="48"/>
        <v/>
      </c>
      <c r="AP476" s="53" t="s">
        <v>786</v>
      </c>
      <c r="AQ476" s="84"/>
      <c r="AR476" s="53"/>
      <c r="AS476" s="53"/>
      <c r="AT476" s="53"/>
      <c r="AU476" s="83"/>
      <c r="AV476" s="53"/>
      <c r="AW476" s="53"/>
    </row>
    <row r="477" spans="3:49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5"/>
        <v>0</v>
      </c>
      <c r="M477" s="26">
        <f t="shared" si="46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67">
        <f>SUMIFS([1]Up!$J:$J,[1]Up!$D:$D,D477)</f>
        <v>0</v>
      </c>
      <c r="AM477" s="82"/>
      <c r="AN477" s="82" t="str">
        <f t="shared" si="47"/>
        <v/>
      </c>
      <c r="AO477" s="53" t="str">
        <f t="shared" si="48"/>
        <v/>
      </c>
      <c r="AP477" s="53" t="s">
        <v>786</v>
      </c>
      <c r="AQ477" s="84"/>
      <c r="AR477" s="53"/>
      <c r="AS477" s="53"/>
      <c r="AT477" s="53"/>
      <c r="AU477" s="83"/>
      <c r="AV477" s="53"/>
      <c r="AW477" s="53"/>
    </row>
    <row r="478" spans="3:49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5"/>
        <v>0</v>
      </c>
      <c r="M478" s="26">
        <f t="shared" si="46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67">
        <f>SUMIFS([1]Up!$J:$J,[1]Up!$D:$D,D478)</f>
        <v>0</v>
      </c>
      <c r="AM478" s="82"/>
      <c r="AN478" s="82" t="str">
        <f t="shared" si="47"/>
        <v/>
      </c>
      <c r="AO478" s="53" t="str">
        <f t="shared" si="48"/>
        <v/>
      </c>
      <c r="AP478" s="53" t="s">
        <v>682</v>
      </c>
      <c r="AQ478" s="84"/>
      <c r="AR478" s="53"/>
      <c r="AS478" s="53"/>
      <c r="AT478" s="53"/>
      <c r="AU478" s="83"/>
      <c r="AV478" s="53"/>
      <c r="AW478" s="53"/>
    </row>
    <row r="479" spans="3:49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5"/>
        <v>14</v>
      </c>
      <c r="M479" s="26">
        <f t="shared" si="46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26"/>
      <c r="AJ479" s="26"/>
      <c r="AK479" s="26"/>
      <c r="AL479" s="67">
        <f>SUMIFS([1]Up!$J:$J,[1]Up!$D:$D,D479)</f>
        <v>0</v>
      </c>
      <c r="AM479" s="82"/>
      <c r="AN479" s="82" t="str">
        <f t="shared" si="47"/>
        <v>PL10</v>
      </c>
      <c r="AO479" s="53" t="str">
        <f t="shared" si="48"/>
        <v/>
      </c>
      <c r="AP479" s="53" t="s">
        <v>703</v>
      </c>
      <c r="AQ479" s="84"/>
      <c r="AR479" s="53"/>
      <c r="AS479" s="53" t="s">
        <v>779</v>
      </c>
      <c r="AT479" s="53">
        <v>14</v>
      </c>
      <c r="AU479" s="83">
        <v>46215</v>
      </c>
      <c r="AV479" s="53"/>
      <c r="AW479" s="53"/>
    </row>
    <row r="480" spans="3:49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5"/>
        <v>4</v>
      </c>
      <c r="M480" s="26">
        <f t="shared" si="46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26"/>
      <c r="AJ480" s="26"/>
      <c r="AK480" s="26"/>
      <c r="AL480" s="67">
        <f>SUMIFS([1]Up!$J:$J,[1]Up!$D:$D,D480)</f>
        <v>0</v>
      </c>
      <c r="AM480" s="82"/>
      <c r="AN480" s="82" t="str">
        <f t="shared" si="47"/>
        <v>PL10</v>
      </c>
      <c r="AO480" s="53" t="str">
        <f t="shared" si="48"/>
        <v/>
      </c>
      <c r="AP480" s="53" t="s">
        <v>703</v>
      </c>
      <c r="AQ480" s="84"/>
      <c r="AR480" s="53"/>
      <c r="AS480" s="53" t="s">
        <v>779</v>
      </c>
      <c r="AT480" s="53">
        <v>4</v>
      </c>
      <c r="AU480" s="83">
        <v>46215</v>
      </c>
      <c r="AV480" s="53"/>
      <c r="AW480" s="53"/>
    </row>
    <row r="481" spans="3:49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5"/>
        <v>0</v>
      </c>
      <c r="M481" s="26">
        <f t="shared" si="46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67">
        <f>SUMIFS([1]Up!$J:$J,[1]Up!$D:$D,D481)</f>
        <v>0</v>
      </c>
      <c r="AM481" s="82"/>
      <c r="AN481" s="82" t="str">
        <f t="shared" si="47"/>
        <v/>
      </c>
      <c r="AO481" s="53" t="str">
        <f t="shared" si="48"/>
        <v/>
      </c>
      <c r="AP481" s="53" t="s">
        <v>682</v>
      </c>
      <c r="AQ481" s="84"/>
      <c r="AR481" s="53"/>
      <c r="AS481" s="53"/>
      <c r="AT481" s="53"/>
      <c r="AU481" s="83"/>
      <c r="AV481" s="53"/>
      <c r="AW481" s="53"/>
    </row>
    <row r="482" spans="3:49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5"/>
        <v>1</v>
      </c>
      <c r="M482" s="26">
        <f t="shared" si="46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67">
        <f>SUMIFS([1]Up!$J:$J,[1]Up!$D:$D,D482)</f>
        <v>0</v>
      </c>
      <c r="AM482" s="82"/>
      <c r="AN482" s="82" t="str">
        <f t="shared" si="47"/>
        <v/>
      </c>
      <c r="AO482" s="53" t="str">
        <f t="shared" si="48"/>
        <v/>
      </c>
      <c r="AP482" s="53" t="s">
        <v>703</v>
      </c>
      <c r="AQ482" s="84"/>
      <c r="AR482" s="53"/>
      <c r="AS482" s="53" t="s">
        <v>1137</v>
      </c>
      <c r="AT482" s="53">
        <v>1</v>
      </c>
      <c r="AU482" s="83">
        <v>46215</v>
      </c>
      <c r="AV482" s="53"/>
      <c r="AW482" s="53"/>
    </row>
    <row r="483" spans="3:49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5"/>
        <v>1</v>
      </c>
      <c r="M483" s="26">
        <f t="shared" si="46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67">
        <f>SUMIFS([1]Up!$J:$J,[1]Up!$D:$D,D483)</f>
        <v>0</v>
      </c>
      <c r="AM483" s="82"/>
      <c r="AN483" s="82" t="str">
        <f t="shared" si="47"/>
        <v/>
      </c>
      <c r="AO483" s="53" t="str">
        <f t="shared" si="48"/>
        <v/>
      </c>
      <c r="AP483" s="53" t="s">
        <v>703</v>
      </c>
      <c r="AQ483" s="84"/>
      <c r="AR483" s="53"/>
      <c r="AS483" s="53" t="s">
        <v>1137</v>
      </c>
      <c r="AT483" s="53">
        <v>1</v>
      </c>
      <c r="AU483" s="83">
        <v>46215</v>
      </c>
      <c r="AV483" s="53"/>
      <c r="AW483" s="53"/>
    </row>
    <row r="484" spans="3:49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5"/>
        <v>3</v>
      </c>
      <c r="M484" s="26">
        <f t="shared" si="46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67">
        <f>SUMIFS([1]Up!$J:$J,[1]Up!$D:$D,D484)</f>
        <v>0</v>
      </c>
      <c r="AM484" s="82"/>
      <c r="AN484" s="82" t="str">
        <f t="shared" si="47"/>
        <v/>
      </c>
      <c r="AO484" s="53" t="str">
        <f t="shared" si="48"/>
        <v/>
      </c>
      <c r="AP484" s="53" t="s">
        <v>703</v>
      </c>
      <c r="AQ484" s="84"/>
      <c r="AR484" s="53"/>
      <c r="AS484" s="53" t="s">
        <v>1137</v>
      </c>
      <c r="AT484" s="53">
        <v>3</v>
      </c>
      <c r="AU484" s="83">
        <v>46215</v>
      </c>
      <c r="AV484" s="53"/>
      <c r="AW484" s="53"/>
    </row>
    <row r="485" spans="3:49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5"/>
        <v>2</v>
      </c>
      <c r="M485" s="26">
        <f t="shared" si="46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26"/>
      <c r="AJ485" s="26"/>
      <c r="AK485" s="26"/>
      <c r="AL485" s="67">
        <f>SUMIFS([1]Up!$J:$J,[1]Up!$D:$D,D485)</f>
        <v>0</v>
      </c>
      <c r="AM485" s="82"/>
      <c r="AN485" s="82" t="str">
        <f t="shared" si="47"/>
        <v>PL12</v>
      </c>
      <c r="AO485" s="53" t="str">
        <f t="shared" si="48"/>
        <v/>
      </c>
      <c r="AP485" s="53" t="s">
        <v>703</v>
      </c>
      <c r="AQ485" s="84"/>
      <c r="AR485" s="53"/>
      <c r="AS485" s="53" t="s">
        <v>792</v>
      </c>
      <c r="AT485" s="53">
        <v>2</v>
      </c>
      <c r="AU485" s="83">
        <v>46215</v>
      </c>
      <c r="AV485" s="53"/>
      <c r="AW485" s="53"/>
    </row>
    <row r="486" spans="3:49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5"/>
        <v>1</v>
      </c>
      <c r="M486" s="26">
        <f t="shared" si="46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>
        <v>1</v>
      </c>
      <c r="AI486" s="26"/>
      <c r="AJ486" s="26"/>
      <c r="AK486" s="26"/>
      <c r="AL486" s="67">
        <f>SUMIFS([1]Up!$J:$J,[1]Up!$D:$D,D486)</f>
        <v>0</v>
      </c>
      <c r="AM486" s="82"/>
      <c r="AN486" s="82" t="str">
        <f t="shared" si="47"/>
        <v>PL6</v>
      </c>
      <c r="AO486" s="53" t="str">
        <f t="shared" si="48"/>
        <v/>
      </c>
      <c r="AP486" s="53" t="s">
        <v>703</v>
      </c>
      <c r="AQ486" s="84"/>
      <c r="AR486" s="53"/>
      <c r="AS486" s="53" t="s">
        <v>765</v>
      </c>
      <c r="AT486" s="53">
        <v>1</v>
      </c>
      <c r="AU486" s="83">
        <v>46215</v>
      </c>
      <c r="AV486" s="53"/>
      <c r="AW486" s="53"/>
    </row>
    <row r="487" spans="3:49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5"/>
        <v>1</v>
      </c>
      <c r="M487" s="26">
        <f t="shared" si="46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26"/>
      <c r="AJ487" s="26"/>
      <c r="AK487" s="26"/>
      <c r="AL487" s="67">
        <f>SUMIFS([1]Up!$J:$J,[1]Up!$D:$D,D487)</f>
        <v>0</v>
      </c>
      <c r="AM487" s="82"/>
      <c r="AN487" s="82" t="str">
        <f t="shared" si="47"/>
        <v>PL6</v>
      </c>
      <c r="AO487" s="53" t="str">
        <f t="shared" si="48"/>
        <v/>
      </c>
      <c r="AP487" s="53" t="s">
        <v>703</v>
      </c>
      <c r="AQ487" s="84"/>
      <c r="AR487" s="53"/>
      <c r="AS487" s="53" t="s">
        <v>765</v>
      </c>
      <c r="AT487" s="53">
        <v>1</v>
      </c>
      <c r="AU487" s="83">
        <v>46215</v>
      </c>
      <c r="AV487" s="53"/>
      <c r="AW487" s="53"/>
    </row>
    <row r="488" spans="3:49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5"/>
        <v>0</v>
      </c>
      <c r="M488" s="26">
        <f t="shared" si="46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67">
        <f>SUMIFS([1]Up!$J:$J,[1]Up!$D:$D,D488)</f>
        <v>0</v>
      </c>
      <c r="AM488" s="82"/>
      <c r="AN488" s="82" t="str">
        <f t="shared" si="47"/>
        <v/>
      </c>
      <c r="AO488" s="53" t="str">
        <f t="shared" si="48"/>
        <v/>
      </c>
      <c r="AP488" s="53" t="s">
        <v>682</v>
      </c>
      <c r="AQ488" s="84"/>
      <c r="AR488" s="53"/>
      <c r="AS488" s="53"/>
      <c r="AT488" s="53"/>
      <c r="AU488" s="83"/>
      <c r="AV488" s="53"/>
      <c r="AW488" s="53"/>
    </row>
    <row r="489" spans="3:49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5"/>
        <v>0</v>
      </c>
      <c r="M489" s="26">
        <f t="shared" si="46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67">
        <f>SUMIFS([1]Up!$J:$J,[1]Up!$D:$D,D489)</f>
        <v>0</v>
      </c>
      <c r="AM489" s="82"/>
      <c r="AN489" s="82" t="str">
        <f t="shared" si="47"/>
        <v/>
      </c>
      <c r="AO489" s="53" t="str">
        <f t="shared" si="48"/>
        <v/>
      </c>
      <c r="AP489" s="53" t="s">
        <v>682</v>
      </c>
      <c r="AQ489" s="84"/>
      <c r="AR489" s="53"/>
      <c r="AS489" s="53"/>
      <c r="AT489" s="53"/>
      <c r="AU489" s="83"/>
      <c r="AV489" s="53"/>
      <c r="AW489" s="53"/>
    </row>
    <row r="490" spans="3:49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5"/>
        <v>0</v>
      </c>
      <c r="M490" s="26">
        <f t="shared" si="46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67">
        <f>SUMIFS([1]Up!$J:$J,[1]Up!$D:$D,D490)</f>
        <v>0</v>
      </c>
      <c r="AM490" s="82"/>
      <c r="AN490" s="82" t="str">
        <f t="shared" si="47"/>
        <v/>
      </c>
      <c r="AO490" s="53" t="str">
        <f t="shared" si="48"/>
        <v/>
      </c>
      <c r="AP490" s="53" t="s">
        <v>786</v>
      </c>
      <c r="AQ490" s="84"/>
      <c r="AR490" s="53"/>
      <c r="AS490" s="53"/>
      <c r="AT490" s="53"/>
      <c r="AU490" s="83"/>
      <c r="AV490" s="53"/>
      <c r="AW490" s="53"/>
    </row>
    <row r="491" spans="3:49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5"/>
        <v>0</v>
      </c>
      <c r="M491" s="26">
        <f t="shared" si="46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67">
        <f>SUMIFS([1]Up!$J:$J,[1]Up!$D:$D,D491)</f>
        <v>0</v>
      </c>
      <c r="AM491" s="82"/>
      <c r="AN491" s="82" t="str">
        <f t="shared" si="47"/>
        <v/>
      </c>
      <c r="AO491" s="53" t="str">
        <f t="shared" si="48"/>
        <v/>
      </c>
      <c r="AP491" s="53" t="s">
        <v>682</v>
      </c>
      <c r="AQ491" s="84"/>
      <c r="AR491" s="53"/>
      <c r="AS491" s="53"/>
      <c r="AT491" s="53"/>
      <c r="AU491" s="83"/>
      <c r="AV491" s="53"/>
      <c r="AW491" s="53"/>
    </row>
    <row r="492" spans="3:49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5"/>
        <v>0</v>
      </c>
      <c r="M492" s="26">
        <f t="shared" si="46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67">
        <f>SUMIFS([1]Up!$J:$J,[1]Up!$D:$D,D492)</f>
        <v>0</v>
      </c>
      <c r="AM492" s="82"/>
      <c r="AN492" s="82" t="str">
        <f t="shared" si="47"/>
        <v/>
      </c>
      <c r="AO492" s="53" t="str">
        <f t="shared" si="48"/>
        <v/>
      </c>
      <c r="AP492" s="53" t="s">
        <v>682</v>
      </c>
      <c r="AQ492" s="84"/>
      <c r="AR492" s="53"/>
      <c r="AS492" s="53"/>
      <c r="AT492" s="53"/>
      <c r="AU492" s="83"/>
      <c r="AV492" s="53"/>
      <c r="AW492" s="53"/>
    </row>
    <row r="493" spans="3:49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5"/>
        <v>1</v>
      </c>
      <c r="M493" s="26">
        <f t="shared" si="46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67">
        <f>SUMIFS([1]Up!$J:$J,[1]Up!$D:$D,D493)</f>
        <v>0</v>
      </c>
      <c r="AM493" s="82"/>
      <c r="AN493" s="82" t="str">
        <f t="shared" si="47"/>
        <v/>
      </c>
      <c r="AO493" s="53" t="str">
        <f t="shared" si="48"/>
        <v/>
      </c>
      <c r="AP493" s="53" t="s">
        <v>703</v>
      </c>
      <c r="AQ493" s="84"/>
      <c r="AR493" s="53"/>
      <c r="AS493" s="53" t="s">
        <v>888</v>
      </c>
      <c r="AT493" s="53">
        <v>1</v>
      </c>
      <c r="AU493" s="83">
        <v>46215</v>
      </c>
      <c r="AV493" s="53"/>
      <c r="AW493" s="53"/>
    </row>
    <row r="494" spans="3:49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9">MIN(SUM(N494:AK494),I494)</f>
        <v>4</v>
      </c>
      <c r="M494" s="26">
        <f t="shared" ref="M494:M545" si="50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67">
        <f>SUMIFS([1]Up!$J:$J,[1]Up!$D:$D,D494)</f>
        <v>0</v>
      </c>
      <c r="AM494" s="82"/>
      <c r="AN494" s="82" t="str">
        <f t="shared" ref="AN494:AN545" si="51">IFERROR(IF(C494="Plate",LEFT(E494,FIND("*",E494,1)-1),""),IF(C494="Plate",LEFT(E494,FIND("x",E494,1)-1),""))</f>
        <v/>
      </c>
      <c r="AO494" s="53" t="str">
        <f t="shared" ref="AO494:AO545" si="52">IF(ROUND(SUM(N494:AK494)-I494,0)&gt;0,"Thừa "&amp;SUM(N494:AK494)-I494,"")</f>
        <v/>
      </c>
      <c r="AP494" s="53" t="s">
        <v>703</v>
      </c>
      <c r="AQ494" s="84"/>
      <c r="AR494" s="53"/>
      <c r="AS494" s="53" t="s">
        <v>888</v>
      </c>
      <c r="AT494" s="53">
        <v>4</v>
      </c>
      <c r="AU494" s="83">
        <v>46215</v>
      </c>
      <c r="AV494" s="53"/>
      <c r="AW494" s="53"/>
    </row>
    <row r="495" spans="3:49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9"/>
        <v>0</v>
      </c>
      <c r="M495" s="26">
        <f t="shared" si="50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67">
        <f>SUMIFS([1]Up!$J:$J,[1]Up!$D:$D,D495)</f>
        <v>0</v>
      </c>
      <c r="AM495" s="82"/>
      <c r="AN495" s="82" t="str">
        <f t="shared" si="51"/>
        <v/>
      </c>
      <c r="AO495" s="53" t="str">
        <f t="shared" si="52"/>
        <v/>
      </c>
      <c r="AP495" s="53" t="s">
        <v>712</v>
      </c>
      <c r="AQ495" s="84"/>
      <c r="AR495" s="53"/>
      <c r="AS495" s="53" t="s">
        <v>576</v>
      </c>
      <c r="AT495" s="53">
        <v>1</v>
      </c>
      <c r="AU495" s="83"/>
      <c r="AV495" s="53"/>
      <c r="AW495" s="53"/>
    </row>
    <row r="496" spans="3:49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9"/>
        <v>0</v>
      </c>
      <c r="M496" s="26">
        <f t="shared" si="50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67">
        <f>SUMIFS([1]Up!$J:$J,[1]Up!$D:$D,D496)</f>
        <v>0</v>
      </c>
      <c r="AM496" s="82"/>
      <c r="AN496" s="82" t="str">
        <f t="shared" si="51"/>
        <v/>
      </c>
      <c r="AO496" s="53" t="str">
        <f t="shared" si="52"/>
        <v/>
      </c>
      <c r="AP496" s="53" t="s">
        <v>786</v>
      </c>
      <c r="AQ496" s="84"/>
      <c r="AR496" s="53"/>
      <c r="AS496" s="53" t="s">
        <v>1087</v>
      </c>
      <c r="AT496" s="53">
        <v>6</v>
      </c>
      <c r="AU496" s="83">
        <v>46215</v>
      </c>
      <c r="AV496" s="53"/>
      <c r="AW496" s="53"/>
    </row>
    <row r="497" spans="3:49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9"/>
        <v>2</v>
      </c>
      <c r="M497" s="26">
        <f t="shared" si="50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67">
        <f>SUMIFS([1]Up!$J:$J,[1]Up!$D:$D,D497)</f>
        <v>0</v>
      </c>
      <c r="AM497" s="82"/>
      <c r="AN497" s="82" t="str">
        <f t="shared" si="51"/>
        <v>PL38</v>
      </c>
      <c r="AO497" s="53" t="str">
        <f t="shared" si="52"/>
        <v/>
      </c>
      <c r="AP497" s="53" t="s">
        <v>703</v>
      </c>
      <c r="AQ497" s="84"/>
      <c r="AR497" s="53"/>
      <c r="AS497" s="53" t="s">
        <v>713</v>
      </c>
      <c r="AT497" s="53">
        <v>2</v>
      </c>
      <c r="AU497" s="83">
        <v>46215</v>
      </c>
      <c r="AV497" s="53"/>
      <c r="AW497" s="53"/>
    </row>
    <row r="498" spans="3:49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9"/>
        <v>1</v>
      </c>
      <c r="M498" s="26">
        <f t="shared" si="50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>
        <v>2</v>
      </c>
      <c r="AI498" s="26"/>
      <c r="AJ498" s="26"/>
      <c r="AK498" s="26"/>
      <c r="AL498" s="67">
        <f>SUMIFS([1]Up!$J:$J,[1]Up!$D:$D,D498)</f>
        <v>0</v>
      </c>
      <c r="AM498" s="82" t="s">
        <v>3961</v>
      </c>
      <c r="AN498" s="82" t="str">
        <f t="shared" si="51"/>
        <v>PL6</v>
      </c>
      <c r="AO498" s="53" t="str">
        <f t="shared" si="52"/>
        <v>Thừa 1</v>
      </c>
      <c r="AP498" s="53" t="s">
        <v>703</v>
      </c>
      <c r="AQ498" s="84"/>
      <c r="AR498" s="53"/>
      <c r="AS498" s="53" t="s">
        <v>576</v>
      </c>
      <c r="AT498" s="53">
        <v>1</v>
      </c>
      <c r="AU498" s="83"/>
      <c r="AV498" s="53"/>
      <c r="AW498" s="53"/>
    </row>
    <row r="499" spans="3:49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9"/>
        <v>2</v>
      </c>
      <c r="M499" s="26">
        <f t="shared" si="50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26"/>
      <c r="AJ499" s="26"/>
      <c r="AK499" s="26"/>
      <c r="AL499" s="67">
        <f>SUMIFS([1]Up!$J:$J,[1]Up!$D:$D,D499)</f>
        <v>0</v>
      </c>
      <c r="AM499" s="82"/>
      <c r="AN499" s="82" t="str">
        <f t="shared" si="51"/>
        <v>PL12</v>
      </c>
      <c r="AO499" s="53" t="str">
        <f t="shared" si="52"/>
        <v/>
      </c>
      <c r="AP499" s="53" t="s">
        <v>703</v>
      </c>
      <c r="AQ499" s="84"/>
      <c r="AR499" s="53"/>
      <c r="AS499" s="53" t="s">
        <v>854</v>
      </c>
      <c r="AT499" s="53">
        <v>2</v>
      </c>
      <c r="AU499" s="83">
        <v>46215</v>
      </c>
      <c r="AV499" s="53"/>
      <c r="AW499" s="53"/>
    </row>
    <row r="500" spans="3:49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9"/>
        <v>3</v>
      </c>
      <c r="M500" s="26">
        <f t="shared" si="50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67">
        <f>SUMIFS([1]Up!$J:$J,[1]Up!$D:$D,D500)</f>
        <v>0</v>
      </c>
      <c r="AM500" s="82"/>
      <c r="AN500" s="82" t="str">
        <f t="shared" si="51"/>
        <v/>
      </c>
      <c r="AO500" s="53" t="str">
        <f t="shared" si="52"/>
        <v/>
      </c>
      <c r="AP500" s="53" t="s">
        <v>703</v>
      </c>
      <c r="AQ500" s="84"/>
      <c r="AR500" s="53"/>
      <c r="AS500" s="53" t="s">
        <v>1015</v>
      </c>
      <c r="AT500" s="53">
        <v>3</v>
      </c>
      <c r="AU500" s="83">
        <v>46215</v>
      </c>
      <c r="AV500" s="53"/>
      <c r="AW500" s="53"/>
    </row>
    <row r="501" spans="3:49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9"/>
        <v>1</v>
      </c>
      <c r="M501" s="26">
        <f t="shared" si="50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67">
        <f>SUMIFS([1]Up!$J:$J,[1]Up!$D:$D,D501)</f>
        <v>0</v>
      </c>
      <c r="AM501" s="82"/>
      <c r="AN501" s="82" t="str">
        <f t="shared" si="51"/>
        <v/>
      </c>
      <c r="AO501" s="53" t="str">
        <f t="shared" si="52"/>
        <v/>
      </c>
      <c r="AP501" s="53" t="s">
        <v>703</v>
      </c>
      <c r="AQ501" s="84"/>
      <c r="AR501" s="53"/>
      <c r="AS501" s="53" t="s">
        <v>1064</v>
      </c>
      <c r="AT501" s="53">
        <v>1</v>
      </c>
      <c r="AU501" s="83">
        <v>46215</v>
      </c>
      <c r="AV501" s="53"/>
      <c r="AW501" s="53"/>
    </row>
    <row r="502" spans="3:49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9"/>
        <v>4</v>
      </c>
      <c r="M502" s="26">
        <f t="shared" si="50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67">
        <f>SUMIFS([1]Up!$J:$J,[1]Up!$D:$D,D502)</f>
        <v>0</v>
      </c>
      <c r="AM502" s="82"/>
      <c r="AN502" s="82" t="str">
        <f t="shared" si="51"/>
        <v/>
      </c>
      <c r="AO502" s="53" t="str">
        <f t="shared" si="52"/>
        <v/>
      </c>
      <c r="AP502" s="53" t="s">
        <v>703</v>
      </c>
      <c r="AQ502" s="84"/>
      <c r="AR502" s="53"/>
      <c r="AS502" s="53" t="s">
        <v>1064</v>
      </c>
      <c r="AT502" s="53">
        <v>4</v>
      </c>
      <c r="AU502" s="83">
        <v>46215</v>
      </c>
      <c r="AV502" s="53"/>
      <c r="AW502" s="53"/>
    </row>
    <row r="503" spans="3:49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9"/>
        <v>3</v>
      </c>
      <c r="M503" s="26">
        <f t="shared" si="50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67">
        <f>SUMIFS([1]Up!$J:$J,[1]Up!$D:$D,D503)</f>
        <v>0</v>
      </c>
      <c r="AM503" s="82"/>
      <c r="AN503" s="82" t="str">
        <f t="shared" si="51"/>
        <v/>
      </c>
      <c r="AO503" s="53" t="str">
        <f t="shared" si="52"/>
        <v/>
      </c>
      <c r="AP503" s="53" t="s">
        <v>703</v>
      </c>
      <c r="AQ503" s="84"/>
      <c r="AR503" s="53"/>
      <c r="AS503" s="53" t="s">
        <v>1015</v>
      </c>
      <c r="AT503" s="53">
        <v>3</v>
      </c>
      <c r="AU503" s="83">
        <v>46215</v>
      </c>
      <c r="AV503" s="53"/>
      <c r="AW503" s="53"/>
    </row>
    <row r="504" spans="3:49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9"/>
        <v>2</v>
      </c>
      <c r="M504" s="26">
        <f t="shared" si="50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67">
        <f>SUMIFS([1]Up!$J:$J,[1]Up!$D:$D,D504)</f>
        <v>0</v>
      </c>
      <c r="AM504" s="82"/>
      <c r="AN504" s="82" t="str">
        <f t="shared" si="51"/>
        <v/>
      </c>
      <c r="AO504" s="53" t="str">
        <f t="shared" si="52"/>
        <v/>
      </c>
      <c r="AP504" s="53" t="s">
        <v>703</v>
      </c>
      <c r="AQ504" s="84"/>
      <c r="AR504" s="53"/>
      <c r="AS504" s="53" t="s">
        <v>1064</v>
      </c>
      <c r="AT504" s="53">
        <v>2</v>
      </c>
      <c r="AU504" s="83">
        <v>46215</v>
      </c>
      <c r="AV504" s="53"/>
      <c r="AW504" s="53"/>
    </row>
    <row r="505" spans="3:49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9"/>
        <v>3</v>
      </c>
      <c r="M505" s="26">
        <f t="shared" si="50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67">
        <f>SUMIFS([1]Up!$J:$J,[1]Up!$D:$D,D505)</f>
        <v>0</v>
      </c>
      <c r="AM505" s="82"/>
      <c r="AN505" s="82" t="str">
        <f t="shared" si="51"/>
        <v/>
      </c>
      <c r="AO505" s="53" t="str">
        <f t="shared" si="52"/>
        <v/>
      </c>
      <c r="AP505" s="53" t="s">
        <v>703</v>
      </c>
      <c r="AQ505" s="84"/>
      <c r="AR505" s="53"/>
      <c r="AS505" s="53" t="s">
        <v>1015</v>
      </c>
      <c r="AT505" s="53">
        <v>3</v>
      </c>
      <c r="AU505" s="83">
        <v>46215</v>
      </c>
      <c r="AV505" s="53"/>
      <c r="AW505" s="53"/>
    </row>
    <row r="506" spans="3:49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9"/>
        <v>2</v>
      </c>
      <c r="M506" s="26">
        <f t="shared" si="50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67">
        <f>SUMIFS([1]Up!$J:$J,[1]Up!$D:$D,D506)</f>
        <v>0</v>
      </c>
      <c r="AM506" s="82"/>
      <c r="AN506" s="82" t="str">
        <f t="shared" si="51"/>
        <v/>
      </c>
      <c r="AO506" s="53" t="str">
        <f t="shared" si="52"/>
        <v/>
      </c>
      <c r="AP506" s="53" t="s">
        <v>703</v>
      </c>
      <c r="AQ506" s="84"/>
      <c r="AR506" s="53"/>
      <c r="AS506" s="53" t="s">
        <v>1064</v>
      </c>
      <c r="AT506" s="53">
        <v>2</v>
      </c>
      <c r="AU506" s="83">
        <v>46215</v>
      </c>
      <c r="AV506" s="53"/>
      <c r="AW506" s="53"/>
    </row>
    <row r="507" spans="3:49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9"/>
        <v>0</v>
      </c>
      <c r="M507" s="26">
        <f t="shared" si="50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67">
        <f>SUMIFS([1]Up!$J:$J,[1]Up!$D:$D,D507)</f>
        <v>0</v>
      </c>
      <c r="AM507" s="82"/>
      <c r="AN507" s="82" t="str">
        <f t="shared" si="51"/>
        <v/>
      </c>
      <c r="AO507" s="53" t="str">
        <f t="shared" si="52"/>
        <v/>
      </c>
      <c r="AP507" s="53" t="s">
        <v>682</v>
      </c>
      <c r="AQ507" s="84"/>
      <c r="AR507" s="53"/>
      <c r="AS507" s="53"/>
      <c r="AT507" s="53"/>
      <c r="AU507" s="83"/>
      <c r="AV507" s="53"/>
      <c r="AW507" s="53"/>
    </row>
    <row r="508" spans="3:49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9"/>
        <v>0</v>
      </c>
      <c r="M508" s="26">
        <f t="shared" si="50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67">
        <f>SUMIFS([1]Up!$J:$J,[1]Up!$D:$D,D508)</f>
        <v>0</v>
      </c>
      <c r="AM508" s="82"/>
      <c r="AN508" s="82" t="str">
        <f t="shared" si="51"/>
        <v/>
      </c>
      <c r="AO508" s="53" t="str">
        <f t="shared" si="52"/>
        <v/>
      </c>
      <c r="AP508" s="53" t="s">
        <v>682</v>
      </c>
      <c r="AQ508" s="84"/>
      <c r="AR508" s="53"/>
      <c r="AS508" s="53"/>
      <c r="AT508" s="53"/>
      <c r="AU508" s="83"/>
      <c r="AV508" s="53"/>
      <c r="AW508" s="53"/>
    </row>
    <row r="509" spans="3:49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9"/>
        <v>0</v>
      </c>
      <c r="M509" s="26">
        <f t="shared" si="50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67">
        <f>SUMIFS([1]Up!$J:$J,[1]Up!$D:$D,D509)</f>
        <v>0</v>
      </c>
      <c r="AM509" s="82"/>
      <c r="AN509" s="82" t="str">
        <f t="shared" si="51"/>
        <v/>
      </c>
      <c r="AO509" s="53" t="str">
        <f t="shared" si="52"/>
        <v/>
      </c>
      <c r="AP509" s="53" t="s">
        <v>786</v>
      </c>
      <c r="AQ509" s="84"/>
      <c r="AR509" s="53"/>
      <c r="AS509" s="53"/>
      <c r="AT509" s="53"/>
      <c r="AU509" s="83"/>
      <c r="AV509" s="53"/>
      <c r="AW509" s="53"/>
    </row>
    <row r="510" spans="3:49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9"/>
        <v>0</v>
      </c>
      <c r="M510" s="26">
        <f t="shared" si="50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67">
        <f>SUMIFS([1]Up!$J:$J,[1]Up!$D:$D,D510)</f>
        <v>0</v>
      </c>
      <c r="AM510" s="82"/>
      <c r="AN510" s="82" t="str">
        <f t="shared" si="51"/>
        <v/>
      </c>
      <c r="AO510" s="53" t="str">
        <f t="shared" si="52"/>
        <v/>
      </c>
      <c r="AP510" s="53" t="s">
        <v>786</v>
      </c>
      <c r="AQ510" s="84"/>
      <c r="AR510" s="53"/>
      <c r="AS510" s="53"/>
      <c r="AT510" s="53"/>
      <c r="AU510" s="83"/>
      <c r="AV510" s="53"/>
      <c r="AW510" s="53"/>
    </row>
    <row r="511" spans="3:49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9"/>
        <v>0</v>
      </c>
      <c r="M511" s="26">
        <f t="shared" si="50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67">
        <f>SUMIFS([1]Up!$J:$J,[1]Up!$D:$D,D511)</f>
        <v>0</v>
      </c>
      <c r="AM511" s="82"/>
      <c r="AN511" s="82" t="str">
        <f t="shared" si="51"/>
        <v/>
      </c>
      <c r="AO511" s="53" t="str">
        <f t="shared" si="52"/>
        <v/>
      </c>
      <c r="AP511" s="53" t="s">
        <v>682</v>
      </c>
      <c r="AQ511" s="84"/>
      <c r="AR511" s="53"/>
      <c r="AS511" s="53"/>
      <c r="AT511" s="53"/>
      <c r="AU511" s="83"/>
      <c r="AV511" s="53"/>
      <c r="AW511" s="53"/>
    </row>
    <row r="512" spans="3:49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9"/>
        <v>2</v>
      </c>
      <c r="M512" s="26">
        <f t="shared" si="50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26"/>
      <c r="AJ512" s="26"/>
      <c r="AK512" s="26"/>
      <c r="AL512" s="67">
        <f>SUMIFS([1]Up!$J:$J,[1]Up!$D:$D,D512)</f>
        <v>0</v>
      </c>
      <c r="AM512" s="82"/>
      <c r="AN512" s="82" t="str">
        <f t="shared" si="51"/>
        <v>PL8</v>
      </c>
      <c r="AO512" s="53" t="str">
        <f t="shared" si="52"/>
        <v/>
      </c>
      <c r="AP512" s="53" t="s">
        <v>703</v>
      </c>
      <c r="AQ512" s="84"/>
      <c r="AR512" s="53"/>
      <c r="AS512" s="53" t="s">
        <v>1109</v>
      </c>
      <c r="AT512" s="53">
        <v>2</v>
      </c>
      <c r="AU512" s="83">
        <v>46215</v>
      </c>
      <c r="AV512" s="53"/>
      <c r="AW512" s="53"/>
    </row>
    <row r="513" spans="3:49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9"/>
        <v>6</v>
      </c>
      <c r="M513" s="26">
        <f t="shared" si="50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26"/>
      <c r="AJ513" s="26"/>
      <c r="AK513" s="26"/>
      <c r="AL513" s="67">
        <f>SUMIFS([1]Up!$J:$J,[1]Up!$D:$D,D513)</f>
        <v>0</v>
      </c>
      <c r="AM513" s="82"/>
      <c r="AN513" s="82" t="str">
        <f t="shared" si="51"/>
        <v>PL10</v>
      </c>
      <c r="AO513" s="53" t="str">
        <f t="shared" si="52"/>
        <v/>
      </c>
      <c r="AP513" s="53" t="s">
        <v>703</v>
      </c>
      <c r="AQ513" s="84"/>
      <c r="AR513" s="53"/>
      <c r="AS513" s="53" t="s">
        <v>779</v>
      </c>
      <c r="AT513" s="53">
        <v>6</v>
      </c>
      <c r="AU513" s="83">
        <v>46215</v>
      </c>
      <c r="AV513" s="53"/>
      <c r="AW513" s="53"/>
    </row>
    <row r="514" spans="3:49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9"/>
        <v>6</v>
      </c>
      <c r="M514" s="26">
        <f t="shared" si="50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26"/>
      <c r="AJ514" s="26"/>
      <c r="AK514" s="26"/>
      <c r="AL514" s="67">
        <f>SUMIFS([1]Up!$J:$J,[1]Up!$D:$D,D514)</f>
        <v>0</v>
      </c>
      <c r="AM514" s="82"/>
      <c r="AN514" s="82" t="str">
        <f t="shared" si="51"/>
        <v>PL10</v>
      </c>
      <c r="AO514" s="53" t="str">
        <f t="shared" si="52"/>
        <v/>
      </c>
      <c r="AP514" s="53" t="s">
        <v>703</v>
      </c>
      <c r="AQ514" s="84"/>
      <c r="AR514" s="53"/>
      <c r="AS514" s="53" t="s">
        <v>779</v>
      </c>
      <c r="AT514" s="53">
        <v>6</v>
      </c>
      <c r="AU514" s="83">
        <v>46215</v>
      </c>
      <c r="AV514" s="53"/>
      <c r="AW514" s="53"/>
    </row>
    <row r="515" spans="3:49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9"/>
        <v>4</v>
      </c>
      <c r="M515" s="26">
        <f t="shared" si="50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26"/>
      <c r="AJ515" s="26"/>
      <c r="AK515" s="26"/>
      <c r="AL515" s="67">
        <f>SUMIFS([1]Up!$J:$J,[1]Up!$D:$D,D515)</f>
        <v>0</v>
      </c>
      <c r="AM515" s="82"/>
      <c r="AN515" s="82" t="str">
        <f t="shared" si="51"/>
        <v>PL10</v>
      </c>
      <c r="AO515" s="53" t="str">
        <f t="shared" si="52"/>
        <v/>
      </c>
      <c r="AP515" s="53" t="s">
        <v>703</v>
      </c>
      <c r="AQ515" s="84"/>
      <c r="AR515" s="53"/>
      <c r="AS515" s="53" t="s">
        <v>779</v>
      </c>
      <c r="AT515" s="53">
        <v>4</v>
      </c>
      <c r="AU515" s="83">
        <v>46215</v>
      </c>
      <c r="AV515" s="53"/>
      <c r="AW515" s="53"/>
    </row>
    <row r="516" spans="3:49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9"/>
        <v>2</v>
      </c>
      <c r="M516" s="26">
        <f t="shared" si="50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26"/>
      <c r="AJ516" s="26"/>
      <c r="AK516" s="26"/>
      <c r="AL516" s="67">
        <f>SUMIFS([1]Up!$J:$J,[1]Up!$D:$D,D516)</f>
        <v>0</v>
      </c>
      <c r="AM516" s="82"/>
      <c r="AN516" s="82" t="str">
        <f t="shared" si="51"/>
        <v>PL12</v>
      </c>
      <c r="AO516" s="53" t="str">
        <f t="shared" si="52"/>
        <v/>
      </c>
      <c r="AP516" s="53" t="s">
        <v>703</v>
      </c>
      <c r="AQ516" s="84"/>
      <c r="AR516" s="53"/>
      <c r="AS516" s="53" t="s">
        <v>854</v>
      </c>
      <c r="AT516" s="53">
        <v>2</v>
      </c>
      <c r="AU516" s="83">
        <v>46215</v>
      </c>
      <c r="AV516" s="53"/>
      <c r="AW516" s="53"/>
    </row>
    <row r="517" spans="3:49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9"/>
        <v>4</v>
      </c>
      <c r="M517" s="26">
        <f t="shared" si="50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26"/>
      <c r="AJ517" s="26"/>
      <c r="AK517" s="26"/>
      <c r="AL517" s="67">
        <f>SUMIFS([1]Up!$J:$J,[1]Up!$D:$D,D517)</f>
        <v>0</v>
      </c>
      <c r="AM517" s="82"/>
      <c r="AN517" s="82" t="str">
        <f t="shared" si="51"/>
        <v>PL10</v>
      </c>
      <c r="AO517" s="53" t="str">
        <f t="shared" si="52"/>
        <v/>
      </c>
      <c r="AP517" s="53" t="s">
        <v>703</v>
      </c>
      <c r="AQ517" s="84"/>
      <c r="AR517" s="53"/>
      <c r="AS517" s="53" t="s">
        <v>1033</v>
      </c>
      <c r="AT517" s="53">
        <v>4</v>
      </c>
      <c r="AU517" s="83">
        <v>46215</v>
      </c>
      <c r="AV517" s="53"/>
      <c r="AW517" s="53"/>
    </row>
    <row r="518" spans="3:49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9"/>
        <v>0</v>
      </c>
      <c r="M518" s="26">
        <f t="shared" si="50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67">
        <f>SUMIFS([1]Up!$J:$J,[1]Up!$D:$D,D518)</f>
        <v>0</v>
      </c>
      <c r="AM518" s="82"/>
      <c r="AN518" s="82" t="str">
        <f t="shared" si="51"/>
        <v/>
      </c>
      <c r="AO518" s="53" t="str">
        <f t="shared" si="52"/>
        <v/>
      </c>
      <c r="AP518" s="53" t="s">
        <v>682</v>
      </c>
      <c r="AQ518" s="84"/>
      <c r="AR518" s="53"/>
      <c r="AS518" s="53"/>
      <c r="AT518" s="53"/>
      <c r="AU518" s="83"/>
      <c r="AV518" s="53"/>
      <c r="AW518" s="53"/>
    </row>
    <row r="519" spans="3:49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9"/>
        <v>0</v>
      </c>
      <c r="M519" s="26">
        <f t="shared" si="50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67">
        <f>SUMIFS([1]Up!$J:$J,[1]Up!$D:$D,D519)</f>
        <v>0</v>
      </c>
      <c r="AM519" s="82"/>
      <c r="AN519" s="82" t="str">
        <f t="shared" si="51"/>
        <v>PL25</v>
      </c>
      <c r="AO519" s="53" t="str">
        <f t="shared" si="52"/>
        <v/>
      </c>
      <c r="AP519" s="53" t="s">
        <v>703</v>
      </c>
      <c r="AQ519" s="84"/>
      <c r="AR519" s="53"/>
      <c r="AS519" s="53" t="s">
        <v>715</v>
      </c>
      <c r="AT519" s="53">
        <v>4</v>
      </c>
      <c r="AU519" s="83">
        <v>46215</v>
      </c>
      <c r="AV519" s="53"/>
      <c r="AW519" s="53"/>
    </row>
    <row r="520" spans="3:49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9"/>
        <v>8</v>
      </c>
      <c r="M520" s="26">
        <f t="shared" si="50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26"/>
      <c r="AJ520" s="26"/>
      <c r="AK520" s="26"/>
      <c r="AL520" s="67">
        <f>SUMIFS([1]Up!$J:$J,[1]Up!$D:$D,D520)</f>
        <v>0</v>
      </c>
      <c r="AM520" s="82"/>
      <c r="AN520" s="82" t="str">
        <f t="shared" si="51"/>
        <v>PL10</v>
      </c>
      <c r="AO520" s="53" t="str">
        <f t="shared" si="52"/>
        <v/>
      </c>
      <c r="AP520" s="53" t="s">
        <v>703</v>
      </c>
      <c r="AQ520" s="84"/>
      <c r="AR520" s="53"/>
      <c r="AS520" s="53" t="s">
        <v>1033</v>
      </c>
      <c r="AT520" s="53">
        <v>8</v>
      </c>
      <c r="AU520" s="83">
        <v>46215</v>
      </c>
      <c r="AV520" s="53"/>
      <c r="AW520" s="53"/>
    </row>
    <row r="521" spans="3:49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9"/>
        <v>3</v>
      </c>
      <c r="M521" s="26">
        <f t="shared" si="50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67">
        <f>SUMIFS([1]Up!$J:$J,[1]Up!$D:$D,D521)</f>
        <v>0</v>
      </c>
      <c r="AM521" s="82"/>
      <c r="AN521" s="82" t="str">
        <f t="shared" si="51"/>
        <v/>
      </c>
      <c r="AO521" s="53" t="str">
        <f t="shared" si="52"/>
        <v/>
      </c>
      <c r="AP521" s="53" t="s">
        <v>703</v>
      </c>
      <c r="AQ521" s="84"/>
      <c r="AR521" s="53"/>
      <c r="AS521" s="53" t="s">
        <v>1137</v>
      </c>
      <c r="AT521" s="53">
        <v>3</v>
      </c>
      <c r="AU521" s="83">
        <v>46215</v>
      </c>
      <c r="AV521" s="53"/>
      <c r="AW521" s="53"/>
    </row>
    <row r="522" spans="3:49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9"/>
        <v>2</v>
      </c>
      <c r="M522" s="26">
        <f t="shared" si="5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67">
        <f>SUMIFS([1]Up!$J:$J,[1]Up!$D:$D,D522)</f>
        <v>0</v>
      </c>
      <c r="AM522" s="82"/>
      <c r="AN522" s="82" t="str">
        <f t="shared" si="51"/>
        <v/>
      </c>
      <c r="AO522" s="53" t="str">
        <f t="shared" si="52"/>
        <v/>
      </c>
      <c r="AP522" s="53" t="s">
        <v>703</v>
      </c>
      <c r="AQ522" s="84"/>
      <c r="AR522" s="53"/>
      <c r="AS522" s="53" t="s">
        <v>1137</v>
      </c>
      <c r="AT522" s="53">
        <v>2</v>
      </c>
      <c r="AU522" s="83">
        <v>46215</v>
      </c>
      <c r="AV522" s="53"/>
      <c r="AW522" s="53"/>
    </row>
    <row r="523" spans="3:49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9"/>
        <v>2</v>
      </c>
      <c r="M523" s="26">
        <f t="shared" si="5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26"/>
      <c r="AJ523" s="26"/>
      <c r="AK523" s="26"/>
      <c r="AL523" s="67">
        <f>SUMIFS([1]Up!$J:$J,[1]Up!$D:$D,D523)</f>
        <v>0</v>
      </c>
      <c r="AM523" s="82"/>
      <c r="AN523" s="82" t="str">
        <f t="shared" si="51"/>
        <v>PL12</v>
      </c>
      <c r="AO523" s="53" t="str">
        <f t="shared" si="52"/>
        <v/>
      </c>
      <c r="AP523" s="53" t="s">
        <v>703</v>
      </c>
      <c r="AQ523" s="84"/>
      <c r="AR523" s="53"/>
      <c r="AS523" s="53" t="s">
        <v>792</v>
      </c>
      <c r="AT523" s="53">
        <v>2</v>
      </c>
      <c r="AU523" s="83">
        <v>46215</v>
      </c>
      <c r="AV523" s="53"/>
      <c r="AW523" s="53"/>
    </row>
    <row r="524" spans="3:49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9"/>
        <v>1</v>
      </c>
      <c r="M524" s="26">
        <f t="shared" si="50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>
        <v>1</v>
      </c>
      <c r="AI524" s="26"/>
      <c r="AJ524" s="26"/>
      <c r="AK524" s="26"/>
      <c r="AL524" s="67">
        <f>SUMIFS([1]Up!$J:$J,[1]Up!$D:$D,D524)</f>
        <v>0</v>
      </c>
      <c r="AM524" s="82"/>
      <c r="AN524" s="82" t="str">
        <f t="shared" si="51"/>
        <v>PL6</v>
      </c>
      <c r="AO524" s="53" t="str">
        <f t="shared" si="52"/>
        <v/>
      </c>
      <c r="AP524" s="53" t="s">
        <v>703</v>
      </c>
      <c r="AQ524" s="84"/>
      <c r="AR524" s="53"/>
      <c r="AS524" s="53" t="s">
        <v>765</v>
      </c>
      <c r="AT524" s="53">
        <v>1</v>
      </c>
      <c r="AU524" s="83">
        <v>46215</v>
      </c>
      <c r="AV524" s="53"/>
      <c r="AW524" s="53"/>
    </row>
    <row r="525" spans="3:49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9"/>
        <v>2</v>
      </c>
      <c r="M525" s="26">
        <f t="shared" si="50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26"/>
      <c r="AJ525" s="26"/>
      <c r="AK525" s="26"/>
      <c r="AL525" s="67">
        <f>SUMIFS([1]Up!$J:$J,[1]Up!$D:$D,D525)</f>
        <v>0</v>
      </c>
      <c r="AM525" s="82"/>
      <c r="AN525" s="82" t="str">
        <f t="shared" si="51"/>
        <v>PL6</v>
      </c>
      <c r="AO525" s="53" t="str">
        <f t="shared" si="52"/>
        <v/>
      </c>
      <c r="AP525" s="53" t="s">
        <v>703</v>
      </c>
      <c r="AQ525" s="84"/>
      <c r="AR525" s="53"/>
      <c r="AS525" s="53" t="s">
        <v>765</v>
      </c>
      <c r="AT525" s="53">
        <v>2</v>
      </c>
      <c r="AU525" s="83">
        <v>46215</v>
      </c>
      <c r="AV525" s="53"/>
      <c r="AW525" s="53"/>
    </row>
    <row r="526" spans="3:49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9"/>
        <v>0</v>
      </c>
      <c r="M526" s="26">
        <f t="shared" si="50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67">
        <f>SUMIFS([1]Up!$J:$J,[1]Up!$D:$D,D526)</f>
        <v>0</v>
      </c>
      <c r="AM526" s="82"/>
      <c r="AN526" s="82" t="str">
        <f t="shared" si="51"/>
        <v/>
      </c>
      <c r="AO526" s="53" t="str">
        <f t="shared" si="52"/>
        <v/>
      </c>
      <c r="AP526" s="53" t="s">
        <v>682</v>
      </c>
      <c r="AQ526" s="84"/>
      <c r="AR526" s="53"/>
      <c r="AS526" s="53"/>
      <c r="AT526" s="53"/>
      <c r="AU526" s="83"/>
      <c r="AV526" s="53"/>
      <c r="AW526" s="53"/>
    </row>
    <row r="527" spans="3:49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9"/>
        <v>0</v>
      </c>
      <c r="M527" s="26">
        <f t="shared" si="50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67">
        <f>SUMIFS([1]Up!$J:$J,[1]Up!$D:$D,D527)</f>
        <v>0</v>
      </c>
      <c r="AM527" s="82"/>
      <c r="AN527" s="82" t="str">
        <f t="shared" si="51"/>
        <v/>
      </c>
      <c r="AO527" s="53" t="str">
        <f t="shared" si="52"/>
        <v/>
      </c>
      <c r="AP527" s="53" t="s">
        <v>682</v>
      </c>
      <c r="AQ527" s="84"/>
      <c r="AR527" s="53"/>
      <c r="AS527" s="53"/>
      <c r="AT527" s="53"/>
      <c r="AU527" s="83"/>
      <c r="AV527" s="53"/>
      <c r="AW527" s="53"/>
    </row>
    <row r="528" spans="3:49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9"/>
        <v>0</v>
      </c>
      <c r="M528" s="26">
        <f t="shared" si="50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67">
        <f>SUMIFS([1]Up!$J:$J,[1]Up!$D:$D,D528)</f>
        <v>0</v>
      </c>
      <c r="AM528" s="82"/>
      <c r="AN528" s="82" t="str">
        <f t="shared" si="51"/>
        <v/>
      </c>
      <c r="AO528" s="53" t="str">
        <f t="shared" si="52"/>
        <v/>
      </c>
      <c r="AP528" s="53" t="s">
        <v>786</v>
      </c>
      <c r="AQ528" s="84"/>
      <c r="AR528" s="53"/>
      <c r="AS528" s="53"/>
      <c r="AT528" s="53"/>
      <c r="AU528" s="83"/>
      <c r="AV528" s="53"/>
      <c r="AW528" s="53"/>
    </row>
    <row r="529" spans="3:49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9"/>
        <v>0</v>
      </c>
      <c r="M529" s="26">
        <f t="shared" si="50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67">
        <f>SUMIFS([1]Up!$J:$J,[1]Up!$D:$D,D529)</f>
        <v>0</v>
      </c>
      <c r="AM529" s="82"/>
      <c r="AN529" s="82" t="str">
        <f t="shared" si="51"/>
        <v/>
      </c>
      <c r="AO529" s="53" t="str">
        <f t="shared" si="52"/>
        <v/>
      </c>
      <c r="AP529" s="53" t="s">
        <v>682</v>
      </c>
      <c r="AQ529" s="84"/>
      <c r="AR529" s="53"/>
      <c r="AS529" s="53"/>
      <c r="AT529" s="53"/>
      <c r="AU529" s="83"/>
      <c r="AV529" s="53"/>
      <c r="AW529" s="53"/>
    </row>
    <row r="530" spans="3:49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9"/>
        <v>0</v>
      </c>
      <c r="M530" s="26">
        <f t="shared" si="50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67">
        <f>SUMIFS([1]Up!$J:$J,[1]Up!$D:$D,D530)</f>
        <v>0</v>
      </c>
      <c r="AM530" s="82"/>
      <c r="AN530" s="82" t="str">
        <f t="shared" si="51"/>
        <v/>
      </c>
      <c r="AO530" s="53" t="str">
        <f t="shared" si="52"/>
        <v/>
      </c>
      <c r="AP530" s="53" t="s">
        <v>682</v>
      </c>
      <c r="AQ530" s="84"/>
      <c r="AR530" s="53"/>
      <c r="AS530" s="53"/>
      <c r="AT530" s="53"/>
      <c r="AU530" s="83"/>
      <c r="AV530" s="53"/>
      <c r="AW530" s="53"/>
    </row>
    <row r="531" spans="3:49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9"/>
        <v>1</v>
      </c>
      <c r="M531" s="26">
        <f t="shared" si="5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67">
        <f>SUMIFS([1]Up!$J:$J,[1]Up!$D:$D,D531)</f>
        <v>0</v>
      </c>
      <c r="AM531" s="82"/>
      <c r="AN531" s="82" t="str">
        <f t="shared" si="51"/>
        <v/>
      </c>
      <c r="AO531" s="53" t="str">
        <f t="shared" si="52"/>
        <v/>
      </c>
      <c r="AP531" s="53" t="s">
        <v>703</v>
      </c>
      <c r="AQ531" s="84"/>
      <c r="AR531" s="53"/>
      <c r="AS531" s="53" t="s">
        <v>1137</v>
      </c>
      <c r="AT531" s="53">
        <v>1</v>
      </c>
      <c r="AU531" s="83">
        <v>46215</v>
      </c>
      <c r="AV531" s="53"/>
      <c r="AW531" s="53"/>
    </row>
    <row r="532" spans="3:49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9"/>
        <v>1</v>
      </c>
      <c r="M532" s="26">
        <f t="shared" si="5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67">
        <f>SUMIFS([1]Up!$J:$J,[1]Up!$D:$D,D532)</f>
        <v>0</v>
      </c>
      <c r="AM532" s="82"/>
      <c r="AN532" s="82" t="str">
        <f t="shared" si="51"/>
        <v/>
      </c>
      <c r="AO532" s="53" t="str">
        <f t="shared" si="52"/>
        <v/>
      </c>
      <c r="AP532" s="53" t="s">
        <v>703</v>
      </c>
      <c r="AQ532" s="84"/>
      <c r="AR532" s="53"/>
      <c r="AS532" s="53" t="s">
        <v>1137</v>
      </c>
      <c r="AT532" s="53">
        <v>1</v>
      </c>
      <c r="AU532" s="83">
        <v>46215</v>
      </c>
      <c r="AV532" s="53"/>
      <c r="AW532" s="53"/>
    </row>
    <row r="533" spans="3:49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9"/>
        <v>3</v>
      </c>
      <c r="M533" s="26">
        <f t="shared" si="5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67">
        <f>SUMIFS([1]Up!$J:$J,[1]Up!$D:$D,D533)</f>
        <v>0</v>
      </c>
      <c r="AM533" s="82"/>
      <c r="AN533" s="82" t="str">
        <f t="shared" si="51"/>
        <v/>
      </c>
      <c r="AO533" s="53" t="str">
        <f t="shared" si="52"/>
        <v/>
      </c>
      <c r="AP533" s="53" t="s">
        <v>703</v>
      </c>
      <c r="AQ533" s="84"/>
      <c r="AR533" s="53"/>
      <c r="AS533" s="53" t="s">
        <v>1137</v>
      </c>
      <c r="AT533" s="53">
        <v>3</v>
      </c>
      <c r="AU533" s="83">
        <v>46215</v>
      </c>
      <c r="AV533" s="53"/>
      <c r="AW533" s="53"/>
    </row>
    <row r="534" spans="3:49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9"/>
        <v>2</v>
      </c>
      <c r="M534" s="26">
        <f t="shared" si="5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26"/>
      <c r="AJ534" s="26"/>
      <c r="AK534" s="26"/>
      <c r="AL534" s="67">
        <f>SUMIFS([1]Up!$J:$J,[1]Up!$D:$D,D534)</f>
        <v>0</v>
      </c>
      <c r="AM534" s="82"/>
      <c r="AN534" s="82" t="str">
        <f t="shared" si="51"/>
        <v>PL12</v>
      </c>
      <c r="AO534" s="53" t="str">
        <f t="shared" si="52"/>
        <v/>
      </c>
      <c r="AP534" s="53" t="s">
        <v>703</v>
      </c>
      <c r="AQ534" s="84"/>
      <c r="AR534" s="53"/>
      <c r="AS534" s="53" t="s">
        <v>792</v>
      </c>
      <c r="AT534" s="53">
        <v>2</v>
      </c>
      <c r="AU534" s="83">
        <v>46215</v>
      </c>
      <c r="AV534" s="53"/>
      <c r="AW534" s="53"/>
    </row>
    <row r="535" spans="3:49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9"/>
        <v>1</v>
      </c>
      <c r="M535" s="26">
        <f t="shared" si="50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>
        <v>1</v>
      </c>
      <c r="AI535" s="26"/>
      <c r="AJ535" s="26"/>
      <c r="AK535" s="26"/>
      <c r="AL535" s="67">
        <f>SUMIFS([1]Up!$J:$J,[1]Up!$D:$D,D535)</f>
        <v>0</v>
      </c>
      <c r="AM535" s="82"/>
      <c r="AN535" s="82" t="str">
        <f t="shared" si="51"/>
        <v>PL6</v>
      </c>
      <c r="AO535" s="53" t="str">
        <f t="shared" si="52"/>
        <v/>
      </c>
      <c r="AP535" s="53" t="s">
        <v>703</v>
      </c>
      <c r="AQ535" s="84"/>
      <c r="AR535" s="53"/>
      <c r="AS535" s="53" t="s">
        <v>765</v>
      </c>
      <c r="AT535" s="53">
        <v>1</v>
      </c>
      <c r="AU535" s="83">
        <v>46215</v>
      </c>
      <c r="AV535" s="53"/>
      <c r="AW535" s="53"/>
    </row>
    <row r="536" spans="3:49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9"/>
        <v>1</v>
      </c>
      <c r="M536" s="26">
        <f t="shared" si="50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26"/>
      <c r="AJ536" s="26"/>
      <c r="AK536" s="26"/>
      <c r="AL536" s="67">
        <f>SUMIFS([1]Up!$J:$J,[1]Up!$D:$D,D536)</f>
        <v>0</v>
      </c>
      <c r="AM536" s="82"/>
      <c r="AN536" s="82" t="str">
        <f t="shared" si="51"/>
        <v>PL6</v>
      </c>
      <c r="AO536" s="53" t="str">
        <f t="shared" si="52"/>
        <v/>
      </c>
      <c r="AP536" s="53" t="s">
        <v>703</v>
      </c>
      <c r="AQ536" s="84"/>
      <c r="AR536" s="53"/>
      <c r="AS536" s="53" t="s">
        <v>765</v>
      </c>
      <c r="AT536" s="53">
        <v>1</v>
      </c>
      <c r="AU536" s="83">
        <v>46215</v>
      </c>
      <c r="AV536" s="53"/>
      <c r="AW536" s="53"/>
    </row>
    <row r="537" spans="3:49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9"/>
        <v>0</v>
      </c>
      <c r="M537" s="26">
        <f t="shared" si="50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67">
        <f>SUMIFS([1]Up!$J:$J,[1]Up!$D:$D,D537)</f>
        <v>0</v>
      </c>
      <c r="AM537" s="82"/>
      <c r="AN537" s="82" t="str">
        <f t="shared" si="51"/>
        <v/>
      </c>
      <c r="AO537" s="53" t="str">
        <f t="shared" si="52"/>
        <v/>
      </c>
      <c r="AP537" s="53" t="s">
        <v>682</v>
      </c>
      <c r="AQ537" s="84"/>
      <c r="AR537" s="53"/>
      <c r="AS537" s="53"/>
      <c r="AT537" s="53"/>
      <c r="AU537" s="83"/>
      <c r="AV537" s="53"/>
      <c r="AW537" s="53"/>
    </row>
    <row r="538" spans="3:49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9"/>
        <v>0</v>
      </c>
      <c r="M538" s="26">
        <f t="shared" si="50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67">
        <f>SUMIFS([1]Up!$J:$J,[1]Up!$D:$D,D538)</f>
        <v>0</v>
      </c>
      <c r="AM538" s="82"/>
      <c r="AN538" s="82" t="str">
        <f t="shared" si="51"/>
        <v/>
      </c>
      <c r="AO538" s="53" t="str">
        <f t="shared" si="52"/>
        <v/>
      </c>
      <c r="AP538" s="53" t="s">
        <v>682</v>
      </c>
      <c r="AQ538" s="84"/>
      <c r="AR538" s="53"/>
      <c r="AS538" s="53"/>
      <c r="AT538" s="53"/>
      <c r="AU538" s="83"/>
      <c r="AV538" s="53"/>
      <c r="AW538" s="53"/>
    </row>
    <row r="539" spans="3:49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9"/>
        <v>0</v>
      </c>
      <c r="M539" s="26">
        <f t="shared" si="50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67">
        <f>SUMIFS([1]Up!$J:$J,[1]Up!$D:$D,D539)</f>
        <v>0</v>
      </c>
      <c r="AM539" s="82"/>
      <c r="AN539" s="82" t="str">
        <f t="shared" si="51"/>
        <v/>
      </c>
      <c r="AO539" s="53" t="str">
        <f t="shared" si="52"/>
        <v/>
      </c>
      <c r="AP539" s="53" t="s">
        <v>786</v>
      </c>
      <c r="AQ539" s="84"/>
      <c r="AR539" s="53"/>
      <c r="AS539" s="53"/>
      <c r="AT539" s="53"/>
      <c r="AU539" s="83"/>
      <c r="AV539" s="53"/>
      <c r="AW539" s="53"/>
    </row>
    <row r="540" spans="3:49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9"/>
        <v>0</v>
      </c>
      <c r="M540" s="26">
        <f t="shared" si="5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67">
        <f>SUMIFS([1]Up!$J:$J,[1]Up!$D:$D,D540)</f>
        <v>0</v>
      </c>
      <c r="AM540" s="82"/>
      <c r="AN540" s="82" t="str">
        <f t="shared" si="51"/>
        <v/>
      </c>
      <c r="AO540" s="53" t="str">
        <f t="shared" si="52"/>
        <v/>
      </c>
      <c r="AP540" s="53" t="s">
        <v>682</v>
      </c>
      <c r="AQ540" s="84"/>
      <c r="AR540" s="53"/>
      <c r="AS540" s="53"/>
      <c r="AT540" s="53"/>
      <c r="AU540" s="83"/>
      <c r="AV540" s="53"/>
      <c r="AW540" s="53"/>
    </row>
    <row r="541" spans="3:49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9"/>
        <v>0</v>
      </c>
      <c r="M541" s="26">
        <f t="shared" si="50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67">
        <f>SUMIFS([1]Up!$J:$J,[1]Up!$D:$D,D541)</f>
        <v>0</v>
      </c>
      <c r="AM541" s="82"/>
      <c r="AN541" s="82" t="str">
        <f t="shared" si="51"/>
        <v/>
      </c>
      <c r="AO541" s="53" t="str">
        <f t="shared" si="52"/>
        <v/>
      </c>
      <c r="AP541" s="53" t="s">
        <v>682</v>
      </c>
      <c r="AQ541" s="84"/>
      <c r="AR541" s="53"/>
      <c r="AS541" s="53"/>
      <c r="AT541" s="53"/>
      <c r="AU541" s="83"/>
      <c r="AV541" s="53"/>
      <c r="AW541" s="53"/>
    </row>
    <row r="542" spans="3:49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9"/>
        <v>1</v>
      </c>
      <c r="M542" s="26">
        <f t="shared" si="50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67">
        <f>SUMIFS([1]Up!$J:$J,[1]Up!$D:$D,D542)</f>
        <v>0</v>
      </c>
      <c r="AM542" s="82"/>
      <c r="AN542" s="82" t="str">
        <f t="shared" si="51"/>
        <v/>
      </c>
      <c r="AO542" s="53" t="str">
        <f t="shared" si="52"/>
        <v/>
      </c>
      <c r="AP542" s="53" t="s">
        <v>703</v>
      </c>
      <c r="AQ542" s="84"/>
      <c r="AR542" s="53"/>
      <c r="AS542" s="53" t="s">
        <v>722</v>
      </c>
      <c r="AT542" s="53">
        <v>1</v>
      </c>
      <c r="AU542" s="83">
        <v>46215</v>
      </c>
      <c r="AV542" s="53"/>
      <c r="AW542" s="53"/>
    </row>
    <row r="543" spans="3:49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9"/>
        <v>2</v>
      </c>
      <c r="M543" s="26">
        <f t="shared" si="50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2</v>
      </c>
      <c r="AJ543" s="26"/>
      <c r="AK543" s="26"/>
      <c r="AL543" s="67">
        <f>SUMIFS([1]Up!$J:$J,[1]Up!$D:$D,D543)</f>
        <v>0</v>
      </c>
      <c r="AM543" s="82"/>
      <c r="AN543" s="82" t="str">
        <f t="shared" si="51"/>
        <v>PL19</v>
      </c>
      <c r="AO543" s="53" t="str">
        <f t="shared" si="52"/>
        <v/>
      </c>
      <c r="AP543" s="53" t="s">
        <v>786</v>
      </c>
      <c r="AQ543" s="84"/>
      <c r="AR543" s="53"/>
      <c r="AS543" s="53" t="s">
        <v>850</v>
      </c>
      <c r="AT543" s="53">
        <v>2</v>
      </c>
      <c r="AU543" s="83">
        <v>46215</v>
      </c>
      <c r="AV543" s="53"/>
      <c r="AW543" s="53"/>
    </row>
    <row r="544" spans="3:49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9"/>
        <v>7</v>
      </c>
      <c r="M544" s="26">
        <f t="shared" si="50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26"/>
      <c r="AJ544" s="26"/>
      <c r="AK544" s="26"/>
      <c r="AL544" s="67">
        <f>SUMIFS([1]Up!$J:$J,[1]Up!$D:$D,D544)</f>
        <v>0</v>
      </c>
      <c r="AM544" s="82"/>
      <c r="AN544" s="82" t="str">
        <f t="shared" si="51"/>
        <v>PL10</v>
      </c>
      <c r="AO544" s="53" t="str">
        <f t="shared" si="52"/>
        <v/>
      </c>
      <c r="AP544" s="53" t="s">
        <v>703</v>
      </c>
      <c r="AQ544" s="84"/>
      <c r="AR544" s="53"/>
      <c r="AS544" s="53" t="s">
        <v>779</v>
      </c>
      <c r="AT544" s="53">
        <v>7</v>
      </c>
      <c r="AU544" s="83">
        <v>46215</v>
      </c>
      <c r="AV544" s="53"/>
      <c r="AW544" s="53"/>
    </row>
    <row r="545" spans="3:49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9"/>
        <v>2</v>
      </c>
      <c r="M545" s="26">
        <f t="shared" si="50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26"/>
      <c r="AJ545" s="26"/>
      <c r="AK545" s="26"/>
      <c r="AL545" s="67">
        <f>SUMIFS([1]Up!$J:$J,[1]Up!$D:$D,D545)</f>
        <v>0</v>
      </c>
      <c r="AM545" s="82"/>
      <c r="AN545" s="82" t="str">
        <f t="shared" si="51"/>
        <v>PL12</v>
      </c>
      <c r="AO545" s="53" t="str">
        <f t="shared" si="52"/>
        <v/>
      </c>
      <c r="AP545" s="53" t="s">
        <v>703</v>
      </c>
      <c r="AQ545" s="84"/>
      <c r="AR545" s="53"/>
      <c r="AS545" s="53" t="s">
        <v>792</v>
      </c>
      <c r="AT545" s="53">
        <v>2</v>
      </c>
      <c r="AU545" s="83">
        <v>46215</v>
      </c>
      <c r="AV545" s="53"/>
      <c r="AW545" s="53"/>
    </row>
    <row r="546" spans="3:49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67"/>
      <c r="AM546" s="82"/>
      <c r="AN546" s="82"/>
      <c r="AO546" s="53"/>
      <c r="AP546" s="53"/>
      <c r="AQ546" s="53"/>
      <c r="AR546" s="53"/>
      <c r="AS546" s="53"/>
      <c r="AT546" s="85"/>
      <c r="AU546" s="53"/>
      <c r="AV546" s="53"/>
      <c r="AW546" s="53"/>
    </row>
    <row r="547" spans="3:49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67"/>
      <c r="AM547" s="82"/>
      <c r="AN547" s="82"/>
      <c r="AO547" s="53"/>
      <c r="AP547" s="53"/>
      <c r="AQ547" s="53"/>
      <c r="AR547" s="53"/>
      <c r="AS547" s="53"/>
      <c r="AT547" s="85"/>
      <c r="AU547" s="53"/>
      <c r="AV547" s="53"/>
      <c r="AW547" s="53"/>
    </row>
    <row r="548" spans="3:49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67"/>
      <c r="AM548" s="82"/>
      <c r="AN548" s="82"/>
      <c r="AO548" s="53"/>
      <c r="AP548" s="53"/>
      <c r="AQ548" s="53"/>
      <c r="AR548" s="53"/>
      <c r="AS548" s="53"/>
      <c r="AT548" s="85"/>
      <c r="AU548" s="53"/>
      <c r="AV548" s="53"/>
      <c r="AW548" s="53"/>
    </row>
    <row r="549" spans="3:49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67"/>
      <c r="AM549" s="82"/>
      <c r="AN549" s="82"/>
      <c r="AO549" s="53"/>
      <c r="AP549" s="53"/>
      <c r="AQ549" s="53"/>
      <c r="AR549" s="53"/>
      <c r="AS549" s="53"/>
      <c r="AT549" s="85"/>
      <c r="AU549" s="53"/>
      <c r="AV549" s="53"/>
      <c r="AW549" s="53"/>
    </row>
    <row r="550" spans="3:49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67"/>
      <c r="AM550" s="82"/>
      <c r="AN550" s="82"/>
      <c r="AO550" s="53"/>
      <c r="AP550" s="53"/>
      <c r="AQ550" s="53"/>
      <c r="AR550" s="53"/>
      <c r="AS550" s="53"/>
      <c r="AT550" s="85"/>
      <c r="AU550" s="53"/>
      <c r="AV550" s="53"/>
      <c r="AW550" s="53"/>
    </row>
    <row r="551" spans="3:49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67"/>
      <c r="AM551" s="82"/>
      <c r="AN551" s="82"/>
      <c r="AO551" s="53"/>
      <c r="AP551" s="53"/>
      <c r="AQ551" s="53"/>
      <c r="AR551" s="53"/>
      <c r="AS551" s="53"/>
      <c r="AT551" s="85"/>
      <c r="AU551" s="53"/>
      <c r="AV551" s="53"/>
      <c r="AW551" s="53"/>
    </row>
    <row r="552" spans="3:49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67"/>
      <c r="AM552" s="82"/>
      <c r="AN552" s="82"/>
      <c r="AO552" s="53"/>
      <c r="AP552" s="53"/>
      <c r="AQ552" s="53"/>
      <c r="AR552" s="53"/>
      <c r="AS552" s="53"/>
      <c r="AT552" s="85"/>
      <c r="AU552" s="53"/>
      <c r="AV552" s="53"/>
      <c r="AW552" s="53"/>
    </row>
    <row r="559" spans="3:49">
      <c r="AK559" s="3" t="s">
        <v>4576</v>
      </c>
    </row>
  </sheetData>
  <autoFilter ref="C29:AW552" xr:uid="{B5DE6D30-F474-449D-82A7-1262A8A8C8BB}">
    <filterColumn colId="1">
      <filters>
        <filter val="U1_CO-CA-18-BY-02-6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77"/>
      <c r="AH1" s="377"/>
      <c r="AI1" s="377"/>
      <c r="AJ1" s="377"/>
      <c r="AK1" s="377"/>
      <c r="AL1" s="377"/>
      <c r="AM1" s="377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78"/>
      <c r="AH2" s="378"/>
      <c r="AI2" s="378"/>
      <c r="AJ2" s="378"/>
      <c r="AK2" s="378"/>
      <c r="AL2" s="378"/>
      <c r="AM2" s="378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78"/>
      <c r="AH3" s="378"/>
      <c r="AI3" s="378"/>
      <c r="AJ3" s="378"/>
      <c r="AK3" s="378"/>
      <c r="AL3" s="378"/>
      <c r="AM3" s="378"/>
      <c r="AN3" s="379"/>
      <c r="AO3" s="380"/>
      <c r="AP3" s="380"/>
      <c r="AQ3" s="380"/>
      <c r="AR3" s="380"/>
      <c r="AS3" s="380"/>
      <c r="AT3" s="380"/>
      <c r="AU3" s="380"/>
      <c r="AV3" s="380"/>
      <c r="AW3" s="380"/>
      <c r="AX3" s="115"/>
      <c r="AY3" s="379"/>
      <c r="AZ3" s="380"/>
      <c r="BA3" s="380"/>
      <c r="BB3" s="380"/>
      <c r="BC3" s="380"/>
      <c r="BD3" s="380"/>
      <c r="BE3" s="115"/>
      <c r="BF3" s="379"/>
      <c r="BG3" s="380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80"/>
      <c r="AO4" s="380"/>
      <c r="AP4" s="380"/>
      <c r="AQ4" s="380"/>
      <c r="AR4" s="380"/>
      <c r="AS4" s="380"/>
      <c r="AT4" s="380"/>
      <c r="AU4" s="380"/>
      <c r="AV4" s="380"/>
      <c r="AW4" s="380"/>
      <c r="AX4" s="115"/>
      <c r="AY4" s="380"/>
      <c r="AZ4" s="380"/>
      <c r="BA4" s="380"/>
      <c r="BB4" s="380"/>
      <c r="BC4" s="380"/>
      <c r="BD4" s="380"/>
      <c r="BE4" s="115"/>
      <c r="BF4" s="380"/>
      <c r="BG4" s="380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81"/>
      <c r="AO5" s="381"/>
      <c r="AP5" s="381"/>
      <c r="AQ5" s="381"/>
      <c r="AR5" s="381"/>
      <c r="AS5" s="381"/>
      <c r="AT5" s="381"/>
      <c r="AU5" s="381"/>
      <c r="AV5" s="381"/>
      <c r="AW5" s="381"/>
      <c r="AX5" s="119"/>
      <c r="AY5" s="381"/>
      <c r="AZ5" s="381"/>
      <c r="BA5" s="381"/>
      <c r="BB5" s="381"/>
      <c r="BC5" s="381"/>
      <c r="BD5" s="381"/>
      <c r="BE5" s="119"/>
      <c r="BF5" s="381"/>
      <c r="BG5" s="381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82" t="s">
        <v>583</v>
      </c>
      <c r="AO6" s="382"/>
      <c r="AP6" s="382"/>
      <c r="AQ6" s="382"/>
      <c r="AR6" s="382"/>
      <c r="AS6" s="382"/>
      <c r="AT6" s="382"/>
      <c r="AU6" s="382"/>
      <c r="AV6" s="382"/>
      <c r="AW6" s="382"/>
      <c r="AX6" s="383" t="s">
        <v>584</v>
      </c>
      <c r="AY6" s="382"/>
      <c r="AZ6" s="382"/>
      <c r="BA6" s="382"/>
      <c r="BB6" s="382"/>
      <c r="BC6" s="382"/>
      <c r="BD6" s="384"/>
      <c r="BE6" s="129" t="s">
        <v>585</v>
      </c>
      <c r="BF6" s="383" t="s">
        <v>586</v>
      </c>
      <c r="BG6" s="382"/>
      <c r="BH6" s="382"/>
      <c r="BI6" s="382"/>
      <c r="BJ6" s="382"/>
      <c r="BK6" s="382"/>
      <c r="BL6" s="382"/>
      <c r="BM6" s="382"/>
      <c r="BN6" s="382"/>
      <c r="BO6" s="385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69" t="s">
        <v>587</v>
      </c>
      <c r="AI7" s="370"/>
      <c r="AJ7" s="370"/>
      <c r="AK7" s="370"/>
      <c r="AL7" s="370"/>
      <c r="AM7" s="371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72" t="s">
        <v>587</v>
      </c>
      <c r="BG7" s="373"/>
      <c r="BH7" s="374" t="s">
        <v>594</v>
      </c>
      <c r="BI7" s="375"/>
      <c r="BJ7" s="375"/>
      <c r="BK7" s="376"/>
      <c r="BL7" s="374" t="s">
        <v>595</v>
      </c>
      <c r="BM7" s="375"/>
      <c r="BN7" s="375"/>
      <c r="BO7" s="376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0.20430579929626302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46">
        <f t="shared" ca="1" si="2"/>
        <v>0</v>
      </c>
      <c r="V19" s="146">
        <f t="shared" ca="1" si="3"/>
        <v>1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146">
        <f t="shared" ca="1" si="2"/>
        <v>0</v>
      </c>
      <c r="V32" s="146">
        <f t="shared" ca="1" si="3"/>
        <v>1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66</v>
      </c>
      <c r="U33" s="146">
        <f t="shared" ca="1" si="2"/>
        <v>0</v>
      </c>
      <c r="V33" s="146">
        <f t="shared" ca="1" si="3"/>
        <v>1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25</v>
      </c>
      <c r="U34" s="146">
        <f t="shared" ca="1" si="2"/>
        <v>0</v>
      </c>
      <c r="V34" s="146">
        <f t="shared" ca="1" si="3"/>
        <v>1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5</v>
      </c>
      <c r="U35" s="146">
        <f t="shared" ca="1" si="2"/>
        <v>0</v>
      </c>
      <c r="V35" s="146">
        <f t="shared" ca="1" si="3"/>
        <v>1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46">
        <f t="shared" ca="1" si="2"/>
        <v>0</v>
      </c>
      <c r="V40" s="146">
        <f t="shared" ca="1" si="3"/>
        <v>1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4</v>
      </c>
      <c r="U42" s="146">
        <f t="shared" ca="1" si="2"/>
        <v>0</v>
      </c>
      <c r="V42" s="146">
        <f t="shared" ca="1" si="3"/>
        <v>1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46">
        <f t="shared" ca="1" si="2"/>
        <v>0</v>
      </c>
      <c r="V44" s="146">
        <f t="shared" ca="1" si="3"/>
        <v>1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46">
        <f t="shared" ca="1" si="2"/>
        <v>0</v>
      </c>
      <c r="V61" s="146">
        <f t="shared" ca="1" si="3"/>
        <v>1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0.12977099236641221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0"/>
        <v>0</v>
      </c>
      <c r="V89" s="146">
        <f t="shared" ca="1" si="11"/>
        <v>1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2</v>
      </c>
      <c r="U92" s="146">
        <f t="shared" ca="1" si="10"/>
        <v>0</v>
      </c>
      <c r="V92" s="146">
        <f t="shared" ca="1" si="11"/>
        <v>1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4</v>
      </c>
      <c r="U95" s="146">
        <f t="shared" ca="1" si="10"/>
        <v>0</v>
      </c>
      <c r="V95" s="146">
        <f t="shared" ca="1" si="11"/>
        <v>1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2</v>
      </c>
      <c r="U96" s="146">
        <f t="shared" ca="1" si="10"/>
        <v>0</v>
      </c>
      <c r="V96" s="146">
        <f t="shared" ca="1" si="11"/>
        <v>1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0.08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46">
        <f t="shared" ca="1" si="18"/>
        <v>0</v>
      </c>
      <c r="V128" s="146">
        <f t="shared" ca="1" si="19"/>
        <v>1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46">
        <f t="shared" ca="1" si="18"/>
        <v>0</v>
      </c>
      <c r="V130" s="146">
        <f t="shared" ca="1" si="19"/>
        <v>1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146">
        <f t="shared" ca="1" si="18"/>
        <v>0</v>
      </c>
      <c r="V131" s="146">
        <f t="shared" ca="1" si="19"/>
        <v>1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146">
        <f t="shared" ca="1" si="18"/>
        <v>0</v>
      </c>
      <c r="V132" s="146">
        <f t="shared" ca="1" si="19"/>
        <v>1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0.20456026058631921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46">
        <f t="shared" ca="1" si="22"/>
        <v>0</v>
      </c>
      <c r="V151" s="146">
        <f t="shared" ca="1" si="23"/>
        <v>1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46">
        <f t="shared" ca="1" si="22"/>
        <v>0</v>
      </c>
      <c r="V164" s="146">
        <f t="shared" ca="1" si="23"/>
        <v>1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66</v>
      </c>
      <c r="U165" s="146">
        <f t="shared" ca="1" si="22"/>
        <v>0</v>
      </c>
      <c r="V165" s="146">
        <f t="shared" ca="1" si="23"/>
        <v>1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25</v>
      </c>
      <c r="U166" s="146">
        <f t="shared" ca="1" si="22"/>
        <v>0</v>
      </c>
      <c r="V166" s="146">
        <f t="shared" ca="1" si="23"/>
        <v>1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5</v>
      </c>
      <c r="U167" s="146">
        <f t="shared" ca="1" si="22"/>
        <v>0</v>
      </c>
      <c r="V167" s="146">
        <f t="shared" ca="1" si="23"/>
        <v>1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22"/>
        <v>0</v>
      </c>
      <c r="V172" s="146">
        <f t="shared" ca="1" si="23"/>
        <v>1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146">
        <f t="shared" ca="1" si="22"/>
        <v>0</v>
      </c>
      <c r="V174" s="146">
        <f t="shared" ca="1" si="23"/>
        <v>1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146">
        <f t="shared" ca="1" si="22"/>
        <v>0</v>
      </c>
      <c r="V176" s="146">
        <f t="shared" ca="1" si="23"/>
        <v>1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0.12977099236641221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ca="1" si="30"/>
        <v>0</v>
      </c>
      <c r="V221" s="146">
        <f t="shared" ca="1" si="31"/>
        <v>1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146">
        <f t="shared" ca="1" si="30"/>
        <v>0</v>
      </c>
      <c r="V224" s="146">
        <f t="shared" ca="1" si="31"/>
        <v>1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46">
        <f t="shared" ca="1" si="30"/>
        <v>0</v>
      </c>
      <c r="V227" s="146">
        <f t="shared" ca="1" si="31"/>
        <v>1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2</v>
      </c>
      <c r="U228" s="146">
        <f t="shared" ca="1" si="30"/>
        <v>0</v>
      </c>
      <c r="V228" s="146">
        <f t="shared" ca="1" si="31"/>
        <v>1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7.8817733990147784E-2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</v>
      </c>
      <c r="U261" s="146">
        <f t="shared" ca="1" si="38"/>
        <v>0</v>
      </c>
      <c r="V261" s="146">
        <f t="shared" ca="1" si="39"/>
        <v>1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4</v>
      </c>
      <c r="U263" s="146">
        <f t="shared" ca="1" si="38"/>
        <v>0</v>
      </c>
      <c r="V263" s="146">
        <f t="shared" ca="1" si="39"/>
        <v>1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46">
        <f t="shared" ca="1" si="38"/>
        <v>0</v>
      </c>
      <c r="V264" s="146">
        <f t="shared" ca="1" si="39"/>
        <v>1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46">
        <f t="shared" ca="1" si="38"/>
        <v>0</v>
      </c>
      <c r="V265" s="146">
        <f t="shared" ca="1" si="39"/>
        <v>1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0.19219653179190752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46">
        <f t="shared" ca="1" si="42"/>
        <v>0</v>
      </c>
      <c r="V288" s="146">
        <f t="shared" ca="1" si="43"/>
        <v>1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4</v>
      </c>
      <c r="U293" s="146">
        <f t="shared" ca="1" si="42"/>
        <v>0</v>
      </c>
      <c r="V293" s="146">
        <f t="shared" ca="1" si="43"/>
        <v>1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7.18232044198895E-2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46">
        <f t="shared" ca="1" si="48"/>
        <v>0</v>
      </c>
      <c r="V319" s="146">
        <f t="shared" ca="1" si="49"/>
        <v>1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4</v>
      </c>
      <c r="U326" s="146">
        <f t="shared" ca="1" si="48"/>
        <v>0</v>
      </c>
      <c r="V326" s="146">
        <f t="shared" ca="1" si="49"/>
        <v>1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0.10434782608695652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46">
        <f t="shared" ca="1" si="52"/>
        <v>0</v>
      </c>
      <c r="V341" s="146">
        <f t="shared" ca="1" si="53"/>
        <v>1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0.14594594594594595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46">
        <f t="shared" ca="1" si="58"/>
        <v>0</v>
      </c>
      <c r="V371" s="146">
        <f t="shared" ca="1" si="59"/>
        <v>1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9.375E-2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46">
        <f t="shared" ca="1" si="62"/>
        <v>0</v>
      </c>
      <c r="V389" s="146">
        <f t="shared" ca="1" si="63"/>
        <v>1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9.3457943925233641E-2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46">
        <f t="shared" ca="1" si="66"/>
        <v>0</v>
      </c>
      <c r="V400" s="146">
        <f t="shared" ca="1" si="67"/>
        <v>1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9.375E-2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70"/>
        <v>0</v>
      </c>
      <c r="V412" s="146">
        <f t="shared" ca="1" si="71"/>
        <v>1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1</v>
      </c>
      <c r="X423" s="142">
        <f ca="1">SUMIFS(T:T,C:C,C423,AE:AE,"")/SUMIFS(L:L,C:C,C423,AE:AE,"",AB:AB,"")</f>
        <v>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2</v>
      </c>
      <c r="U425" s="146">
        <f t="shared" ca="1" si="74"/>
        <v>0</v>
      </c>
      <c r="V425" s="146">
        <f t="shared" ca="1" si="75"/>
        <v>1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146">
        <f ca="1">+L466-T466</f>
        <v>0</v>
      </c>
      <c r="V466" s="146">
        <f ca="1">ROUNDDOWN(T466/J466,0)</f>
        <v>1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146">
        <f ca="1">+L468-T468</f>
        <v>0</v>
      </c>
      <c r="V468" s="146">
        <f ca="1">ROUNDDOWN(T468/J468,0)</f>
        <v>1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46">
        <f ca="1">+L482-T482</f>
        <v>0</v>
      </c>
      <c r="V482" s="146">
        <f ca="1">ROUNDDOWN(T482/J482,0)</f>
        <v>2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46">
        <f ca="1">+L491-T491</f>
        <v>0</v>
      </c>
      <c r="V491" s="146">
        <f ca="1">ROUNDDOWN(T491/J491,0)</f>
        <v>2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46">
        <f ca="1">+L493-T493</f>
        <v>0</v>
      </c>
      <c r="V493" s="146">
        <f ca="1">ROUNDDOWN(T493/J493,0)</f>
        <v>1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146">
        <f ca="1">+L495-T495</f>
        <v>0</v>
      </c>
      <c r="V495" s="146">
        <f ca="1">ROUNDDOWN(T495/J495,0)</f>
        <v>2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1</v>
      </c>
      <c r="U497" s="146">
        <f ca="1">+L497-T497</f>
        <v>0</v>
      </c>
      <c r="V497" s="146">
        <f ca="1">ROUNDDOWN(T497/J497,0)</f>
        <v>1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X42" sqref="X4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3959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40</v>
      </c>
      <c r="N5" s="30">
        <f>H8</f>
        <v>53.999999999999993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40</v>
      </c>
      <c r="H6" s="26" cm="1">
        <f t="array" ref="H6">SUMPRODUCT(--($C$30:$C$148=$D6),$L$30:$L$148,$J$30:$J$148)</f>
        <v>53.999999999999993</v>
      </c>
      <c r="I6" s="26" cm="1">
        <f t="array" ref="I6">SUMPRODUCT(--($C$30:$C$148=$D6),$M$30:$M$148)</f>
        <v>122</v>
      </c>
      <c r="J6" s="27" cm="1">
        <f t="array" ref="J6">SUMPRODUCT(--($C$30:$C$148=$D6),$M$30:$M$148,$J$30:$J$148)</f>
        <v>13112.999999999998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40</v>
      </c>
      <c r="H8" s="41">
        <f t="shared" si="0"/>
        <v>53.999999999999993</v>
      </c>
      <c r="I8" s="41">
        <f t="shared" si="0"/>
        <v>465</v>
      </c>
      <c r="J8" s="42">
        <f>J5+J6+J7</f>
        <v>23644.799999999999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2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52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52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53.999999999999993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40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4</v>
      </c>
      <c r="M66" s="26">
        <f t="shared" si="4"/>
        <v>0</v>
      </c>
      <c r="N66" s="26">
        <v>4</v>
      </c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4</v>
      </c>
      <c r="M67" s="26">
        <f t="shared" si="4"/>
        <v>0</v>
      </c>
      <c r="N67" s="26">
        <v>4</v>
      </c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4</v>
      </c>
      <c r="M83" s="26">
        <f t="shared" si="4"/>
        <v>0</v>
      </c>
      <c r="N83" s="26">
        <v>4</v>
      </c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4</v>
      </c>
      <c r="M84" s="26">
        <f t="shared" si="4"/>
        <v>0</v>
      </c>
      <c r="N84" s="26">
        <v>4</v>
      </c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4</v>
      </c>
      <c r="M101" s="26">
        <f t="shared" si="8"/>
        <v>0</v>
      </c>
      <c r="N101" s="26">
        <v>4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4</v>
      </c>
      <c r="M102" s="26">
        <f t="shared" si="8"/>
        <v>0</v>
      </c>
      <c r="N102" s="26">
        <v>4</v>
      </c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4</v>
      </c>
      <c r="M122" s="26">
        <f t="shared" si="8"/>
        <v>0</v>
      </c>
      <c r="N122" s="26">
        <v>4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4</v>
      </c>
      <c r="M138" s="26">
        <f t="shared" si="8"/>
        <v>0</v>
      </c>
      <c r="N138" s="26">
        <v>4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4</v>
      </c>
      <c r="M139" s="26">
        <f t="shared" si="8"/>
        <v>0</v>
      </c>
      <c r="N139" s="26">
        <v>4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V152" sqref="V15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235</v>
      </c>
      <c r="H5" s="26" cm="1">
        <f t="array" ref="H5">SUMPRODUCT(--($C$30:$C$148=$D5),$L$30:$L$148,$J$30:$J$148)</f>
        <v>10272.099999999999</v>
      </c>
      <c r="I5" s="26" cm="1">
        <f t="array" ref="I5">SUMPRODUCT(--($C$30:$C$148=$D5),$M$30:$M$148)</f>
        <v>17</v>
      </c>
      <c r="J5" s="27" cm="1">
        <f t="array" ref="J5">SUMPRODUCT(--($C$30:$C$148=$D5),$M$30:$M$148,$J$30:$J$148)</f>
        <v>215.89999999999998</v>
      </c>
      <c r="L5" s="28" t="s">
        <v>12</v>
      </c>
      <c r="M5" s="29">
        <f>G8</f>
        <v>289</v>
      </c>
      <c r="N5" s="30">
        <f>H8</f>
        <v>23378.699999999997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54</v>
      </c>
      <c r="H6" s="26" cm="1">
        <f t="array" ref="H6">SUMPRODUCT(--($C$30:$C$148=$D6),$L$30:$L$148,$J$30:$J$148)</f>
        <v>13106.599999999997</v>
      </c>
      <c r="I6" s="26" cm="1">
        <f t="array" ref="I6">SUMPRODUCT(--($C$30:$C$148=$D6),$M$30:$M$148)</f>
        <v>108</v>
      </c>
      <c r="J6" s="27" cm="1">
        <f t="array" ref="J6">SUMPRODUCT(--($C$30:$C$148=$D6),$M$30:$M$148,$J$30:$J$148)</f>
        <v>60.4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289</v>
      </c>
      <c r="H8" s="41">
        <f t="shared" si="0"/>
        <v>23378.699999999997</v>
      </c>
      <c r="I8" s="41">
        <f t="shared" si="0"/>
        <v>216</v>
      </c>
      <c r="J8" s="42">
        <f>J5+J6+J7</f>
        <v>320.09999999999997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J11">TRANSPOSE(_xlfn._xlws.SORT(_xlfn.UNIQUE(_xlfn._xlws.FILTER(E30:E148,(C30:C148=$D$11)*(M30:M148&lt;&gt;0))),,1))</f>
        <v>L90*90*10</v>
      </c>
      <c r="F11" s="46" t="str">
        <v>PD 3"SCH.40</v>
      </c>
      <c r="G11" s="46" t="str">
        <v>PL2*1192</v>
      </c>
      <c r="H11" s="46" t="str">
        <v>PL2*1216</v>
      </c>
      <c r="I11" s="46" t="str">
        <v>PL2*1219</v>
      </c>
      <c r="J11" s="46" t="str">
        <v>PL2*356</v>
      </c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18860</v>
      </c>
      <c r="F12" s="50" cm="1">
        <f t="array" ref="F12">SUMPRODUCT(--($C$30:$C$148=$D$11),--($E$30:$E$148=F$11),$I$30:$I$148,$G$30:$G$148)</f>
        <v>20032</v>
      </c>
      <c r="G12" s="50" cm="1">
        <f t="array" ref="G12">SUMPRODUCT(--($C$30:$C$148=$D$11),--($E$30:$E$148=G$11),$I$30:$I$148,$G$30:$G$148)</f>
        <v>4862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1372</v>
      </c>
      <c r="K12" s="50" cm="1">
        <f t="array" ref="K12">SUMPRODUCT(--($C$30:$C$148=$D$11),--($E$30:$E$148=K$11),$I$30:$I$148,$G$30:$G$148)</f>
        <v>0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10</v>
      </c>
      <c r="G13" s="53" cm="1">
        <f t="array" ref="G13">SUMPRODUCT(--($C$30:$C$148=$D$11),--($E$30:$E$148=G$11),$I$30:$I$148)</f>
        <v>2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0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14145</v>
      </c>
      <c r="F14" s="50" cm="1">
        <f t="array" ref="F14">SUMPRODUCT(--($C$30:$C$148=$D$11),--($E$30:$E$148=F$11),$L$30:$L$148,$G$30:$G$148)</f>
        <v>18544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9</v>
      </c>
      <c r="F15" s="53" cm="1">
        <f t="array" ref="F15">SUMPRODUCT(--($C$30:$C$148=$D$11),--($E$30:$E$148=F$11),$L$30:$L$148)</f>
        <v>4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4715</v>
      </c>
      <c r="F16" s="50" cm="1">
        <f t="array" ref="F16">SUMPRODUCT(--($C$30:$C$148=$D$11),--($E$30:$E$148=F$11),$M$30:$M$148,$G$30:$G$148)</f>
        <v>1488</v>
      </c>
      <c r="G16" s="50" cm="1">
        <f t="array" ref="G16">SUMPRODUCT(--($C$30:$C$148=$D$11),--($E$30:$E$148=G$11),$M$30:$M$148,$G$30:$G$148)</f>
        <v>4862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1372</v>
      </c>
      <c r="K16" s="50" cm="1">
        <f t="array" ref="K16">SUMPRODUCT(--($C$30:$C$148=$D$11),--($E$30:$E$148=K$11),$M$30:$M$148,$G$30:$G$148)</f>
        <v>0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3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2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0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62.900000000000006</v>
      </c>
      <c r="F18" s="61" cm="1">
        <f t="array" ref="F18">SUMPRODUCT(--($C$30:$C$148=$D$11),--($E$30:$E$148=F$11),$M$30:$M$148,$J$30:$J$148)</f>
        <v>13.200000000000001</v>
      </c>
      <c r="G18" s="61" cm="1">
        <f t="array" ref="G18">SUMPRODUCT(--($C$30:$C$148=$D$11),--($E$30:$E$148=G$11),$M$30:$M$148,$J$30:$J$148)</f>
        <v>55</v>
      </c>
      <c r="H18" s="61" cm="1">
        <f t="array" ref="H18">SUMPRODUCT(--($C$30:$C$148=$D$11),--($E$30:$E$148=H$11),$M$30:$M$148,$J$30:$J$148)</f>
        <v>40</v>
      </c>
      <c r="I18" s="61" cm="1">
        <f t="array" ref="I18">SUMPRODUCT(--($C$30:$C$148=$D$11),--($E$30:$E$148=I$11),$M$30:$M$148,$J$30:$J$148)</f>
        <v>40.200000000000003</v>
      </c>
      <c r="J18" s="61" cm="1">
        <f t="array" ref="J18">SUMPRODUCT(--($C$30:$C$148=$D$11),--($E$30:$E$148=J$11),$M$30:$M$148,$J$30:$J$148)</f>
        <v>4.5999999999999996</v>
      </c>
      <c r="K18" s="61" cm="1">
        <f t="array" ref="K18">SUMPRODUCT(--($C$30:$C$148=$D$11),--($E$30:$E$148=K$11),$M$30:$M$148,$J$30:$J$148)</f>
        <v>0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_xlfn._xlws.SORT(MID(TRANSPOSE(_xlfn.UNIQUE(_xlfn._xlws.FILTER(AB30:AB148,(C30:C148=$D$21)*(M30:M148&lt;&gt;0)))),3,3),,1)</f>
        <v>25</v>
      </c>
      <c r="F21" s="64" t="str">
        <v>6</v>
      </c>
      <c r="G21" s="64" t="str">
        <v>2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</v>
      </c>
      <c r="H22" s="67" t="e" cm="1">
        <f t="array" ref="H22">SUMPRODUCT(--($C$30:$C$148=$D$21),--($AB$30:$AB$148="PL"&amp;H$21),$J$30:$J$148,$I$30:$I$148)/(7.85*H$21)</f>
        <v>#DIV/0!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52</v>
      </c>
      <c r="H23" s="69" cm="1">
        <f t="array" ref="H23">SUMPRODUCT(--($C$30:$C$148=$D$21),--($AB$30:$AB$148="PL"&amp;H$21),$I$30:$I$148)</f>
        <v>0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1.1040339702760087</v>
      </c>
      <c r="G24" s="67" cm="1">
        <f t="array" ref="G24">SUMPRODUCT(--($C$30:$C$148=$D$21),--($AB$30:$AB$148="PL"&amp;G$21),$J$30:$J$148,$M$30:$M$148)/(7.85*G$21)</f>
        <v>0</v>
      </c>
      <c r="H24" s="67" t="e" cm="1">
        <f t="array" ref="H24">SUMPRODUCT(--($C$30:$C$148=$D$21),--($AB$30:$AB$148="PL"&amp;H$21),$J$30:$J$148,$M$30:$M$148)/(7.85*H$21)</f>
        <v>#DIV/0!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52</v>
      </c>
      <c r="G25" s="69" cm="1">
        <f t="array" ref="G25">SUMPRODUCT(--($C$30:$C$148=$D$21),--($AB$30:$AB$148="PL"&amp;G$21),$M$30:$M$148)</f>
        <v>52</v>
      </c>
      <c r="H25" s="69" cm="1">
        <f t="array" ref="H25">SUMPRODUCT(--($C$30:$C$148=$D$21),--($AB$30:$AB$148="PL"&amp;H$21),$M$30:$M$148)</f>
        <v>0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52</v>
      </c>
      <c r="G26" s="67" cm="1">
        <f t="array" ref="G26">SUMPRODUCT(--($C$30:$C$148=$D$21),--($AB$30:$AB$148="PL"&amp;G$21),$J$30:$J$148,$M$30:$M$148)</f>
        <v>0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63.599999999999987</v>
      </c>
      <c r="V27" s="73" cm="1">
        <f t="array" ref="V27">SUMPRODUCT($J$30:$J$148,V30:V148,--(V30:V148&lt;&gt;""))</f>
        <v>62614.799999999996</v>
      </c>
      <c r="W27" s="73" cm="1">
        <f t="array" ref="W27">SUMPRODUCT($J$30:$J$148,W30:W148,--(W30:W148&lt;&gt;""))</f>
        <v>144.00000000000003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144.00000000000003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28</v>
      </c>
      <c r="W28" s="75">
        <f t="shared" si="1"/>
        <v>12</v>
      </c>
      <c r="X28" s="75">
        <f t="shared" si="1"/>
        <v>0</v>
      </c>
      <c r="Y28" s="75">
        <f>SUM(Y30:Y148)</f>
        <v>0</v>
      </c>
      <c r="Z28" s="75">
        <f>SUM(Z30:Z148)</f>
        <v>12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>
        <v>46311</v>
      </c>
      <c r="W29" s="79">
        <v>46315</v>
      </c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1</v>
      </c>
      <c r="M42" s="26">
        <f t="shared" si="3"/>
        <v>0</v>
      </c>
      <c r="N42" s="26"/>
      <c r="O42" s="26"/>
      <c r="P42" s="26"/>
      <c r="Q42" s="26"/>
      <c r="R42" s="26"/>
      <c r="S42" s="26"/>
      <c r="T42" s="26"/>
      <c r="U42" s="26"/>
      <c r="V42" s="26">
        <v>4</v>
      </c>
      <c r="W42" s="26"/>
      <c r="X42" s="26"/>
      <c r="Y42" s="26"/>
      <c r="Z42" s="67">
        <f>SUMIFS([1]Up!$J:$J,[1]Up!$D:$D,D42)</f>
        <v>0</v>
      </c>
      <c r="AA42" s="82" t="s">
        <v>4570</v>
      </c>
      <c r="AB42" s="82" t="str">
        <f t="shared" si="4"/>
        <v>PL6</v>
      </c>
      <c r="AC42" s="53" t="str">
        <f t="shared" si="5"/>
        <v>Thừa 3</v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1</v>
      </c>
      <c r="M48" s="26">
        <f t="shared" si="3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1</v>
      </c>
      <c r="X48" s="26"/>
      <c r="Y48" s="26"/>
      <c r="Z48" s="67">
        <f>SUMIFS([1]Up!$J:$J,[1]Up!$D:$D,D48)</f>
        <v>1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1</v>
      </c>
      <c r="M49" s="26">
        <f t="shared" si="3"/>
        <v>0</v>
      </c>
      <c r="N49" s="26"/>
      <c r="O49" s="26"/>
      <c r="P49" s="26"/>
      <c r="Q49" s="26"/>
      <c r="R49" s="26"/>
      <c r="S49" s="26"/>
      <c r="T49" s="26"/>
      <c r="U49" s="26"/>
      <c r="V49" s="26"/>
      <c r="W49" s="26">
        <v>1</v>
      </c>
      <c r="X49" s="26"/>
      <c r="Y49" s="26"/>
      <c r="Z49" s="67">
        <f>SUMIFS([1]Up!$J:$J,[1]Up!$D:$D,D49)</f>
        <v>1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1</v>
      </c>
      <c r="M50" s="26">
        <f t="shared" si="3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67">
        <f>SUMIFS([1]Up!$J:$J,[1]Up!$D:$D,D50)</f>
        <v>1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2</v>
      </c>
      <c r="M64" s="26">
        <f t="shared" si="3"/>
        <v>0</v>
      </c>
      <c r="N64" s="26"/>
      <c r="O64" s="26"/>
      <c r="P64" s="26"/>
      <c r="Q64" s="26"/>
      <c r="R64" s="26"/>
      <c r="S64" s="26"/>
      <c r="T64" s="26"/>
      <c r="U64" s="26">
        <v>2</v>
      </c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4</v>
      </c>
      <c r="M66" s="26">
        <f t="shared" si="3"/>
        <v>0</v>
      </c>
      <c r="N66" s="26"/>
      <c r="O66" s="26"/>
      <c r="P66" s="26"/>
      <c r="Q66" s="26"/>
      <c r="R66" s="26"/>
      <c r="S66" s="26"/>
      <c r="T66" s="26"/>
      <c r="U66" s="26">
        <v>4</v>
      </c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hidden="1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4</v>
      </c>
      <c r="M67" s="26">
        <f t="shared" si="3"/>
        <v>0</v>
      </c>
      <c r="N67" s="26"/>
      <c r="O67" s="26"/>
      <c r="P67" s="26"/>
      <c r="Q67" s="26"/>
      <c r="R67" s="26"/>
      <c r="S67" s="26"/>
      <c r="T67" s="26"/>
      <c r="U67" s="26">
        <v>4</v>
      </c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hidden="1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>
        <v>6</v>
      </c>
      <c r="W68" s="26"/>
      <c r="X68" s="26"/>
      <c r="Y68" s="26"/>
      <c r="Z68" s="67">
        <f>SUMIFS([1]Up!$J:$J,[1]Up!$D:$D,D68)</f>
        <v>0</v>
      </c>
      <c r="AA68" s="82" t="s">
        <v>4571</v>
      </c>
      <c r="AB68" s="82" t="str">
        <f t="shared" si="4"/>
        <v>PL6</v>
      </c>
      <c r="AC68" s="53" t="str">
        <f t="shared" si="5"/>
        <v>Thừa 6</v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1</v>
      </c>
      <c r="M69" s="26">
        <f t="shared" si="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>
        <v>1</v>
      </c>
      <c r="X69" s="26"/>
      <c r="Y69" s="26"/>
      <c r="Z69" s="67">
        <f>SUMIFS([1]Up!$J:$J,[1]Up!$D:$D,D69)</f>
        <v>1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1</v>
      </c>
      <c r="M70" s="26">
        <f t="shared" si="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>
        <v>1</v>
      </c>
      <c r="X70" s="26"/>
      <c r="Y70" s="26"/>
      <c r="Z70" s="67">
        <f>SUMIFS([1]Up!$J:$J,[1]Up!$D:$D,D70)</f>
        <v>1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1</v>
      </c>
      <c r="M71" s="26">
        <f t="shared" si="3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>
        <v>1</v>
      </c>
      <c r="X71" s="26"/>
      <c r="Y71" s="26"/>
      <c r="Z71" s="67">
        <f>SUMIFS([1]Up!$J:$J,[1]Up!$D:$D,D71)</f>
        <v>1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2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>
        <v>2</v>
      </c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hidden="1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4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4</v>
      </c>
      <c r="M84" s="26">
        <f t="shared" si="3"/>
        <v>0</v>
      </c>
      <c r="N84" s="26"/>
      <c r="O84" s="26"/>
      <c r="P84" s="26"/>
      <c r="Q84" s="26"/>
      <c r="R84" s="26"/>
      <c r="S84" s="26"/>
      <c r="T84" s="26"/>
      <c r="U84" s="26">
        <v>4</v>
      </c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hidden="1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>
        <v>4</v>
      </c>
      <c r="W85" s="26"/>
      <c r="X85" s="26"/>
      <c r="Y85" s="26"/>
      <c r="Z85" s="67">
        <f>SUMIFS([1]Up!$J:$J,[1]Up!$D:$D,D85)</f>
        <v>0</v>
      </c>
      <c r="AA85" s="82" t="s">
        <v>4572</v>
      </c>
      <c r="AB85" s="82" t="str">
        <f t="shared" si="4"/>
        <v>PL6</v>
      </c>
      <c r="AC85" s="53" t="str">
        <f t="shared" si="5"/>
        <v>Thừa 6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1</v>
      </c>
      <c r="M87" s="26">
        <f t="shared" si="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>
        <v>1</v>
      </c>
      <c r="X87" s="26"/>
      <c r="Y87" s="26"/>
      <c r="Z87" s="67">
        <f>SUMIFS([1]Up!$J:$J,[1]Up!$D:$D,D87)</f>
        <v>1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1</v>
      </c>
      <c r="M88" s="26">
        <f t="shared" si="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1</v>
      </c>
      <c r="X88" s="26"/>
      <c r="Y88" s="26"/>
      <c r="Z88" s="67">
        <f>SUMIFS([1]Up!$J:$J,[1]Up!$D:$D,D88)</f>
        <v>1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1</v>
      </c>
      <c r="M89" s="26">
        <f t="shared" si="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>
        <v>1</v>
      </c>
      <c r="X89" s="26"/>
      <c r="Y89" s="26"/>
      <c r="Z89" s="67">
        <f>SUMIFS([1]Up!$J:$J,[1]Up!$D:$D,D89)</f>
        <v>1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2</v>
      </c>
      <c r="M99" s="26">
        <f t="shared" si="7"/>
        <v>0</v>
      </c>
      <c r="N99" s="26"/>
      <c r="O99" s="26"/>
      <c r="P99" s="26"/>
      <c r="Q99" s="26"/>
      <c r="R99" s="26"/>
      <c r="S99" s="26"/>
      <c r="T99" s="26"/>
      <c r="U99" s="26">
        <v>2</v>
      </c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4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hidden="1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4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>
        <v>4</v>
      </c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hidden="1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>
        <v>4</v>
      </c>
      <c r="W103" s="26"/>
      <c r="X103" s="26"/>
      <c r="Y103" s="26"/>
      <c r="Z103" s="67">
        <f>SUMIFS([1]Up!$J:$J,[1]Up!$D:$D,D103)</f>
        <v>0</v>
      </c>
      <c r="AA103" s="82" t="s">
        <v>4573</v>
      </c>
      <c r="AB103" s="82" t="str">
        <f t="shared" si="8"/>
        <v>PL6</v>
      </c>
      <c r="AC103" s="53" t="str">
        <f t="shared" si="9"/>
        <v>Thừa 6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1</v>
      </c>
      <c r="M104" s="26">
        <f t="shared" si="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>
        <v>1</v>
      </c>
      <c r="X104" s="26"/>
      <c r="Y104" s="26"/>
      <c r="Z104" s="67">
        <f>SUMIFS([1]Up!$J:$J,[1]Up!$D:$D,D104)</f>
        <v>1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1</v>
      </c>
      <c r="M105" s="26">
        <f t="shared" si="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>
        <v>1</v>
      </c>
      <c r="X105" s="26"/>
      <c r="Y105" s="26"/>
      <c r="Z105" s="67">
        <f>SUMIFS([1]Up!$J:$J,[1]Up!$D:$D,D105)</f>
        <v>1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1</v>
      </c>
      <c r="M106" s="26">
        <f t="shared" si="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>
        <v>1</v>
      </c>
      <c r="X106" s="26"/>
      <c r="Y106" s="26"/>
      <c r="Z106" s="67">
        <f>SUMIFS([1]Up!$J:$J,[1]Up!$D:$D,D106)</f>
        <v>1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2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>
        <v>2</v>
      </c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hidden="1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4</v>
      </c>
      <c r="M122" s="26">
        <f t="shared" si="7"/>
        <v>0</v>
      </c>
      <c r="N122" s="26"/>
      <c r="O122" s="26"/>
      <c r="P122" s="26"/>
      <c r="Q122" s="26"/>
      <c r="R122" s="26"/>
      <c r="S122" s="26"/>
      <c r="T122" s="26"/>
      <c r="U122" s="26">
        <v>4</v>
      </c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4</v>
      </c>
      <c r="M123" s="26">
        <f t="shared" si="7"/>
        <v>0</v>
      </c>
      <c r="N123" s="26"/>
      <c r="O123" s="26"/>
      <c r="P123" s="26"/>
      <c r="Q123" s="26"/>
      <c r="R123" s="26"/>
      <c r="S123" s="26"/>
      <c r="T123" s="26"/>
      <c r="U123" s="26">
        <v>4</v>
      </c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>
        <v>6</v>
      </c>
      <c r="W124" s="26"/>
      <c r="X124" s="26"/>
      <c r="Y124" s="26"/>
      <c r="Z124" s="67">
        <f>SUMIFS([1]Up!$J:$J,[1]Up!$D:$D,D124)</f>
        <v>0</v>
      </c>
      <c r="AA124" s="82" t="s">
        <v>4574</v>
      </c>
      <c r="AB124" s="82" t="str">
        <f t="shared" si="8"/>
        <v>PL6</v>
      </c>
      <c r="AC124" s="53" t="str">
        <f t="shared" si="9"/>
        <v>Thừa 6</v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hidden="1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4</v>
      </c>
      <c r="M138" s="26">
        <f t="shared" si="7"/>
        <v>0</v>
      </c>
      <c r="N138" s="26"/>
      <c r="O138" s="26"/>
      <c r="P138" s="26"/>
      <c r="Q138" s="26"/>
      <c r="R138" s="26"/>
      <c r="S138" s="26"/>
      <c r="T138" s="26"/>
      <c r="U138" s="26">
        <v>4</v>
      </c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4</v>
      </c>
      <c r="M139" s="26">
        <f t="shared" si="7"/>
        <v>0</v>
      </c>
      <c r="N139" s="26"/>
      <c r="O139" s="26"/>
      <c r="P139" s="26"/>
      <c r="Q139" s="26"/>
      <c r="R139" s="26"/>
      <c r="S139" s="26"/>
      <c r="T139" s="26"/>
      <c r="U139" s="26">
        <v>4</v>
      </c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1</v>
      </c>
      <c r="M140" s="26">
        <f t="shared" si="7"/>
        <v>0</v>
      </c>
      <c r="N140" s="26"/>
      <c r="O140" s="26"/>
      <c r="P140" s="26"/>
      <c r="Q140" s="26"/>
      <c r="R140" s="26"/>
      <c r="S140" s="26"/>
      <c r="T140" s="26"/>
      <c r="U140" s="26"/>
      <c r="V140" s="26">
        <v>4</v>
      </c>
      <c r="W140" s="26"/>
      <c r="X140" s="26"/>
      <c r="Y140" s="26"/>
      <c r="Z140" s="67">
        <f>SUMIFS([1]Up!$J:$J,[1]Up!$D:$D,D140)</f>
        <v>0</v>
      </c>
      <c r="AA140" s="82" t="s">
        <v>4570</v>
      </c>
      <c r="AB140" s="82" t="str">
        <f t="shared" si="8"/>
        <v>PL6</v>
      </c>
      <c r="AC140" s="53" t="str">
        <f t="shared" si="9"/>
        <v>Thừa 3</v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23">
      <filters>
        <filter val="1.00"/>
      </filters>
    </filterColumn>
  </autoFilter>
  <dataConsolidate/>
  <conditionalFormatting sqref="D30:D141">
    <cfRule type="duplicateValues" dxfId="4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3959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K25" sqref="K25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3408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2970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3409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3410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3411</v>
      </c>
      <c r="AH8" s="134" t="s">
        <v>3412</v>
      </c>
      <c r="AI8" s="130" t="s">
        <v>607</v>
      </c>
      <c r="AJ8" s="130" t="s">
        <v>608</v>
      </c>
      <c r="AK8" s="134" t="s">
        <v>3413</v>
      </c>
      <c r="AL8" s="134" t="s">
        <v>3414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3415</v>
      </c>
      <c r="AH9" s="138" t="s">
        <v>3416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3417</v>
      </c>
      <c r="C10" s="215" t="s">
        <v>3418</v>
      </c>
      <c r="D10" s="216" t="s">
        <v>1316</v>
      </c>
      <c r="E10" s="215"/>
      <c r="F10" s="215"/>
      <c r="G10" s="216" t="s">
        <v>3419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3960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3417</v>
      </c>
      <c r="C11" s="218" t="s">
        <v>3418</v>
      </c>
      <c r="D11" s="219" t="s">
        <v>2949</v>
      </c>
      <c r="E11" s="218" t="s">
        <v>1157</v>
      </c>
      <c r="F11" s="218" t="s">
        <v>3393</v>
      </c>
      <c r="G11" s="220" t="s">
        <v>2948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3420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3421</v>
      </c>
      <c r="C12" s="215" t="s">
        <v>3422</v>
      </c>
      <c r="D12" s="216" t="s">
        <v>2597</v>
      </c>
      <c r="E12" s="215"/>
      <c r="F12" s="215"/>
      <c r="G12" s="216" t="s">
        <v>3423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3960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0.93023255813953487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3421</v>
      </c>
      <c r="C13" s="218" t="s">
        <v>3422</v>
      </c>
      <c r="D13" s="219" t="s">
        <v>2580</v>
      </c>
      <c r="E13" s="218" t="s">
        <v>1008</v>
      </c>
      <c r="F13" s="218" t="s">
        <v>3107</v>
      </c>
      <c r="G13" s="219" t="s">
        <v>2579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8">
        <f t="shared" ref="U13:U20" ca="1" si="0">+L13-T13</f>
        <v>0</v>
      </c>
      <c r="V13" s="218">
        <f t="shared" ref="V13:V20" ca="1" si="1">ROUNDDOWN(T13/J13,0)</f>
        <v>1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3421</v>
      </c>
      <c r="C14" s="218" t="s">
        <v>3422</v>
      </c>
      <c r="D14" s="219" t="s">
        <v>2583</v>
      </c>
      <c r="E14" s="218" t="s">
        <v>909</v>
      </c>
      <c r="F14" s="218" t="s">
        <v>3108</v>
      </c>
      <c r="G14" s="219" t="s">
        <v>2582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8">
        <f t="shared" ca="1" si="0"/>
        <v>0</v>
      </c>
      <c r="V14" s="218">
        <f t="shared" ca="1" si="1"/>
        <v>1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3421</v>
      </c>
      <c r="C15" s="218" t="s">
        <v>3422</v>
      </c>
      <c r="D15" s="219" t="s">
        <v>2585</v>
      </c>
      <c r="E15" s="218" t="s">
        <v>1090</v>
      </c>
      <c r="F15" s="218" t="s">
        <v>3109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3044</v>
      </c>
      <c r="BF15" s="218">
        <v>1</v>
      </c>
      <c r="BG15" s="231">
        <v>46240</v>
      </c>
      <c r="BH15" s="213">
        <f t="shared" si="2"/>
        <v>0</v>
      </c>
      <c r="BI15" s="213" t="s">
        <v>2500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3421</v>
      </c>
      <c r="C16" s="218" t="s">
        <v>3422</v>
      </c>
      <c r="D16" s="219" t="s">
        <v>2588</v>
      </c>
      <c r="E16" s="218" t="s">
        <v>789</v>
      </c>
      <c r="F16" s="218" t="s">
        <v>3110</v>
      </c>
      <c r="G16" s="219" t="s">
        <v>2587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18">
        <f t="shared" ca="1" si="0"/>
        <v>0</v>
      </c>
      <c r="V16" s="218">
        <f t="shared" ca="1" si="1"/>
        <v>1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3111</v>
      </c>
      <c r="BF16" s="233">
        <v>1</v>
      </c>
      <c r="BG16" s="234">
        <v>46240</v>
      </c>
      <c r="BH16" s="213">
        <f t="shared" si="2"/>
        <v>0</v>
      </c>
      <c r="BI16" s="233" t="s">
        <v>2589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3421</v>
      </c>
      <c r="C17" s="218" t="s">
        <v>3422</v>
      </c>
      <c r="D17" s="219" t="s">
        <v>781</v>
      </c>
      <c r="E17" s="218" t="s">
        <v>834</v>
      </c>
      <c r="F17" s="218" t="s">
        <v>3112</v>
      </c>
      <c r="G17" s="219" t="s">
        <v>2591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3077</v>
      </c>
      <c r="BF17" s="218">
        <v>36</v>
      </c>
      <c r="BG17" s="231">
        <v>46240</v>
      </c>
      <c r="BH17" s="213">
        <f t="shared" si="2"/>
        <v>0</v>
      </c>
      <c r="BI17" s="213" t="s">
        <v>2538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3421</v>
      </c>
      <c r="C18" s="218" t="s">
        <v>3422</v>
      </c>
      <c r="D18" s="219" t="s">
        <v>2597</v>
      </c>
      <c r="E18" s="218" t="s">
        <v>3424</v>
      </c>
      <c r="F18" s="218" t="s">
        <v>3115</v>
      </c>
      <c r="G18" s="219" t="s">
        <v>2596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2973</v>
      </c>
      <c r="BF18" s="218">
        <v>1</v>
      </c>
      <c r="BG18" s="231">
        <v>46240</v>
      </c>
      <c r="BH18" s="213">
        <f t="shared" si="2"/>
        <v>0</v>
      </c>
      <c r="BI18" s="213" t="s">
        <v>2393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3421</v>
      </c>
      <c r="C19" s="218" t="s">
        <v>3422</v>
      </c>
      <c r="D19" s="219" t="s">
        <v>2597</v>
      </c>
      <c r="E19" s="218" t="s">
        <v>3425</v>
      </c>
      <c r="F19" s="218" t="s">
        <v>3116</v>
      </c>
      <c r="G19" s="219" t="s">
        <v>2599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2973</v>
      </c>
      <c r="BF19" s="218">
        <v>1</v>
      </c>
      <c r="BG19" s="231">
        <v>46240</v>
      </c>
      <c r="BH19" s="213">
        <f t="shared" si="2"/>
        <v>0</v>
      </c>
      <c r="BI19" s="213" t="s">
        <v>2393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3421</v>
      </c>
      <c r="C20" s="236" t="s">
        <v>3422</v>
      </c>
      <c r="D20" s="237" t="s">
        <v>2588</v>
      </c>
      <c r="E20" s="236" t="s">
        <v>3426</v>
      </c>
      <c r="F20" s="236" t="s">
        <v>3113</v>
      </c>
      <c r="G20" s="237" t="s">
        <v>2593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3114</v>
      </c>
      <c r="BF20" s="213">
        <v>1</v>
      </c>
      <c r="BG20" s="231">
        <v>46240</v>
      </c>
      <c r="BH20" s="213">
        <f t="shared" si="2"/>
        <v>0</v>
      </c>
      <c r="BI20" s="213" t="s">
        <v>2594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3427</v>
      </c>
      <c r="C21" s="215" t="s">
        <v>3428</v>
      </c>
      <c r="D21" s="216" t="s">
        <v>2597</v>
      </c>
      <c r="E21" s="215"/>
      <c r="F21" s="215"/>
      <c r="G21" s="216" t="s">
        <v>3429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3960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0.89130434782608692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3427</v>
      </c>
      <c r="C22" s="218" t="s">
        <v>3428</v>
      </c>
      <c r="D22" s="219" t="s">
        <v>2585</v>
      </c>
      <c r="E22" s="218" t="s">
        <v>1090</v>
      </c>
      <c r="F22" s="218" t="s">
        <v>3117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3044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2500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3427</v>
      </c>
      <c r="C23" s="218" t="s">
        <v>3428</v>
      </c>
      <c r="D23" s="219" t="s">
        <v>2580</v>
      </c>
      <c r="E23" s="218" t="s">
        <v>787</v>
      </c>
      <c r="F23" s="218" t="s">
        <v>3118</v>
      </c>
      <c r="G23" s="219" t="s">
        <v>2579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8">
        <f t="shared" ca="1" si="4"/>
        <v>0</v>
      </c>
      <c r="V23" s="218">
        <f t="shared" ca="1" si="5"/>
        <v>1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3427</v>
      </c>
      <c r="C24" s="218" t="s">
        <v>3428</v>
      </c>
      <c r="D24" s="219" t="s">
        <v>2583</v>
      </c>
      <c r="E24" s="218" t="s">
        <v>968</v>
      </c>
      <c r="F24" s="218" t="s">
        <v>3119</v>
      </c>
      <c r="G24" s="219" t="s">
        <v>2582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8">
        <f t="shared" ca="1" si="4"/>
        <v>0</v>
      </c>
      <c r="V24" s="218">
        <f t="shared" ca="1" si="5"/>
        <v>1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3427</v>
      </c>
      <c r="C25" s="218" t="s">
        <v>3428</v>
      </c>
      <c r="D25" s="219" t="s">
        <v>2588</v>
      </c>
      <c r="E25" s="218" t="s">
        <v>789</v>
      </c>
      <c r="F25" s="218" t="s">
        <v>3120</v>
      </c>
      <c r="G25" s="219" t="s">
        <v>2587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218">
        <f t="shared" ca="1" si="4"/>
        <v>0</v>
      </c>
      <c r="V25" s="218">
        <f t="shared" ca="1" si="5"/>
        <v>1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3111</v>
      </c>
      <c r="BF25" s="233">
        <v>1</v>
      </c>
      <c r="BG25" s="234">
        <v>46240</v>
      </c>
      <c r="BH25" s="213">
        <f t="shared" si="6"/>
        <v>0</v>
      </c>
      <c r="BI25" s="233" t="s">
        <v>2589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3427</v>
      </c>
      <c r="C26" s="218" t="s">
        <v>3428</v>
      </c>
      <c r="D26" s="219" t="s">
        <v>781</v>
      </c>
      <c r="E26" s="218" t="s">
        <v>834</v>
      </c>
      <c r="F26" s="218" t="s">
        <v>3121</v>
      </c>
      <c r="G26" s="219" t="s">
        <v>2591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3077</v>
      </c>
      <c r="BF26" s="218">
        <v>36</v>
      </c>
      <c r="BG26" s="231">
        <v>46240</v>
      </c>
      <c r="BH26" s="213">
        <f t="shared" si="6"/>
        <v>0</v>
      </c>
      <c r="BI26" s="213" t="s">
        <v>2538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3427</v>
      </c>
      <c r="C27" s="218" t="s">
        <v>3428</v>
      </c>
      <c r="D27" s="219" t="s">
        <v>2607</v>
      </c>
      <c r="E27" s="218" t="s">
        <v>3430</v>
      </c>
      <c r="F27" s="218" t="s">
        <v>3122</v>
      </c>
      <c r="G27" s="219" t="s">
        <v>2606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2973</v>
      </c>
      <c r="BF27" s="218">
        <v>1</v>
      </c>
      <c r="BG27" s="231">
        <v>46240</v>
      </c>
      <c r="BH27" s="213">
        <f t="shared" si="6"/>
        <v>0</v>
      </c>
      <c r="BI27" s="213" t="s">
        <v>2393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3427</v>
      </c>
      <c r="C28" s="218" t="s">
        <v>3428</v>
      </c>
      <c r="D28" s="219" t="s">
        <v>2611</v>
      </c>
      <c r="E28" s="218" t="s">
        <v>2196</v>
      </c>
      <c r="F28" s="218" t="s">
        <v>3124</v>
      </c>
      <c r="G28" s="219" t="s">
        <v>2610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3125</v>
      </c>
      <c r="BF28" s="213">
        <v>1</v>
      </c>
      <c r="BG28" s="231">
        <v>46240</v>
      </c>
      <c r="BH28" s="213">
        <f t="shared" si="6"/>
        <v>0</v>
      </c>
      <c r="BI28" s="213" t="s">
        <v>2612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3427</v>
      </c>
      <c r="C29" s="218" t="s">
        <v>3428</v>
      </c>
      <c r="D29" s="219" t="s">
        <v>874</v>
      </c>
      <c r="E29" s="218" t="s">
        <v>3431</v>
      </c>
      <c r="F29" s="218" t="s">
        <v>3126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3127</v>
      </c>
      <c r="BF29" s="213">
        <v>1</v>
      </c>
      <c r="BG29" s="231">
        <v>46240</v>
      </c>
      <c r="BH29" s="213">
        <f t="shared" si="6"/>
        <v>0</v>
      </c>
      <c r="BI29" s="213" t="s">
        <v>2614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3427</v>
      </c>
      <c r="C30" s="218" t="s">
        <v>3428</v>
      </c>
      <c r="D30" s="219" t="s">
        <v>2597</v>
      </c>
      <c r="E30" s="218" t="s">
        <v>3432</v>
      </c>
      <c r="F30" s="218" t="s">
        <v>3128</v>
      </c>
      <c r="G30" s="219" t="s">
        <v>2599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2973</v>
      </c>
      <c r="BF30" s="218">
        <v>1</v>
      </c>
      <c r="BG30" s="231">
        <v>46240</v>
      </c>
      <c r="BH30" s="213">
        <f t="shared" si="6"/>
        <v>0</v>
      </c>
      <c r="BI30" s="213" t="s">
        <v>2393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3427</v>
      </c>
      <c r="C31" s="218" t="s">
        <v>3428</v>
      </c>
      <c r="D31" s="219" t="s">
        <v>2597</v>
      </c>
      <c r="E31" s="218" t="s">
        <v>3433</v>
      </c>
      <c r="F31" s="218" t="s">
        <v>3129</v>
      </c>
      <c r="G31" s="219" t="s">
        <v>2596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2973</v>
      </c>
      <c r="BF31" s="218">
        <v>1</v>
      </c>
      <c r="BG31" s="231">
        <v>46240</v>
      </c>
      <c r="BH31" s="213">
        <f t="shared" si="6"/>
        <v>0</v>
      </c>
      <c r="BI31" s="213" t="s">
        <v>2393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3427</v>
      </c>
      <c r="C32" s="236" t="s">
        <v>3428</v>
      </c>
      <c r="D32" s="237" t="s">
        <v>2588</v>
      </c>
      <c r="E32" s="236" t="s">
        <v>3426</v>
      </c>
      <c r="F32" s="236" t="s">
        <v>3123</v>
      </c>
      <c r="G32" s="237" t="s">
        <v>2593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3114</v>
      </c>
      <c r="BF32" s="213">
        <v>1</v>
      </c>
      <c r="BG32" s="231">
        <v>46240</v>
      </c>
      <c r="BH32" s="213">
        <f t="shared" si="6"/>
        <v>0</v>
      </c>
      <c r="BI32" s="213" t="s">
        <v>2594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3434</v>
      </c>
      <c r="C33" s="215" t="s">
        <v>3435</v>
      </c>
      <c r="D33" s="216" t="s">
        <v>2597</v>
      </c>
      <c r="E33" s="215"/>
      <c r="F33" s="215"/>
      <c r="G33" s="216" t="s">
        <v>3436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3960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3437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3434</v>
      </c>
      <c r="C34" s="218" t="s">
        <v>3435</v>
      </c>
      <c r="D34" s="219" t="s">
        <v>2486</v>
      </c>
      <c r="E34" s="218" t="s">
        <v>3438</v>
      </c>
      <c r="F34" s="218" t="s">
        <v>3130</v>
      </c>
      <c r="G34" s="219" t="s">
        <v>2485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3035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2487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3434</v>
      </c>
      <c r="C35" s="218" t="s">
        <v>3435</v>
      </c>
      <c r="D35" s="219" t="s">
        <v>2486</v>
      </c>
      <c r="E35" s="218" t="s">
        <v>3439</v>
      </c>
      <c r="F35" s="218" t="s">
        <v>3131</v>
      </c>
      <c r="G35" s="219" t="s">
        <v>2485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3035</v>
      </c>
      <c r="BF35" s="218">
        <v>1</v>
      </c>
      <c r="BG35" s="231">
        <v>46240</v>
      </c>
      <c r="BH35" s="213">
        <f t="shared" si="10"/>
        <v>0</v>
      </c>
      <c r="BI35" s="213" t="s">
        <v>2487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3434</v>
      </c>
      <c r="C36" s="218" t="s">
        <v>3435</v>
      </c>
      <c r="D36" s="219" t="s">
        <v>2486</v>
      </c>
      <c r="E36" s="218" t="s">
        <v>3440</v>
      </c>
      <c r="F36" s="218" t="s">
        <v>3132</v>
      </c>
      <c r="G36" s="219" t="s">
        <v>2489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3037</v>
      </c>
      <c r="BF36" s="218">
        <v>1</v>
      </c>
      <c r="BG36" s="231">
        <v>46240</v>
      </c>
      <c r="BH36" s="213">
        <f t="shared" si="10"/>
        <v>0</v>
      </c>
      <c r="BI36" s="213" t="s">
        <v>2490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3434</v>
      </c>
      <c r="C37" s="218" t="s">
        <v>3435</v>
      </c>
      <c r="D37" s="219" t="s">
        <v>2486</v>
      </c>
      <c r="E37" s="218" t="s">
        <v>3441</v>
      </c>
      <c r="F37" s="218" t="s">
        <v>3133</v>
      </c>
      <c r="G37" s="219" t="s">
        <v>2485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3035</v>
      </c>
      <c r="BF37" s="218">
        <v>2</v>
      </c>
      <c r="BG37" s="231">
        <v>46240</v>
      </c>
      <c r="BH37" s="213">
        <f t="shared" si="10"/>
        <v>0</v>
      </c>
      <c r="BI37" s="213" t="s">
        <v>2487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3434</v>
      </c>
      <c r="C38" s="218" t="s">
        <v>3435</v>
      </c>
      <c r="D38" s="219" t="s">
        <v>781</v>
      </c>
      <c r="E38" s="218" t="s">
        <v>1073</v>
      </c>
      <c r="F38" s="218" t="s">
        <v>3134</v>
      </c>
      <c r="G38" s="219" t="s">
        <v>2622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3077</v>
      </c>
      <c r="BF38" s="218">
        <v>1</v>
      </c>
      <c r="BG38" s="231">
        <v>46240</v>
      </c>
      <c r="BH38" s="213">
        <f t="shared" si="10"/>
        <v>0</v>
      </c>
      <c r="BI38" s="213" t="s">
        <v>2538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3434</v>
      </c>
      <c r="C39" s="218" t="s">
        <v>3435</v>
      </c>
      <c r="D39" s="219" t="s">
        <v>2597</v>
      </c>
      <c r="E39" s="218" t="s">
        <v>3442</v>
      </c>
      <c r="F39" s="218" t="s">
        <v>3138</v>
      </c>
      <c r="G39" s="219" t="s">
        <v>2628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2973</v>
      </c>
      <c r="BF39" s="218">
        <v>1</v>
      </c>
      <c r="BG39" s="231">
        <v>46240</v>
      </c>
      <c r="BH39" s="213">
        <f t="shared" si="10"/>
        <v>0</v>
      </c>
      <c r="BI39" s="213" t="s">
        <v>2393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3434</v>
      </c>
      <c r="C40" s="218" t="s">
        <v>3435</v>
      </c>
      <c r="D40" s="219" t="s">
        <v>2597</v>
      </c>
      <c r="E40" s="218" t="s">
        <v>3443</v>
      </c>
      <c r="F40" s="218" t="s">
        <v>3135</v>
      </c>
      <c r="G40" s="219" t="s">
        <v>2599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2973</v>
      </c>
      <c r="BF40" s="218">
        <v>1</v>
      </c>
      <c r="BG40" s="231">
        <v>46240</v>
      </c>
      <c r="BH40" s="213">
        <f t="shared" si="10"/>
        <v>0</v>
      </c>
      <c r="BI40" s="213" t="s">
        <v>2393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3434</v>
      </c>
      <c r="C41" s="218" t="s">
        <v>3435</v>
      </c>
      <c r="D41" s="219" t="s">
        <v>2597</v>
      </c>
      <c r="E41" s="218" t="s">
        <v>3444</v>
      </c>
      <c r="F41" s="218" t="s">
        <v>3136</v>
      </c>
      <c r="G41" s="219" t="s">
        <v>2599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2973</v>
      </c>
      <c r="BF41" s="218">
        <v>3</v>
      </c>
      <c r="BG41" s="231">
        <v>46240</v>
      </c>
      <c r="BH41" s="213">
        <f t="shared" si="10"/>
        <v>0</v>
      </c>
      <c r="BI41" s="213" t="s">
        <v>2393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3434</v>
      </c>
      <c r="C42" s="218" t="s">
        <v>3435</v>
      </c>
      <c r="D42" s="219" t="s">
        <v>2597</v>
      </c>
      <c r="E42" s="218" t="s">
        <v>3445</v>
      </c>
      <c r="F42" s="218" t="s">
        <v>3137</v>
      </c>
      <c r="G42" s="219" t="s">
        <v>2626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2973</v>
      </c>
      <c r="BF42" s="218">
        <v>1</v>
      </c>
      <c r="BG42" s="231">
        <v>46240</v>
      </c>
      <c r="BH42" s="213">
        <f t="shared" si="10"/>
        <v>0</v>
      </c>
      <c r="BI42" s="213" t="s">
        <v>2393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3446</v>
      </c>
      <c r="C43" s="215" t="s">
        <v>3447</v>
      </c>
      <c r="D43" s="216" t="s">
        <v>2597</v>
      </c>
      <c r="E43" s="215"/>
      <c r="F43" s="215"/>
      <c r="G43" s="216" t="s">
        <v>3448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3960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3437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3446</v>
      </c>
      <c r="C44" s="218" t="s">
        <v>3447</v>
      </c>
      <c r="D44" s="219" t="s">
        <v>2486</v>
      </c>
      <c r="E44" s="218" t="s">
        <v>3438</v>
      </c>
      <c r="F44" s="218" t="s">
        <v>3139</v>
      </c>
      <c r="G44" s="219" t="s">
        <v>2485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3035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2487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3446</v>
      </c>
      <c r="C45" s="218" t="s">
        <v>3447</v>
      </c>
      <c r="D45" s="219" t="s">
        <v>2486</v>
      </c>
      <c r="E45" s="218" t="s">
        <v>3439</v>
      </c>
      <c r="F45" s="218" t="s">
        <v>3140</v>
      </c>
      <c r="G45" s="219" t="s">
        <v>2485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3035</v>
      </c>
      <c r="BF45" s="218">
        <v>1</v>
      </c>
      <c r="BG45" s="231">
        <v>46240</v>
      </c>
      <c r="BH45" s="213">
        <f t="shared" si="14"/>
        <v>0</v>
      </c>
      <c r="BI45" s="213" t="s">
        <v>2487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3446</v>
      </c>
      <c r="C46" s="218" t="s">
        <v>3447</v>
      </c>
      <c r="D46" s="219" t="s">
        <v>2486</v>
      </c>
      <c r="E46" s="218" t="s">
        <v>3449</v>
      </c>
      <c r="F46" s="218" t="s">
        <v>3141</v>
      </c>
      <c r="G46" s="219" t="s">
        <v>2489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3037</v>
      </c>
      <c r="BF46" s="218">
        <v>1</v>
      </c>
      <c r="BG46" s="231">
        <v>46240</v>
      </c>
      <c r="BH46" s="213">
        <f t="shared" si="14"/>
        <v>0</v>
      </c>
      <c r="BI46" s="213" t="s">
        <v>2490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3446</v>
      </c>
      <c r="C47" s="218" t="s">
        <v>3447</v>
      </c>
      <c r="D47" s="219" t="s">
        <v>2486</v>
      </c>
      <c r="E47" s="218" t="s">
        <v>3450</v>
      </c>
      <c r="F47" s="218" t="s">
        <v>3142</v>
      </c>
      <c r="G47" s="219" t="s">
        <v>2485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3035</v>
      </c>
      <c r="BF47" s="218">
        <v>2</v>
      </c>
      <c r="BG47" s="231">
        <v>46240</v>
      </c>
      <c r="BH47" s="213">
        <f t="shared" si="14"/>
        <v>0</v>
      </c>
      <c r="BI47" s="213" t="s">
        <v>2487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3446</v>
      </c>
      <c r="C48" s="218" t="s">
        <v>3447</v>
      </c>
      <c r="D48" s="219" t="s">
        <v>2597</v>
      </c>
      <c r="E48" s="218" t="s">
        <v>3451</v>
      </c>
      <c r="F48" s="218" t="s">
        <v>3145</v>
      </c>
      <c r="G48" s="219" t="s">
        <v>2637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2973</v>
      </c>
      <c r="BF48" s="218">
        <v>1</v>
      </c>
      <c r="BG48" s="231">
        <v>46240</v>
      </c>
      <c r="BH48" s="213">
        <f t="shared" si="14"/>
        <v>0</v>
      </c>
      <c r="BI48" s="213" t="s">
        <v>2393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3446</v>
      </c>
      <c r="C49" s="218" t="s">
        <v>3447</v>
      </c>
      <c r="D49" s="219" t="s">
        <v>2597</v>
      </c>
      <c r="E49" s="218" t="s">
        <v>3452</v>
      </c>
      <c r="F49" s="218" t="s">
        <v>3146</v>
      </c>
      <c r="G49" s="219" t="s">
        <v>2639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2973</v>
      </c>
      <c r="BF49" s="218">
        <v>1</v>
      </c>
      <c r="BG49" s="231">
        <v>46240</v>
      </c>
      <c r="BH49" s="213">
        <f t="shared" si="14"/>
        <v>0</v>
      </c>
      <c r="BI49" s="213" t="s">
        <v>2393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3446</v>
      </c>
      <c r="C50" s="218" t="s">
        <v>3447</v>
      </c>
      <c r="D50" s="219" t="s">
        <v>2597</v>
      </c>
      <c r="E50" s="218" t="s">
        <v>3453</v>
      </c>
      <c r="F50" s="218" t="s">
        <v>3143</v>
      </c>
      <c r="G50" s="219" t="s">
        <v>2599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2973</v>
      </c>
      <c r="BF50" s="218">
        <v>4</v>
      </c>
      <c r="BG50" s="231">
        <v>46240</v>
      </c>
      <c r="BH50" s="213">
        <f t="shared" si="14"/>
        <v>0</v>
      </c>
      <c r="BI50" s="213" t="s">
        <v>2393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3446</v>
      </c>
      <c r="C51" s="218" t="s">
        <v>3447</v>
      </c>
      <c r="D51" s="219" t="s">
        <v>2597</v>
      </c>
      <c r="E51" s="218" t="s">
        <v>3454</v>
      </c>
      <c r="F51" s="218" t="s">
        <v>3144</v>
      </c>
      <c r="G51" s="219" t="s">
        <v>2635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2973</v>
      </c>
      <c r="BF51" s="218">
        <v>1</v>
      </c>
      <c r="BG51" s="231">
        <v>46240</v>
      </c>
      <c r="BH51" s="213">
        <f t="shared" si="14"/>
        <v>0</v>
      </c>
      <c r="BI51" s="213" t="s">
        <v>2393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3455</v>
      </c>
      <c r="C52" s="215" t="s">
        <v>3456</v>
      </c>
      <c r="D52" s="216" t="s">
        <v>2597</v>
      </c>
      <c r="E52" s="215"/>
      <c r="F52" s="215"/>
      <c r="G52" s="216" t="s">
        <v>3457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3960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3455</v>
      </c>
      <c r="C53" s="218" t="s">
        <v>3456</v>
      </c>
      <c r="D53" s="219" t="s">
        <v>2486</v>
      </c>
      <c r="E53" s="218" t="s">
        <v>3438</v>
      </c>
      <c r="F53" s="218" t="s">
        <v>3147</v>
      </c>
      <c r="G53" s="219" t="s">
        <v>2485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3035</v>
      </c>
      <c r="BF53" s="218">
        <v>1</v>
      </c>
      <c r="BG53" s="231">
        <v>46240</v>
      </c>
      <c r="BH53" s="213">
        <f>+L53-BF53</f>
        <v>0</v>
      </c>
      <c r="BI53" s="213" t="s">
        <v>2487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3455</v>
      </c>
      <c r="C54" s="218" t="s">
        <v>3456</v>
      </c>
      <c r="D54" s="219" t="s">
        <v>2486</v>
      </c>
      <c r="E54" s="218" t="s">
        <v>3439</v>
      </c>
      <c r="F54" s="218" t="s">
        <v>3148</v>
      </c>
      <c r="G54" s="219" t="s">
        <v>2485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3035</v>
      </c>
      <c r="BF54" s="218">
        <v>1</v>
      </c>
      <c r="BG54" s="231">
        <v>46240</v>
      </c>
      <c r="BH54" s="213">
        <f>+L54-BF54</f>
        <v>0</v>
      </c>
      <c r="BI54" s="213" t="s">
        <v>2487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3455</v>
      </c>
      <c r="C55" s="218" t="s">
        <v>3456</v>
      </c>
      <c r="D55" s="219" t="s">
        <v>781</v>
      </c>
      <c r="E55" s="218" t="s">
        <v>845</v>
      </c>
      <c r="F55" s="218" t="s">
        <v>3149</v>
      </c>
      <c r="G55" s="219" t="s">
        <v>2622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3077</v>
      </c>
      <c r="BF55" s="218">
        <v>4</v>
      </c>
      <c r="BG55" s="231">
        <v>46240</v>
      </c>
      <c r="BH55" s="213">
        <f>+L55-BF55</f>
        <v>0</v>
      </c>
      <c r="BI55" s="213" t="s">
        <v>2538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3455</v>
      </c>
      <c r="C56" s="218" t="s">
        <v>3456</v>
      </c>
      <c r="D56" s="219" t="s">
        <v>2597</v>
      </c>
      <c r="E56" s="218" t="s">
        <v>3458</v>
      </c>
      <c r="F56" s="218" t="s">
        <v>3151</v>
      </c>
      <c r="G56" s="219" t="s">
        <v>2646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2973</v>
      </c>
      <c r="BF56" s="218">
        <v>1</v>
      </c>
      <c r="BG56" s="231">
        <v>46240</v>
      </c>
      <c r="BH56" s="213">
        <f>+L56-BF56</f>
        <v>0</v>
      </c>
      <c r="BI56" s="213" t="s">
        <v>2393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3455</v>
      </c>
      <c r="C57" s="218" t="s">
        <v>3456</v>
      </c>
      <c r="D57" s="219" t="s">
        <v>2597</v>
      </c>
      <c r="E57" s="218" t="s">
        <v>3459</v>
      </c>
      <c r="F57" s="218" t="s">
        <v>3150</v>
      </c>
      <c r="G57" s="219" t="s">
        <v>2644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2973</v>
      </c>
      <c r="BF57" s="218">
        <v>1</v>
      </c>
      <c r="BG57" s="231">
        <v>46240</v>
      </c>
      <c r="BH57" s="213">
        <f>+L57-BF57</f>
        <v>0</v>
      </c>
      <c r="BI57" s="213" t="s">
        <v>2393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3460</v>
      </c>
      <c r="C58" s="215" t="s">
        <v>3461</v>
      </c>
      <c r="D58" s="216" t="s">
        <v>2597</v>
      </c>
      <c r="E58" s="215"/>
      <c r="F58" s="215"/>
      <c r="G58" s="216" t="s">
        <v>3448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3960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3437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3460</v>
      </c>
      <c r="C59" s="218" t="s">
        <v>3461</v>
      </c>
      <c r="D59" s="219" t="s">
        <v>2486</v>
      </c>
      <c r="E59" s="218" t="s">
        <v>3438</v>
      </c>
      <c r="F59" s="218" t="s">
        <v>3152</v>
      </c>
      <c r="G59" s="219" t="s">
        <v>2485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3035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2487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3460</v>
      </c>
      <c r="C60" s="218" t="s">
        <v>3461</v>
      </c>
      <c r="D60" s="219" t="s">
        <v>2486</v>
      </c>
      <c r="E60" s="218" t="s">
        <v>3439</v>
      </c>
      <c r="F60" s="218" t="s">
        <v>3153</v>
      </c>
      <c r="G60" s="219" t="s">
        <v>2485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3035</v>
      </c>
      <c r="BF60" s="218">
        <v>1</v>
      </c>
      <c r="BG60" s="231">
        <v>46240</v>
      </c>
      <c r="BH60" s="213">
        <f t="shared" si="20"/>
        <v>0</v>
      </c>
      <c r="BI60" s="213" t="s">
        <v>2487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3460</v>
      </c>
      <c r="C61" s="218" t="s">
        <v>3461</v>
      </c>
      <c r="D61" s="219" t="s">
        <v>2486</v>
      </c>
      <c r="E61" s="218" t="s">
        <v>3449</v>
      </c>
      <c r="F61" s="218" t="s">
        <v>3154</v>
      </c>
      <c r="G61" s="219" t="s">
        <v>2489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3037</v>
      </c>
      <c r="BF61" s="218">
        <v>1</v>
      </c>
      <c r="BG61" s="231">
        <v>46240</v>
      </c>
      <c r="BH61" s="213">
        <f t="shared" si="20"/>
        <v>0</v>
      </c>
      <c r="BI61" s="213" t="s">
        <v>2490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3460</v>
      </c>
      <c r="C62" s="218" t="s">
        <v>3461</v>
      </c>
      <c r="D62" s="219" t="s">
        <v>2486</v>
      </c>
      <c r="E62" s="218" t="s">
        <v>3450</v>
      </c>
      <c r="F62" s="218" t="s">
        <v>3155</v>
      </c>
      <c r="G62" s="219" t="s">
        <v>2485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3035</v>
      </c>
      <c r="BF62" s="218">
        <v>2</v>
      </c>
      <c r="BG62" s="231">
        <v>46240</v>
      </c>
      <c r="BH62" s="213">
        <f t="shared" si="20"/>
        <v>0</v>
      </c>
      <c r="BI62" s="213" t="s">
        <v>2487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3460</v>
      </c>
      <c r="C63" s="218" t="s">
        <v>3461</v>
      </c>
      <c r="D63" s="219" t="s">
        <v>2597</v>
      </c>
      <c r="E63" s="218" t="s">
        <v>3458</v>
      </c>
      <c r="F63" s="218" t="s">
        <v>3160</v>
      </c>
      <c r="G63" s="219" t="s">
        <v>2646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2973</v>
      </c>
      <c r="BF63" s="218">
        <v>1</v>
      </c>
      <c r="BG63" s="231">
        <v>46240</v>
      </c>
      <c r="BH63" s="213">
        <f t="shared" si="20"/>
        <v>0</v>
      </c>
      <c r="BI63" s="213" t="s">
        <v>2393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3460</v>
      </c>
      <c r="C64" s="218" t="s">
        <v>3461</v>
      </c>
      <c r="D64" s="219" t="s">
        <v>2597</v>
      </c>
      <c r="E64" s="218" t="s">
        <v>3453</v>
      </c>
      <c r="F64" s="218" t="s">
        <v>3156</v>
      </c>
      <c r="G64" s="219" t="s">
        <v>2599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2973</v>
      </c>
      <c r="BF64" s="218">
        <v>2</v>
      </c>
      <c r="BG64" s="231">
        <v>46240</v>
      </c>
      <c r="BH64" s="213">
        <f t="shared" si="20"/>
        <v>0</v>
      </c>
      <c r="BI64" s="213" t="s">
        <v>2393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3460</v>
      </c>
      <c r="C65" s="218" t="s">
        <v>3461</v>
      </c>
      <c r="D65" s="219" t="s">
        <v>2597</v>
      </c>
      <c r="E65" s="218" t="s">
        <v>3462</v>
      </c>
      <c r="F65" s="218" t="s">
        <v>3157</v>
      </c>
      <c r="G65" s="219" t="s">
        <v>2653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2973</v>
      </c>
      <c r="BF65" s="218">
        <v>1</v>
      </c>
      <c r="BG65" s="231">
        <v>46240</v>
      </c>
      <c r="BH65" s="213">
        <f t="shared" si="20"/>
        <v>0</v>
      </c>
      <c r="BI65" s="213" t="s">
        <v>2393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3460</v>
      </c>
      <c r="C66" s="218" t="s">
        <v>3461</v>
      </c>
      <c r="D66" s="219" t="s">
        <v>2597</v>
      </c>
      <c r="E66" s="218" t="s">
        <v>3463</v>
      </c>
      <c r="F66" s="218" t="s">
        <v>3158</v>
      </c>
      <c r="G66" s="219" t="s">
        <v>2655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2973</v>
      </c>
      <c r="BF66" s="218">
        <v>1</v>
      </c>
      <c r="BG66" s="231">
        <v>46240</v>
      </c>
      <c r="BH66" s="213">
        <f t="shared" si="20"/>
        <v>0</v>
      </c>
      <c r="BI66" s="213" t="s">
        <v>2393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3460</v>
      </c>
      <c r="C67" s="218" t="s">
        <v>3461</v>
      </c>
      <c r="D67" s="219" t="s">
        <v>2597</v>
      </c>
      <c r="E67" s="218" t="s">
        <v>3464</v>
      </c>
      <c r="F67" s="218" t="s">
        <v>3159</v>
      </c>
      <c r="G67" s="219" t="s">
        <v>2626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2973</v>
      </c>
      <c r="BF67" s="218">
        <v>1</v>
      </c>
      <c r="BG67" s="231">
        <v>46240</v>
      </c>
      <c r="BH67" s="213">
        <f t="shared" si="20"/>
        <v>0</v>
      </c>
      <c r="BI67" s="213" t="s">
        <v>2393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3465</v>
      </c>
      <c r="C68" s="215" t="s">
        <v>3466</v>
      </c>
      <c r="D68" s="216" t="s">
        <v>2597</v>
      </c>
      <c r="E68" s="215"/>
      <c r="F68" s="215"/>
      <c r="G68" s="216" t="s">
        <v>3467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3960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3437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3465</v>
      </c>
      <c r="C69" s="218" t="s">
        <v>3466</v>
      </c>
      <c r="D69" s="219" t="s">
        <v>2486</v>
      </c>
      <c r="E69" s="218" t="s">
        <v>3438</v>
      </c>
      <c r="F69" s="218" t="s">
        <v>3161</v>
      </c>
      <c r="G69" s="219" t="s">
        <v>2485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3035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2487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3465</v>
      </c>
      <c r="C70" s="218" t="s">
        <v>3466</v>
      </c>
      <c r="D70" s="219" t="s">
        <v>2486</v>
      </c>
      <c r="E70" s="218" t="s">
        <v>3439</v>
      </c>
      <c r="F70" s="218" t="s">
        <v>3162</v>
      </c>
      <c r="G70" s="219" t="s">
        <v>2485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3035</v>
      </c>
      <c r="BF70" s="218">
        <v>1</v>
      </c>
      <c r="BG70" s="231">
        <v>46240</v>
      </c>
      <c r="BH70" s="213">
        <f t="shared" si="24"/>
        <v>0</v>
      </c>
      <c r="BI70" s="213" t="s">
        <v>2487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3465</v>
      </c>
      <c r="C71" s="218" t="s">
        <v>3466</v>
      </c>
      <c r="D71" s="219" t="s">
        <v>2486</v>
      </c>
      <c r="E71" s="218" t="s">
        <v>3468</v>
      </c>
      <c r="F71" s="218" t="s">
        <v>3163</v>
      </c>
      <c r="G71" s="219" t="s">
        <v>2489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3037</v>
      </c>
      <c r="BF71" s="218">
        <v>1</v>
      </c>
      <c r="BG71" s="231">
        <v>46240</v>
      </c>
      <c r="BH71" s="213">
        <f t="shared" si="24"/>
        <v>0</v>
      </c>
      <c r="BI71" s="213" t="s">
        <v>2490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3465</v>
      </c>
      <c r="C72" s="218" t="s">
        <v>3466</v>
      </c>
      <c r="D72" s="219" t="s">
        <v>2486</v>
      </c>
      <c r="E72" s="218" t="s">
        <v>3469</v>
      </c>
      <c r="F72" s="218" t="s">
        <v>3164</v>
      </c>
      <c r="G72" s="219" t="s">
        <v>2485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3035</v>
      </c>
      <c r="BF72" s="218">
        <v>2</v>
      </c>
      <c r="BG72" s="231">
        <v>46240</v>
      </c>
      <c r="BH72" s="213">
        <f t="shared" si="24"/>
        <v>0</v>
      </c>
      <c r="BI72" s="213" t="s">
        <v>2487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3465</v>
      </c>
      <c r="C73" s="218" t="s">
        <v>3466</v>
      </c>
      <c r="D73" s="219" t="s">
        <v>781</v>
      </c>
      <c r="E73" s="218" t="s">
        <v>1073</v>
      </c>
      <c r="F73" s="218" t="s">
        <v>3165</v>
      </c>
      <c r="G73" s="219" t="s">
        <v>2622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3077</v>
      </c>
      <c r="BF73" s="218">
        <v>1</v>
      </c>
      <c r="BG73" s="231">
        <v>46240</v>
      </c>
      <c r="BH73" s="213">
        <f t="shared" si="24"/>
        <v>0</v>
      </c>
      <c r="BI73" s="213" t="s">
        <v>2538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3465</v>
      </c>
      <c r="C74" s="218" t="s">
        <v>3466</v>
      </c>
      <c r="D74" s="219" t="s">
        <v>2597</v>
      </c>
      <c r="E74" s="218" t="s">
        <v>3451</v>
      </c>
      <c r="F74" s="218" t="s">
        <v>3168</v>
      </c>
      <c r="G74" s="219" t="s">
        <v>2637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2973</v>
      </c>
      <c r="BF74" s="218">
        <v>1</v>
      </c>
      <c r="BG74" s="231">
        <v>46240</v>
      </c>
      <c r="BH74" s="213">
        <f t="shared" si="24"/>
        <v>0</v>
      </c>
      <c r="BI74" s="213" t="s">
        <v>2393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3465</v>
      </c>
      <c r="C75" s="218" t="s">
        <v>3466</v>
      </c>
      <c r="D75" s="219" t="s">
        <v>2597</v>
      </c>
      <c r="E75" s="218" t="s">
        <v>3470</v>
      </c>
      <c r="F75" s="218" t="s">
        <v>3170</v>
      </c>
      <c r="G75" s="219" t="s">
        <v>2639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2973</v>
      </c>
      <c r="BF75" s="218">
        <v>1</v>
      </c>
      <c r="BG75" s="231">
        <v>46240</v>
      </c>
      <c r="BH75" s="213">
        <f t="shared" si="24"/>
        <v>0</v>
      </c>
      <c r="BI75" s="213" t="s">
        <v>2393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3465</v>
      </c>
      <c r="C76" s="218" t="s">
        <v>3466</v>
      </c>
      <c r="D76" s="219" t="s">
        <v>2597</v>
      </c>
      <c r="E76" s="218" t="s">
        <v>3471</v>
      </c>
      <c r="F76" s="218" t="s">
        <v>3166</v>
      </c>
      <c r="G76" s="219" t="s">
        <v>2599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2973</v>
      </c>
      <c r="BF76" s="218">
        <v>3</v>
      </c>
      <c r="BG76" s="231">
        <v>46240</v>
      </c>
      <c r="BH76" s="213">
        <f t="shared" si="24"/>
        <v>0</v>
      </c>
      <c r="BI76" s="213" t="s">
        <v>2393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3465</v>
      </c>
      <c r="C77" s="218" t="s">
        <v>3466</v>
      </c>
      <c r="D77" s="219" t="s">
        <v>2597</v>
      </c>
      <c r="E77" s="218" t="s">
        <v>3472</v>
      </c>
      <c r="F77" s="218" t="s">
        <v>3167</v>
      </c>
      <c r="G77" s="219" t="s">
        <v>2635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2973</v>
      </c>
      <c r="BF77" s="218">
        <v>1</v>
      </c>
      <c r="BG77" s="231">
        <v>46240</v>
      </c>
      <c r="BH77" s="213">
        <f t="shared" si="24"/>
        <v>0</v>
      </c>
      <c r="BI77" s="213" t="s">
        <v>2393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3465</v>
      </c>
      <c r="C78" s="218" t="s">
        <v>3466</v>
      </c>
      <c r="D78" s="219" t="s">
        <v>2597</v>
      </c>
      <c r="E78" s="218" t="s">
        <v>3473</v>
      </c>
      <c r="F78" s="218" t="s">
        <v>3169</v>
      </c>
      <c r="G78" s="219" t="s">
        <v>2599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2973</v>
      </c>
      <c r="BF78" s="218">
        <v>1</v>
      </c>
      <c r="BG78" s="231">
        <v>46240</v>
      </c>
      <c r="BH78" s="213">
        <f t="shared" si="24"/>
        <v>0</v>
      </c>
      <c r="BI78" s="213" t="s">
        <v>2393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3474</v>
      </c>
      <c r="C79" s="215" t="s">
        <v>3475</v>
      </c>
      <c r="D79" s="216" t="s">
        <v>2597</v>
      </c>
      <c r="E79" s="215"/>
      <c r="F79" s="215"/>
      <c r="G79" s="216" t="s">
        <v>3476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3960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3437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3474</v>
      </c>
      <c r="C80" s="218" t="s">
        <v>3475</v>
      </c>
      <c r="D80" s="219" t="s">
        <v>2669</v>
      </c>
      <c r="E80" s="218" t="s">
        <v>3450</v>
      </c>
      <c r="F80" s="218" t="s">
        <v>3171</v>
      </c>
      <c r="G80" s="219" t="s">
        <v>2485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3035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2487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3474</v>
      </c>
      <c r="C81" s="218" t="s">
        <v>3475</v>
      </c>
      <c r="D81" s="219" t="s">
        <v>2597</v>
      </c>
      <c r="E81" s="218" t="s">
        <v>3477</v>
      </c>
      <c r="F81" s="218" t="s">
        <v>3172</v>
      </c>
      <c r="G81" s="219" t="s">
        <v>2671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3044</v>
      </c>
      <c r="BF81" s="218">
        <v>2</v>
      </c>
      <c r="BG81" s="231">
        <v>46240</v>
      </c>
      <c r="BH81" s="213">
        <f t="shared" si="28"/>
        <v>0</v>
      </c>
      <c r="BI81" s="213" t="s">
        <v>2500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3474</v>
      </c>
      <c r="C82" s="218" t="s">
        <v>3475</v>
      </c>
      <c r="D82" s="219" t="s">
        <v>2597</v>
      </c>
      <c r="E82" s="218" t="s">
        <v>3478</v>
      </c>
      <c r="F82" s="218" t="s">
        <v>3173</v>
      </c>
      <c r="G82" s="219" t="s">
        <v>2673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3044</v>
      </c>
      <c r="BF82" s="218">
        <v>4</v>
      </c>
      <c r="BG82" s="231">
        <v>46240</v>
      </c>
      <c r="BH82" s="213">
        <f t="shared" si="28"/>
        <v>0</v>
      </c>
      <c r="BI82" s="213" t="s">
        <v>2500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3474</v>
      </c>
      <c r="C83" s="218" t="s">
        <v>3475</v>
      </c>
      <c r="D83" s="219" t="s">
        <v>2597</v>
      </c>
      <c r="E83" s="218" t="s">
        <v>3479</v>
      </c>
      <c r="F83" s="218" t="s">
        <v>3174</v>
      </c>
      <c r="G83" s="219" t="s">
        <v>2675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3044</v>
      </c>
      <c r="BF83" s="218">
        <v>2</v>
      </c>
      <c r="BG83" s="231">
        <v>46240</v>
      </c>
      <c r="BH83" s="213">
        <f t="shared" si="28"/>
        <v>0</v>
      </c>
      <c r="BI83" s="213" t="s">
        <v>2500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3474</v>
      </c>
      <c r="C84" s="218" t="s">
        <v>3475</v>
      </c>
      <c r="D84" s="219" t="s">
        <v>2597</v>
      </c>
      <c r="E84" s="218" t="s">
        <v>3480</v>
      </c>
      <c r="F84" s="218" t="s">
        <v>3175</v>
      </c>
      <c r="G84" s="219" t="s">
        <v>2677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3044</v>
      </c>
      <c r="BF84" s="218">
        <v>2</v>
      </c>
      <c r="BG84" s="231">
        <v>46240</v>
      </c>
      <c r="BH84" s="213">
        <f t="shared" si="28"/>
        <v>0</v>
      </c>
      <c r="BI84" s="213" t="s">
        <v>2500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3474</v>
      </c>
      <c r="C85" s="218" t="s">
        <v>3475</v>
      </c>
      <c r="D85" s="219" t="s">
        <v>2597</v>
      </c>
      <c r="E85" s="218" t="s">
        <v>3481</v>
      </c>
      <c r="F85" s="218" t="s">
        <v>3176</v>
      </c>
      <c r="G85" s="219" t="s">
        <v>2679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3044</v>
      </c>
      <c r="BF85" s="218">
        <v>2</v>
      </c>
      <c r="BG85" s="231">
        <v>46240</v>
      </c>
      <c r="BH85" s="213">
        <f t="shared" si="28"/>
        <v>0</v>
      </c>
      <c r="BI85" s="213" t="s">
        <v>2500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3482</v>
      </c>
      <c r="C86" s="215" t="s">
        <v>3483</v>
      </c>
      <c r="D86" s="216" t="s">
        <v>2597</v>
      </c>
      <c r="E86" s="215"/>
      <c r="F86" s="215"/>
      <c r="G86" s="216" t="s">
        <v>3484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3960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3437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3482</v>
      </c>
      <c r="C87" s="218" t="s">
        <v>3483</v>
      </c>
      <c r="D87" s="219" t="s">
        <v>2669</v>
      </c>
      <c r="E87" s="218" t="s">
        <v>3485</v>
      </c>
      <c r="F87" s="218" t="s">
        <v>3177</v>
      </c>
      <c r="G87" s="219" t="s">
        <v>2485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3035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2487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3482</v>
      </c>
      <c r="C88" s="218" t="s">
        <v>3483</v>
      </c>
      <c r="D88" s="219" t="s">
        <v>2597</v>
      </c>
      <c r="E88" s="218" t="s">
        <v>3486</v>
      </c>
      <c r="F88" s="218" t="s">
        <v>3178</v>
      </c>
      <c r="G88" s="219" t="s">
        <v>2682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3044</v>
      </c>
      <c r="BF88" s="218">
        <v>1</v>
      </c>
      <c r="BG88" s="231">
        <v>46240</v>
      </c>
      <c r="BH88" s="213">
        <f t="shared" si="32"/>
        <v>0</v>
      </c>
      <c r="BI88" s="213" t="s">
        <v>2500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3482</v>
      </c>
      <c r="C89" s="218" t="s">
        <v>3483</v>
      </c>
      <c r="D89" s="219" t="s">
        <v>2597</v>
      </c>
      <c r="E89" s="218" t="s">
        <v>3487</v>
      </c>
      <c r="F89" s="218" t="s">
        <v>3179</v>
      </c>
      <c r="G89" s="219" t="s">
        <v>2673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3044</v>
      </c>
      <c r="BF89" s="218">
        <v>2</v>
      </c>
      <c r="BG89" s="231">
        <v>46240</v>
      </c>
      <c r="BH89" s="213">
        <f t="shared" si="32"/>
        <v>0</v>
      </c>
      <c r="BI89" s="213" t="s">
        <v>2500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3482</v>
      </c>
      <c r="C90" s="218" t="s">
        <v>3483</v>
      </c>
      <c r="D90" s="219" t="s">
        <v>2597</v>
      </c>
      <c r="E90" s="218" t="s">
        <v>3488</v>
      </c>
      <c r="F90" s="218" t="s">
        <v>3180</v>
      </c>
      <c r="G90" s="219" t="s">
        <v>2675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3044</v>
      </c>
      <c r="BF90" s="218">
        <v>1</v>
      </c>
      <c r="BG90" s="231">
        <v>46240</v>
      </c>
      <c r="BH90" s="213">
        <f t="shared" si="32"/>
        <v>0</v>
      </c>
      <c r="BI90" s="213" t="s">
        <v>2500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3482</v>
      </c>
      <c r="C91" s="218" t="s">
        <v>3483</v>
      </c>
      <c r="D91" s="219" t="s">
        <v>2597</v>
      </c>
      <c r="E91" s="218" t="s">
        <v>3489</v>
      </c>
      <c r="F91" s="218" t="s">
        <v>3181</v>
      </c>
      <c r="G91" s="219" t="s">
        <v>2677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3044</v>
      </c>
      <c r="BF91" s="218">
        <v>1</v>
      </c>
      <c r="BG91" s="231">
        <v>46240</v>
      </c>
      <c r="BH91" s="213">
        <f t="shared" si="32"/>
        <v>0</v>
      </c>
      <c r="BI91" s="213" t="s">
        <v>2500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3482</v>
      </c>
      <c r="C92" s="218" t="s">
        <v>3483</v>
      </c>
      <c r="D92" s="219" t="s">
        <v>2597</v>
      </c>
      <c r="E92" s="218" t="s">
        <v>3490</v>
      </c>
      <c r="F92" s="218" t="s">
        <v>3182</v>
      </c>
      <c r="G92" s="219" t="s">
        <v>2687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3044</v>
      </c>
      <c r="BF92" s="218">
        <v>1</v>
      </c>
      <c r="BG92" s="231">
        <v>46240</v>
      </c>
      <c r="BH92" s="213">
        <f t="shared" si="32"/>
        <v>0</v>
      </c>
      <c r="BI92" s="213" t="s">
        <v>2500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3491</v>
      </c>
      <c r="C93" s="215" t="s">
        <v>3492</v>
      </c>
      <c r="D93" s="216" t="s">
        <v>2597</v>
      </c>
      <c r="E93" s="215"/>
      <c r="F93" s="215"/>
      <c r="G93" s="216" t="s">
        <v>3476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3960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3437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3491</v>
      </c>
      <c r="C94" s="218" t="s">
        <v>3492</v>
      </c>
      <c r="D94" s="219" t="s">
        <v>2669</v>
      </c>
      <c r="E94" s="218" t="s">
        <v>3450</v>
      </c>
      <c r="F94" s="218" t="s">
        <v>3183</v>
      </c>
      <c r="G94" s="219" t="s">
        <v>2485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3035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2487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3491</v>
      </c>
      <c r="C95" s="218" t="s">
        <v>3492</v>
      </c>
      <c r="D95" s="219" t="s">
        <v>2597</v>
      </c>
      <c r="E95" s="218" t="s">
        <v>3493</v>
      </c>
      <c r="F95" s="218" t="s">
        <v>3184</v>
      </c>
      <c r="G95" s="219" t="s">
        <v>2682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3044</v>
      </c>
      <c r="BF95" s="218">
        <v>1</v>
      </c>
      <c r="BG95" s="231">
        <v>46240</v>
      </c>
      <c r="BH95" s="213">
        <f t="shared" si="36"/>
        <v>0</v>
      </c>
      <c r="BI95" s="213" t="s">
        <v>2500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3491</v>
      </c>
      <c r="C96" s="218" t="s">
        <v>3492</v>
      </c>
      <c r="D96" s="219" t="s">
        <v>2597</v>
      </c>
      <c r="E96" s="218" t="s">
        <v>3478</v>
      </c>
      <c r="F96" s="218" t="s">
        <v>3185</v>
      </c>
      <c r="G96" s="219" t="s">
        <v>2673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3044</v>
      </c>
      <c r="BF96" s="218">
        <v>2</v>
      </c>
      <c r="BG96" s="231">
        <v>46240</v>
      </c>
      <c r="BH96" s="213">
        <f t="shared" si="36"/>
        <v>0</v>
      </c>
      <c r="BI96" s="213" t="s">
        <v>2500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3491</v>
      </c>
      <c r="C97" s="218" t="s">
        <v>3492</v>
      </c>
      <c r="D97" s="219" t="s">
        <v>2597</v>
      </c>
      <c r="E97" s="218" t="s">
        <v>3479</v>
      </c>
      <c r="F97" s="218" t="s">
        <v>3186</v>
      </c>
      <c r="G97" s="219" t="s">
        <v>2675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3044</v>
      </c>
      <c r="BF97" s="218">
        <v>1</v>
      </c>
      <c r="BG97" s="231">
        <v>46240</v>
      </c>
      <c r="BH97" s="213">
        <f t="shared" si="36"/>
        <v>0</v>
      </c>
      <c r="BI97" s="213" t="s">
        <v>2500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3491</v>
      </c>
      <c r="C98" s="218" t="s">
        <v>3492</v>
      </c>
      <c r="D98" s="219" t="s">
        <v>2597</v>
      </c>
      <c r="E98" s="218" t="s">
        <v>3480</v>
      </c>
      <c r="F98" s="218" t="s">
        <v>3187</v>
      </c>
      <c r="G98" s="219" t="s">
        <v>2677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3044</v>
      </c>
      <c r="BF98" s="218">
        <v>1</v>
      </c>
      <c r="BG98" s="231">
        <v>46240</v>
      </c>
      <c r="BH98" s="213">
        <f t="shared" si="36"/>
        <v>0</v>
      </c>
      <c r="BI98" s="213" t="s">
        <v>2500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3491</v>
      </c>
      <c r="C99" s="218" t="s">
        <v>3492</v>
      </c>
      <c r="D99" s="219" t="s">
        <v>2597</v>
      </c>
      <c r="E99" s="218" t="s">
        <v>3494</v>
      </c>
      <c r="F99" s="218" t="s">
        <v>3188</v>
      </c>
      <c r="G99" s="219" t="s">
        <v>2687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3044</v>
      </c>
      <c r="BF99" s="218">
        <v>1</v>
      </c>
      <c r="BG99" s="231">
        <v>46240</v>
      </c>
      <c r="BH99" s="213">
        <f t="shared" si="36"/>
        <v>0</v>
      </c>
      <c r="BI99" s="213" t="s">
        <v>2500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3495</v>
      </c>
      <c r="C100" s="215" t="s">
        <v>3496</v>
      </c>
      <c r="D100" s="216" t="s">
        <v>2597</v>
      </c>
      <c r="E100" s="215"/>
      <c r="F100" s="215"/>
      <c r="G100" s="216" t="s">
        <v>3497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3960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3437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3495</v>
      </c>
      <c r="C101" s="218" t="s">
        <v>3496</v>
      </c>
      <c r="D101" s="219" t="s">
        <v>2669</v>
      </c>
      <c r="E101" s="218" t="s">
        <v>3498</v>
      </c>
      <c r="F101" s="218" t="s">
        <v>3189</v>
      </c>
      <c r="G101" s="219" t="s">
        <v>2485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3035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2487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3495</v>
      </c>
      <c r="C102" s="218" t="s">
        <v>3496</v>
      </c>
      <c r="D102" s="219" t="s">
        <v>2597</v>
      </c>
      <c r="E102" s="218" t="s">
        <v>3499</v>
      </c>
      <c r="F102" s="218" t="s">
        <v>3190</v>
      </c>
      <c r="G102" s="219" t="s">
        <v>2682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3044</v>
      </c>
      <c r="BF102" s="218">
        <v>1</v>
      </c>
      <c r="BG102" s="231">
        <v>46240</v>
      </c>
      <c r="BH102" s="213">
        <f t="shared" si="40"/>
        <v>0</v>
      </c>
      <c r="BI102" s="213" t="s">
        <v>2500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3495</v>
      </c>
      <c r="C103" s="218" t="s">
        <v>3496</v>
      </c>
      <c r="D103" s="219" t="s">
        <v>2597</v>
      </c>
      <c r="E103" s="218" t="s">
        <v>3500</v>
      </c>
      <c r="F103" s="218" t="s">
        <v>3191</v>
      </c>
      <c r="G103" s="219" t="s">
        <v>2673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3044</v>
      </c>
      <c r="BF103" s="218">
        <v>2</v>
      </c>
      <c r="BG103" s="231">
        <v>46240</v>
      </c>
      <c r="BH103" s="213">
        <f t="shared" si="40"/>
        <v>0</v>
      </c>
      <c r="BI103" s="213" t="s">
        <v>2500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3495</v>
      </c>
      <c r="C104" s="218" t="s">
        <v>3496</v>
      </c>
      <c r="D104" s="219" t="s">
        <v>2597</v>
      </c>
      <c r="E104" s="218" t="s">
        <v>3501</v>
      </c>
      <c r="F104" s="218" t="s">
        <v>3192</v>
      </c>
      <c r="G104" s="219" t="s">
        <v>2675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3044</v>
      </c>
      <c r="BF104" s="218">
        <v>1</v>
      </c>
      <c r="BG104" s="231">
        <v>46240</v>
      </c>
      <c r="BH104" s="213">
        <f t="shared" si="40"/>
        <v>0</v>
      </c>
      <c r="BI104" s="213" t="s">
        <v>2500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3495</v>
      </c>
      <c r="C105" s="218" t="s">
        <v>3496</v>
      </c>
      <c r="D105" s="219" t="s">
        <v>2597</v>
      </c>
      <c r="E105" s="218" t="s">
        <v>3502</v>
      </c>
      <c r="F105" s="218" t="s">
        <v>3193</v>
      </c>
      <c r="G105" s="219" t="s">
        <v>2677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3044</v>
      </c>
      <c r="BF105" s="218">
        <v>1</v>
      </c>
      <c r="BG105" s="231">
        <v>46240</v>
      </c>
      <c r="BH105" s="213">
        <f t="shared" si="40"/>
        <v>0</v>
      </c>
      <c r="BI105" s="213" t="s">
        <v>2500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3495</v>
      </c>
      <c r="C106" s="218" t="s">
        <v>3496</v>
      </c>
      <c r="D106" s="219" t="s">
        <v>2597</v>
      </c>
      <c r="E106" s="218" t="s">
        <v>3503</v>
      </c>
      <c r="F106" s="218" t="s">
        <v>3194</v>
      </c>
      <c r="G106" s="219" t="s">
        <v>2687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3044</v>
      </c>
      <c r="BF106" s="218">
        <v>1</v>
      </c>
      <c r="BG106" s="231">
        <v>46240</v>
      </c>
      <c r="BH106" s="213">
        <f t="shared" si="40"/>
        <v>0</v>
      </c>
      <c r="BI106" s="213" t="s">
        <v>2500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3504</v>
      </c>
      <c r="C107" s="215" t="s">
        <v>3505</v>
      </c>
      <c r="D107" s="216" t="s">
        <v>2597</v>
      </c>
      <c r="E107" s="215"/>
      <c r="F107" s="215"/>
      <c r="G107" s="216" t="s">
        <v>3506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3960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0.18181818181818182</v>
      </c>
      <c r="Y107" s="215"/>
      <c r="Z107" s="215"/>
      <c r="AA107" s="215"/>
      <c r="AB107" s="217"/>
      <c r="AC107" s="217">
        <v>91.447000000000003</v>
      </c>
      <c r="AD107" s="236" t="s">
        <v>3437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3504</v>
      </c>
      <c r="C108" s="218" t="s">
        <v>3505</v>
      </c>
      <c r="D108" s="219" t="s">
        <v>2486</v>
      </c>
      <c r="E108" s="218" t="s">
        <v>3438</v>
      </c>
      <c r="F108" s="218" t="s">
        <v>3195</v>
      </c>
      <c r="G108" s="219" t="s">
        <v>2485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3035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2487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3504</v>
      </c>
      <c r="C109" s="218" t="s">
        <v>3505</v>
      </c>
      <c r="D109" s="219" t="s">
        <v>2486</v>
      </c>
      <c r="E109" s="218" t="s">
        <v>3439</v>
      </c>
      <c r="F109" s="218" t="s">
        <v>3197</v>
      </c>
      <c r="G109" s="219" t="s">
        <v>2485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3035</v>
      </c>
      <c r="BF109" s="218">
        <v>1</v>
      </c>
      <c r="BG109" s="231">
        <v>46240</v>
      </c>
      <c r="BH109" s="213">
        <f t="shared" si="44"/>
        <v>0</v>
      </c>
      <c r="BI109" s="213" t="s">
        <v>2487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3504</v>
      </c>
      <c r="C110" s="218" t="s">
        <v>3505</v>
      </c>
      <c r="D110" s="219" t="s">
        <v>2529</v>
      </c>
      <c r="E110" s="218" t="s">
        <v>3507</v>
      </c>
      <c r="F110" s="218" t="s">
        <v>3196</v>
      </c>
      <c r="G110" s="219" t="s">
        <v>2485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3035</v>
      </c>
      <c r="BF110" s="218">
        <v>1</v>
      </c>
      <c r="BG110" s="231">
        <v>46240</v>
      </c>
      <c r="BH110" s="213">
        <f t="shared" si="44"/>
        <v>0</v>
      </c>
      <c r="BI110" s="213" t="s">
        <v>2487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3504</v>
      </c>
      <c r="C111" s="218" t="s">
        <v>3505</v>
      </c>
      <c r="D111" s="219" t="s">
        <v>2588</v>
      </c>
      <c r="E111" s="218" t="s">
        <v>789</v>
      </c>
      <c r="F111" s="218" t="s">
        <v>3198</v>
      </c>
      <c r="G111" s="219" t="s">
        <v>2587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218">
        <f t="shared" ca="1" si="42"/>
        <v>0</v>
      </c>
      <c r="V111" s="218">
        <f t="shared" ca="1" si="43"/>
        <v>1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3111</v>
      </c>
      <c r="BF111" s="233">
        <v>1</v>
      </c>
      <c r="BG111" s="234">
        <v>46240</v>
      </c>
      <c r="BH111" s="213">
        <f t="shared" si="44"/>
        <v>0</v>
      </c>
      <c r="BI111" s="233" t="s">
        <v>2589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3504</v>
      </c>
      <c r="C112" s="218" t="s">
        <v>3505</v>
      </c>
      <c r="D112" s="219" t="s">
        <v>781</v>
      </c>
      <c r="E112" s="218" t="s">
        <v>1073</v>
      </c>
      <c r="F112" s="218" t="s">
        <v>3199</v>
      </c>
      <c r="G112" s="219" t="s">
        <v>2622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3077</v>
      </c>
      <c r="BF112" s="218">
        <v>1</v>
      </c>
      <c r="BG112" s="231">
        <v>46240</v>
      </c>
      <c r="BH112" s="213">
        <f t="shared" si="44"/>
        <v>0</v>
      </c>
      <c r="BI112" s="213" t="s">
        <v>2538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3504</v>
      </c>
      <c r="C113" s="218" t="s">
        <v>3505</v>
      </c>
      <c r="D113" s="219" t="s">
        <v>2597</v>
      </c>
      <c r="E113" s="218" t="s">
        <v>3508</v>
      </c>
      <c r="F113" s="218" t="s">
        <v>3201</v>
      </c>
      <c r="G113" s="219" t="s">
        <v>2707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3077</v>
      </c>
      <c r="BF113" s="218">
        <v>1</v>
      </c>
      <c r="BG113" s="231">
        <v>46240</v>
      </c>
      <c r="BH113" s="213">
        <f t="shared" si="44"/>
        <v>0</v>
      </c>
      <c r="BI113" s="213" t="s">
        <v>2538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3504</v>
      </c>
      <c r="C114" s="218" t="s">
        <v>3505</v>
      </c>
      <c r="D114" s="219" t="s">
        <v>2597</v>
      </c>
      <c r="E114" s="218" t="s">
        <v>3509</v>
      </c>
      <c r="F114" s="218" t="s">
        <v>3202</v>
      </c>
      <c r="G114" s="219" t="s">
        <v>2707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3077</v>
      </c>
      <c r="BF114" s="218">
        <v>2</v>
      </c>
      <c r="BG114" s="231">
        <v>46240</v>
      </c>
      <c r="BH114" s="213">
        <f t="shared" si="44"/>
        <v>0</v>
      </c>
      <c r="BI114" s="213" t="s">
        <v>2538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3504</v>
      </c>
      <c r="C115" s="218" t="s">
        <v>3505</v>
      </c>
      <c r="D115" s="219" t="s">
        <v>2597</v>
      </c>
      <c r="E115" s="218" t="s">
        <v>3510</v>
      </c>
      <c r="F115" s="218" t="s">
        <v>3203</v>
      </c>
      <c r="G115" s="219" t="s">
        <v>2707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3077</v>
      </c>
      <c r="BF115" s="218">
        <v>1</v>
      </c>
      <c r="BG115" s="231">
        <v>46240</v>
      </c>
      <c r="BH115" s="213">
        <f t="shared" si="44"/>
        <v>0</v>
      </c>
      <c r="BI115" s="213" t="s">
        <v>2538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3504</v>
      </c>
      <c r="C116" s="218" t="s">
        <v>3505</v>
      </c>
      <c r="D116" s="219" t="s">
        <v>2597</v>
      </c>
      <c r="E116" s="218" t="s">
        <v>3511</v>
      </c>
      <c r="F116" s="218" t="s">
        <v>3204</v>
      </c>
      <c r="G116" s="219" t="s">
        <v>2711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3437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3077</v>
      </c>
      <c r="BF116" s="218">
        <v>1</v>
      </c>
      <c r="BG116" s="231">
        <v>46240</v>
      </c>
      <c r="BH116" s="213">
        <f t="shared" si="44"/>
        <v>0</v>
      </c>
      <c r="BI116" s="213" t="s">
        <v>2538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3504</v>
      </c>
      <c r="C117" s="236" t="s">
        <v>3505</v>
      </c>
      <c r="D117" s="237" t="s">
        <v>2588</v>
      </c>
      <c r="E117" s="236" t="s">
        <v>3426</v>
      </c>
      <c r="F117" s="236" t="s">
        <v>3200</v>
      </c>
      <c r="G117" s="237" t="s">
        <v>2593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3114</v>
      </c>
      <c r="BF117" s="213">
        <v>1</v>
      </c>
      <c r="BG117" s="231">
        <v>46240</v>
      </c>
      <c r="BH117" s="213">
        <f t="shared" si="44"/>
        <v>0</v>
      </c>
      <c r="BI117" s="213" t="s">
        <v>2594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3512</v>
      </c>
      <c r="C118" s="215" t="s">
        <v>3513</v>
      </c>
      <c r="D118" s="216" t="s">
        <v>2597</v>
      </c>
      <c r="E118" s="215"/>
      <c r="F118" s="215"/>
      <c r="G118" s="216" t="s">
        <v>3514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3960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3437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3512</v>
      </c>
      <c r="C119" s="218" t="s">
        <v>3513</v>
      </c>
      <c r="D119" s="219" t="s">
        <v>2486</v>
      </c>
      <c r="E119" s="218" t="s">
        <v>3438</v>
      </c>
      <c r="F119" s="218" t="s">
        <v>3205</v>
      </c>
      <c r="G119" s="219" t="s">
        <v>2485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3035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2487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3512</v>
      </c>
      <c r="C120" s="218" t="s">
        <v>3513</v>
      </c>
      <c r="D120" s="219" t="s">
        <v>2486</v>
      </c>
      <c r="E120" s="218" t="s">
        <v>3439</v>
      </c>
      <c r="F120" s="218" t="s">
        <v>3206</v>
      </c>
      <c r="G120" s="219" t="s">
        <v>2485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3035</v>
      </c>
      <c r="BF120" s="218">
        <v>1</v>
      </c>
      <c r="BG120" s="231">
        <v>46240</v>
      </c>
      <c r="BH120" s="213">
        <f t="shared" si="48"/>
        <v>0</v>
      </c>
      <c r="BI120" s="213" t="s">
        <v>2487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3512</v>
      </c>
      <c r="C121" s="218" t="s">
        <v>3513</v>
      </c>
      <c r="D121" s="219" t="s">
        <v>2529</v>
      </c>
      <c r="E121" s="218" t="s">
        <v>3450</v>
      </c>
      <c r="F121" s="218" t="s">
        <v>3207</v>
      </c>
      <c r="G121" s="219" t="s">
        <v>2485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3035</v>
      </c>
      <c r="BF121" s="218">
        <v>1</v>
      </c>
      <c r="BG121" s="231">
        <v>46240</v>
      </c>
      <c r="BH121" s="213">
        <f t="shared" si="48"/>
        <v>0</v>
      </c>
      <c r="BI121" s="213" t="s">
        <v>2487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3512</v>
      </c>
      <c r="C122" s="218" t="s">
        <v>3513</v>
      </c>
      <c r="D122" s="219" t="s">
        <v>2597</v>
      </c>
      <c r="E122" s="218" t="s">
        <v>3515</v>
      </c>
      <c r="F122" s="218" t="s">
        <v>3208</v>
      </c>
      <c r="G122" s="219" t="s">
        <v>2716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3077</v>
      </c>
      <c r="BF122" s="218">
        <v>1</v>
      </c>
      <c r="BG122" s="231">
        <v>46240</v>
      </c>
      <c r="BH122" s="213">
        <f t="shared" si="48"/>
        <v>0</v>
      </c>
      <c r="BI122" s="213" t="s">
        <v>2538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3512</v>
      </c>
      <c r="C123" s="218" t="s">
        <v>3513</v>
      </c>
      <c r="D123" s="219" t="s">
        <v>2597</v>
      </c>
      <c r="E123" s="218" t="s">
        <v>3516</v>
      </c>
      <c r="F123" s="218" t="s">
        <v>3209</v>
      </c>
      <c r="G123" s="219" t="s">
        <v>2707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3077</v>
      </c>
      <c r="BF123" s="218">
        <v>3</v>
      </c>
      <c r="BG123" s="231">
        <v>46240</v>
      </c>
      <c r="BH123" s="213">
        <f t="shared" si="48"/>
        <v>0</v>
      </c>
      <c r="BI123" s="213" t="s">
        <v>2538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3512</v>
      </c>
      <c r="C124" s="218" t="s">
        <v>3513</v>
      </c>
      <c r="D124" s="219" t="s">
        <v>2597</v>
      </c>
      <c r="E124" s="218" t="s">
        <v>3517</v>
      </c>
      <c r="F124" s="218" t="s">
        <v>3210</v>
      </c>
      <c r="G124" s="219" t="s">
        <v>2719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3077</v>
      </c>
      <c r="BF124" s="218">
        <v>1</v>
      </c>
      <c r="BG124" s="231">
        <v>46240</v>
      </c>
      <c r="BH124" s="213">
        <f t="shared" si="48"/>
        <v>0</v>
      </c>
      <c r="BI124" s="213" t="s">
        <v>2538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3512</v>
      </c>
      <c r="C125" s="218" t="s">
        <v>3513</v>
      </c>
      <c r="D125" s="219" t="s">
        <v>2597</v>
      </c>
      <c r="E125" s="218" t="s">
        <v>3518</v>
      </c>
      <c r="F125" s="218" t="s">
        <v>3211</v>
      </c>
      <c r="G125" s="219" t="s">
        <v>2721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3437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3077</v>
      </c>
      <c r="BF125" s="218">
        <v>1</v>
      </c>
      <c r="BG125" s="231">
        <v>46240</v>
      </c>
      <c r="BH125" s="213">
        <f t="shared" si="48"/>
        <v>0</v>
      </c>
      <c r="BI125" s="213" t="s">
        <v>2538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3519</v>
      </c>
      <c r="C126" s="215" t="s">
        <v>3520</v>
      </c>
      <c r="D126" s="216" t="s">
        <v>2597</v>
      </c>
      <c r="E126" s="215"/>
      <c r="F126" s="215"/>
      <c r="G126" s="216" t="s">
        <v>3521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3960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3437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3519</v>
      </c>
      <c r="C127" s="218" t="s">
        <v>3520</v>
      </c>
      <c r="D127" s="219" t="s">
        <v>2486</v>
      </c>
      <c r="E127" s="218" t="s">
        <v>3438</v>
      </c>
      <c r="F127" s="218" t="s">
        <v>3212</v>
      </c>
      <c r="G127" s="219" t="s">
        <v>2485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3035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2487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3519</v>
      </c>
      <c r="C128" s="218" t="s">
        <v>3520</v>
      </c>
      <c r="D128" s="219" t="s">
        <v>2486</v>
      </c>
      <c r="E128" s="218" t="s">
        <v>3439</v>
      </c>
      <c r="F128" s="218" t="s">
        <v>3214</v>
      </c>
      <c r="G128" s="219" t="s">
        <v>2485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3035</v>
      </c>
      <c r="BF128" s="218">
        <v>1</v>
      </c>
      <c r="BG128" s="231">
        <v>46240</v>
      </c>
      <c r="BH128" s="213">
        <f t="shared" si="52"/>
        <v>0</v>
      </c>
      <c r="BI128" s="213" t="s">
        <v>2487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3519</v>
      </c>
      <c r="C129" s="218" t="s">
        <v>3520</v>
      </c>
      <c r="D129" s="219" t="s">
        <v>2486</v>
      </c>
      <c r="E129" s="218" t="s">
        <v>3522</v>
      </c>
      <c r="F129" s="218" t="s">
        <v>3213</v>
      </c>
      <c r="G129" s="219" t="s">
        <v>2495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3042</v>
      </c>
      <c r="BF129" s="218">
        <v>1</v>
      </c>
      <c r="BG129" s="231">
        <v>46240</v>
      </c>
      <c r="BH129" s="213">
        <f t="shared" si="52"/>
        <v>0</v>
      </c>
      <c r="BI129" s="213" t="s">
        <v>2497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3519</v>
      </c>
      <c r="C130" s="218" t="s">
        <v>3520</v>
      </c>
      <c r="D130" s="219" t="s">
        <v>2511</v>
      </c>
      <c r="E130" s="218" t="s">
        <v>3523</v>
      </c>
      <c r="F130" s="218" t="s">
        <v>3215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3437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3046</v>
      </c>
      <c r="BF130" s="218">
        <v>1</v>
      </c>
      <c r="BG130" s="231">
        <v>46240</v>
      </c>
      <c r="BH130" s="213">
        <f t="shared" si="52"/>
        <v>0</v>
      </c>
      <c r="BI130" s="213" t="s">
        <v>2502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3519</v>
      </c>
      <c r="C131" s="218" t="s">
        <v>3520</v>
      </c>
      <c r="D131" s="219" t="s">
        <v>781</v>
      </c>
      <c r="E131" s="218" t="s">
        <v>1141</v>
      </c>
      <c r="F131" s="218" t="s">
        <v>3216</v>
      </c>
      <c r="G131" s="219" t="s">
        <v>2727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3044</v>
      </c>
      <c r="BF131" s="218">
        <v>2</v>
      </c>
      <c r="BG131" s="231">
        <v>46240</v>
      </c>
      <c r="BH131" s="213">
        <f t="shared" si="52"/>
        <v>0</v>
      </c>
      <c r="BI131" s="213" t="s">
        <v>2500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3519</v>
      </c>
      <c r="C132" s="218" t="s">
        <v>3520</v>
      </c>
      <c r="D132" s="219" t="s">
        <v>781</v>
      </c>
      <c r="E132" s="218" t="s">
        <v>1142</v>
      </c>
      <c r="F132" s="218" t="s">
        <v>3217</v>
      </c>
      <c r="G132" s="219" t="s">
        <v>2729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3044</v>
      </c>
      <c r="BF132" s="218">
        <v>2</v>
      </c>
      <c r="BG132" s="231">
        <v>46240</v>
      </c>
      <c r="BH132" s="213">
        <f t="shared" si="52"/>
        <v>0</v>
      </c>
      <c r="BI132" s="213" t="s">
        <v>2500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3519</v>
      </c>
      <c r="C133" s="218" t="s">
        <v>3520</v>
      </c>
      <c r="D133" s="219" t="s">
        <v>781</v>
      </c>
      <c r="E133" s="218" t="s">
        <v>847</v>
      </c>
      <c r="F133" s="218" t="s">
        <v>3218</v>
      </c>
      <c r="G133" s="219" t="s">
        <v>2622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3077</v>
      </c>
      <c r="BF133" s="218">
        <v>4</v>
      </c>
      <c r="BG133" s="231">
        <v>46240</v>
      </c>
      <c r="BH133" s="213">
        <f t="shared" si="52"/>
        <v>0</v>
      </c>
      <c r="BI133" s="213" t="s">
        <v>2538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3519</v>
      </c>
      <c r="C134" s="218" t="s">
        <v>3520</v>
      </c>
      <c r="D134" s="219" t="s">
        <v>2597</v>
      </c>
      <c r="E134" s="218" t="s">
        <v>3524</v>
      </c>
      <c r="F134" s="218" t="s">
        <v>3219</v>
      </c>
      <c r="G134" s="219" t="s">
        <v>2732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3077</v>
      </c>
      <c r="BF134" s="218">
        <v>1</v>
      </c>
      <c r="BG134" s="231">
        <v>46240</v>
      </c>
      <c r="BH134" s="213">
        <f t="shared" si="52"/>
        <v>0</v>
      </c>
      <c r="BI134" s="213" t="s">
        <v>2538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3519</v>
      </c>
      <c r="C135" s="218" t="s">
        <v>3520</v>
      </c>
      <c r="D135" s="219" t="s">
        <v>2597</v>
      </c>
      <c r="E135" s="218" t="s">
        <v>3525</v>
      </c>
      <c r="F135" s="218" t="s">
        <v>3220</v>
      </c>
      <c r="G135" s="219" t="s">
        <v>2734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3077</v>
      </c>
      <c r="BF135" s="218">
        <v>1</v>
      </c>
      <c r="BG135" s="231">
        <v>46240</v>
      </c>
      <c r="BH135" s="213">
        <f t="shared" si="52"/>
        <v>0</v>
      </c>
      <c r="BI135" s="213" t="s">
        <v>2538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3519</v>
      </c>
      <c r="C136" s="218" t="s">
        <v>3520</v>
      </c>
      <c r="D136" s="219" t="s">
        <v>2597</v>
      </c>
      <c r="E136" s="218" t="s">
        <v>3526</v>
      </c>
      <c r="F136" s="218" t="s">
        <v>3221</v>
      </c>
      <c r="G136" s="219" t="s">
        <v>2736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3437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3077</v>
      </c>
      <c r="BF136" s="218">
        <v>1</v>
      </c>
      <c r="BG136" s="231">
        <v>46240</v>
      </c>
      <c r="BH136" s="213">
        <f t="shared" si="52"/>
        <v>0</v>
      </c>
      <c r="BI136" s="213" t="s">
        <v>2538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3527</v>
      </c>
      <c r="C137" s="215" t="s">
        <v>3528</v>
      </c>
      <c r="D137" s="216" t="s">
        <v>2597</v>
      </c>
      <c r="E137" s="215"/>
      <c r="F137" s="215"/>
      <c r="G137" s="216" t="s">
        <v>3514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3960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3437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3527</v>
      </c>
      <c r="C138" s="218" t="s">
        <v>3528</v>
      </c>
      <c r="D138" s="219" t="s">
        <v>2486</v>
      </c>
      <c r="E138" s="218" t="s">
        <v>3438</v>
      </c>
      <c r="F138" s="218" t="s">
        <v>3222</v>
      </c>
      <c r="G138" s="219" t="s">
        <v>2485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3035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2487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3527</v>
      </c>
      <c r="C139" s="218" t="s">
        <v>3528</v>
      </c>
      <c r="D139" s="219" t="s">
        <v>2486</v>
      </c>
      <c r="E139" s="218" t="s">
        <v>3439</v>
      </c>
      <c r="F139" s="218" t="s">
        <v>3223</v>
      </c>
      <c r="G139" s="219" t="s">
        <v>2485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3035</v>
      </c>
      <c r="BF139" s="218">
        <v>1</v>
      </c>
      <c r="BG139" s="231">
        <v>46240</v>
      </c>
      <c r="BH139" s="213">
        <f t="shared" si="56"/>
        <v>0</v>
      </c>
      <c r="BI139" s="213" t="s">
        <v>2487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3527</v>
      </c>
      <c r="C140" s="218" t="s">
        <v>3528</v>
      </c>
      <c r="D140" s="219" t="s">
        <v>2529</v>
      </c>
      <c r="E140" s="218" t="s">
        <v>3450</v>
      </c>
      <c r="F140" s="218" t="s">
        <v>3224</v>
      </c>
      <c r="G140" s="219" t="s">
        <v>2485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3035</v>
      </c>
      <c r="BF140" s="218">
        <v>1</v>
      </c>
      <c r="BG140" s="231">
        <v>46240</v>
      </c>
      <c r="BH140" s="213">
        <f t="shared" si="56"/>
        <v>0</v>
      </c>
      <c r="BI140" s="213" t="s">
        <v>2487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3527</v>
      </c>
      <c r="C141" s="218" t="s">
        <v>3528</v>
      </c>
      <c r="D141" s="219" t="s">
        <v>2597</v>
      </c>
      <c r="E141" s="218" t="s">
        <v>3516</v>
      </c>
      <c r="F141" s="218" t="s">
        <v>3225</v>
      </c>
      <c r="G141" s="219" t="s">
        <v>2707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3077</v>
      </c>
      <c r="BF141" s="218">
        <v>3</v>
      </c>
      <c r="BG141" s="231">
        <v>46240</v>
      </c>
      <c r="BH141" s="213">
        <f t="shared" si="56"/>
        <v>0</v>
      </c>
      <c r="BI141" s="213" t="s">
        <v>2538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3527</v>
      </c>
      <c r="C142" s="218" t="s">
        <v>3528</v>
      </c>
      <c r="D142" s="219" t="s">
        <v>2597</v>
      </c>
      <c r="E142" s="218" t="s">
        <v>3529</v>
      </c>
      <c r="F142" s="218" t="s">
        <v>3226</v>
      </c>
      <c r="G142" s="219" t="s">
        <v>2707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3077</v>
      </c>
      <c r="BF142" s="218">
        <v>1</v>
      </c>
      <c r="BG142" s="231">
        <v>46240</v>
      </c>
      <c r="BH142" s="213">
        <f t="shared" si="56"/>
        <v>0</v>
      </c>
      <c r="BI142" s="213" t="s">
        <v>2538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3527</v>
      </c>
      <c r="C143" s="218" t="s">
        <v>3528</v>
      </c>
      <c r="D143" s="219" t="s">
        <v>2597</v>
      </c>
      <c r="E143" s="218" t="s">
        <v>3511</v>
      </c>
      <c r="F143" s="218" t="s">
        <v>3227</v>
      </c>
      <c r="G143" s="219" t="s">
        <v>2711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3437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3077</v>
      </c>
      <c r="BF143" s="218">
        <v>1</v>
      </c>
      <c r="BG143" s="231">
        <v>46240</v>
      </c>
      <c r="BH143" s="213">
        <f t="shared" si="56"/>
        <v>0</v>
      </c>
      <c r="BI143" s="213" t="s">
        <v>2538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3530</v>
      </c>
      <c r="C144" s="215" t="s">
        <v>3531</v>
      </c>
      <c r="D144" s="216" t="s">
        <v>2597</v>
      </c>
      <c r="E144" s="215"/>
      <c r="F144" s="215"/>
      <c r="G144" s="216" t="s">
        <v>3506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3960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0.16666666666666666</v>
      </c>
      <c r="Y144" s="215"/>
      <c r="Z144" s="215"/>
      <c r="AA144" s="215"/>
      <c r="AB144" s="217"/>
      <c r="AC144" s="217">
        <v>91.131</v>
      </c>
      <c r="AD144" s="236" t="s">
        <v>3437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3530</v>
      </c>
      <c r="C145" s="218" t="s">
        <v>3531</v>
      </c>
      <c r="D145" s="219" t="s">
        <v>2486</v>
      </c>
      <c r="E145" s="218" t="s">
        <v>3438</v>
      </c>
      <c r="F145" s="218" t="s">
        <v>3228</v>
      </c>
      <c r="G145" s="219" t="s">
        <v>2485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3035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2487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3530</v>
      </c>
      <c r="C146" s="218" t="s">
        <v>3531</v>
      </c>
      <c r="D146" s="219" t="s">
        <v>2486</v>
      </c>
      <c r="E146" s="218" t="s">
        <v>3439</v>
      </c>
      <c r="F146" s="218" t="s">
        <v>3230</v>
      </c>
      <c r="G146" s="219" t="s">
        <v>2485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3035</v>
      </c>
      <c r="BF146" s="218">
        <v>1</v>
      </c>
      <c r="BG146" s="231">
        <v>46240</v>
      </c>
      <c r="BH146" s="213">
        <f t="shared" si="60"/>
        <v>0</v>
      </c>
      <c r="BI146" s="213" t="s">
        <v>2487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3530</v>
      </c>
      <c r="C147" s="218" t="s">
        <v>3531</v>
      </c>
      <c r="D147" s="219" t="s">
        <v>2529</v>
      </c>
      <c r="E147" s="218" t="s">
        <v>3532</v>
      </c>
      <c r="F147" s="218" t="s">
        <v>3229</v>
      </c>
      <c r="G147" s="219" t="s">
        <v>2485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3035</v>
      </c>
      <c r="BF147" s="218">
        <v>1</v>
      </c>
      <c r="BG147" s="231">
        <v>46240</v>
      </c>
      <c r="BH147" s="213">
        <f t="shared" si="60"/>
        <v>0</v>
      </c>
      <c r="BI147" s="213" t="s">
        <v>2487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3530</v>
      </c>
      <c r="C148" s="218" t="s">
        <v>3531</v>
      </c>
      <c r="D148" s="219" t="s">
        <v>2588</v>
      </c>
      <c r="E148" s="218" t="s">
        <v>789</v>
      </c>
      <c r="F148" s="218" t="s">
        <v>3231</v>
      </c>
      <c r="G148" s="219" t="s">
        <v>2587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218">
        <f t="shared" ca="1" si="58"/>
        <v>0</v>
      </c>
      <c r="V148" s="218">
        <f t="shared" ca="1" si="59"/>
        <v>1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3111</v>
      </c>
      <c r="BF148" s="233">
        <v>1</v>
      </c>
      <c r="BG148" s="234">
        <v>46240</v>
      </c>
      <c r="BH148" s="213">
        <f t="shared" si="60"/>
        <v>0</v>
      </c>
      <c r="BI148" s="233" t="s">
        <v>2589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3530</v>
      </c>
      <c r="C149" s="218" t="s">
        <v>3531</v>
      </c>
      <c r="D149" s="219" t="s">
        <v>781</v>
      </c>
      <c r="E149" s="218" t="s">
        <v>1073</v>
      </c>
      <c r="F149" s="218" t="s">
        <v>3232</v>
      </c>
      <c r="G149" s="219" t="s">
        <v>2622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3077</v>
      </c>
      <c r="BF149" s="218">
        <v>1</v>
      </c>
      <c r="BG149" s="231">
        <v>46240</v>
      </c>
      <c r="BH149" s="213">
        <f t="shared" si="60"/>
        <v>0</v>
      </c>
      <c r="BI149" s="213" t="s">
        <v>2538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3530</v>
      </c>
      <c r="C150" s="218" t="s">
        <v>3531</v>
      </c>
      <c r="D150" s="219" t="s">
        <v>2597</v>
      </c>
      <c r="E150" s="218" t="s">
        <v>3533</v>
      </c>
      <c r="F150" s="218" t="s">
        <v>3234</v>
      </c>
      <c r="G150" s="219" t="s">
        <v>2716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3077</v>
      </c>
      <c r="BF150" s="218">
        <v>1</v>
      </c>
      <c r="BG150" s="231">
        <v>46240</v>
      </c>
      <c r="BH150" s="213">
        <f t="shared" si="60"/>
        <v>0</v>
      </c>
      <c r="BI150" s="213" t="s">
        <v>2538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3530</v>
      </c>
      <c r="C151" s="218" t="s">
        <v>3531</v>
      </c>
      <c r="D151" s="219" t="s">
        <v>2597</v>
      </c>
      <c r="E151" s="218" t="s">
        <v>3534</v>
      </c>
      <c r="F151" s="218" t="s">
        <v>3235</v>
      </c>
      <c r="G151" s="219" t="s">
        <v>2707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3077</v>
      </c>
      <c r="BF151" s="218">
        <v>2</v>
      </c>
      <c r="BG151" s="231">
        <v>46240</v>
      </c>
      <c r="BH151" s="213">
        <f t="shared" si="60"/>
        <v>0</v>
      </c>
      <c r="BI151" s="213" t="s">
        <v>2538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3530</v>
      </c>
      <c r="C152" s="218" t="s">
        <v>3531</v>
      </c>
      <c r="D152" s="219" t="s">
        <v>2597</v>
      </c>
      <c r="E152" s="218" t="s">
        <v>3535</v>
      </c>
      <c r="F152" s="218" t="s">
        <v>3236</v>
      </c>
      <c r="G152" s="219" t="s">
        <v>2707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3077</v>
      </c>
      <c r="BF152" s="218">
        <v>1</v>
      </c>
      <c r="BG152" s="231">
        <v>46240</v>
      </c>
      <c r="BH152" s="213">
        <f t="shared" si="60"/>
        <v>0</v>
      </c>
      <c r="BI152" s="213" t="s">
        <v>2538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3530</v>
      </c>
      <c r="C153" s="218" t="s">
        <v>3531</v>
      </c>
      <c r="D153" s="219" t="s">
        <v>2597</v>
      </c>
      <c r="E153" s="218" t="s">
        <v>3517</v>
      </c>
      <c r="F153" s="218" t="s">
        <v>3237</v>
      </c>
      <c r="G153" s="219" t="s">
        <v>2719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3077</v>
      </c>
      <c r="BF153" s="218">
        <v>1</v>
      </c>
      <c r="BG153" s="231">
        <v>46240</v>
      </c>
      <c r="BH153" s="213">
        <f t="shared" si="60"/>
        <v>0</v>
      </c>
      <c r="BI153" s="213" t="s">
        <v>2538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3530</v>
      </c>
      <c r="C154" s="218" t="s">
        <v>3531</v>
      </c>
      <c r="D154" s="219" t="s">
        <v>2597</v>
      </c>
      <c r="E154" s="218" t="s">
        <v>3518</v>
      </c>
      <c r="F154" s="218" t="s">
        <v>3238</v>
      </c>
      <c r="G154" s="219" t="s">
        <v>2721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3437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3077</v>
      </c>
      <c r="BF154" s="218">
        <v>1</v>
      </c>
      <c r="BG154" s="231">
        <v>46240</v>
      </c>
      <c r="BH154" s="213">
        <f t="shared" si="60"/>
        <v>0</v>
      </c>
      <c r="BI154" s="213" t="s">
        <v>2538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3530</v>
      </c>
      <c r="C155" s="236" t="s">
        <v>3531</v>
      </c>
      <c r="D155" s="237" t="s">
        <v>2588</v>
      </c>
      <c r="E155" s="236" t="s">
        <v>3426</v>
      </c>
      <c r="F155" s="236" t="s">
        <v>3233</v>
      </c>
      <c r="G155" s="237" t="s">
        <v>2593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3114</v>
      </c>
      <c r="BF155" s="213">
        <v>1</v>
      </c>
      <c r="BG155" s="231">
        <v>46240</v>
      </c>
      <c r="BH155" s="213">
        <f t="shared" si="60"/>
        <v>0</v>
      </c>
      <c r="BI155" s="213" t="s">
        <v>2594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3536</v>
      </c>
      <c r="C156" s="215" t="s">
        <v>3537</v>
      </c>
      <c r="D156" s="216" t="s">
        <v>2597</v>
      </c>
      <c r="E156" s="215"/>
      <c r="F156" s="215"/>
      <c r="G156" s="216" t="s">
        <v>3538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3960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3437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3536</v>
      </c>
      <c r="C157" s="218" t="s">
        <v>3537</v>
      </c>
      <c r="D157" s="219" t="s">
        <v>2511</v>
      </c>
      <c r="E157" s="218" t="s">
        <v>3450</v>
      </c>
      <c r="F157" s="218" t="s">
        <v>3239</v>
      </c>
      <c r="G157" s="219" t="s">
        <v>2485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3035</v>
      </c>
      <c r="BF157" s="218">
        <v>1</v>
      </c>
      <c r="BG157" s="231">
        <v>46240</v>
      </c>
      <c r="BH157" s="213">
        <f>+L157-BF157</f>
        <v>0</v>
      </c>
      <c r="BI157" s="213" t="s">
        <v>2487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3536</v>
      </c>
      <c r="C158" s="218" t="s">
        <v>3537</v>
      </c>
      <c r="D158" s="219" t="s">
        <v>2597</v>
      </c>
      <c r="E158" s="218" t="s">
        <v>3516</v>
      </c>
      <c r="F158" s="218" t="s">
        <v>3240</v>
      </c>
      <c r="G158" s="219" t="s">
        <v>2707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3077</v>
      </c>
      <c r="BF158" s="218">
        <v>1</v>
      </c>
      <c r="BG158" s="231">
        <v>46240</v>
      </c>
      <c r="BH158" s="213">
        <f>+L158-BF158</f>
        <v>0</v>
      </c>
      <c r="BI158" s="213" t="s">
        <v>2538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3536</v>
      </c>
      <c r="C159" s="236" t="s">
        <v>3537</v>
      </c>
      <c r="D159" s="237" t="s">
        <v>2597</v>
      </c>
      <c r="E159" s="236" t="s">
        <v>3539</v>
      </c>
      <c r="F159" s="236" t="s">
        <v>3241</v>
      </c>
      <c r="G159" s="237" t="s">
        <v>2757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3077</v>
      </c>
      <c r="BF159" s="236">
        <v>1</v>
      </c>
      <c r="BG159" s="241">
        <v>46240</v>
      </c>
      <c r="BH159" s="240">
        <f>+L159-BF159</f>
        <v>0</v>
      </c>
      <c r="BI159" s="240" t="s">
        <v>2538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3536</v>
      </c>
      <c r="C160" s="218" t="s">
        <v>3537</v>
      </c>
      <c r="D160" s="219" t="s">
        <v>2597</v>
      </c>
      <c r="E160" s="218" t="s">
        <v>3540</v>
      </c>
      <c r="F160" s="218" t="s">
        <v>3242</v>
      </c>
      <c r="G160" s="219" t="s">
        <v>2759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3077</v>
      </c>
      <c r="BF160" s="218">
        <v>1</v>
      </c>
      <c r="BG160" s="231">
        <v>46240</v>
      </c>
      <c r="BH160" s="213">
        <f>+L160-BF160</f>
        <v>0</v>
      </c>
      <c r="BI160" s="213" t="s">
        <v>2538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3541</v>
      </c>
      <c r="C161" s="215" t="s">
        <v>3542</v>
      </c>
      <c r="D161" s="216" t="s">
        <v>2597</v>
      </c>
      <c r="E161" s="215"/>
      <c r="F161" s="215"/>
      <c r="G161" s="216" t="s">
        <v>3543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3960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3437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3541</v>
      </c>
      <c r="C162" s="218" t="s">
        <v>3542</v>
      </c>
      <c r="D162" s="219" t="s">
        <v>2511</v>
      </c>
      <c r="E162" s="218" t="s">
        <v>3450</v>
      </c>
      <c r="F162" s="218" t="s">
        <v>3247</v>
      </c>
      <c r="G162" s="219" t="s">
        <v>2485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3035</v>
      </c>
      <c r="BF162" s="218">
        <v>2</v>
      </c>
      <c r="BG162" s="231">
        <v>46240</v>
      </c>
      <c r="BH162" s="213">
        <f>+L162-BF162</f>
        <v>0</v>
      </c>
      <c r="BI162" s="213" t="s">
        <v>2487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3541</v>
      </c>
      <c r="C163" s="218" t="s">
        <v>3542</v>
      </c>
      <c r="D163" s="219" t="s">
        <v>2597</v>
      </c>
      <c r="E163" s="218" t="s">
        <v>3544</v>
      </c>
      <c r="F163" s="218" t="s">
        <v>3248</v>
      </c>
      <c r="G163" s="219" t="s">
        <v>2764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3029</v>
      </c>
      <c r="BF163" s="218">
        <v>2</v>
      </c>
      <c r="BG163" s="246">
        <v>46240</v>
      </c>
      <c r="BH163" s="213">
        <f>+L163-BF163</f>
        <v>0</v>
      </c>
      <c r="BI163" s="245" t="s">
        <v>2478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3541</v>
      </c>
      <c r="C164" s="218" t="s">
        <v>3542</v>
      </c>
      <c r="D164" s="219" t="s">
        <v>2597</v>
      </c>
      <c r="E164" s="218" t="s">
        <v>3545</v>
      </c>
      <c r="F164" s="218" t="s">
        <v>3249</v>
      </c>
      <c r="G164" s="219" t="s">
        <v>2770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3029</v>
      </c>
      <c r="BF164" s="218">
        <v>1</v>
      </c>
      <c r="BG164" s="246">
        <v>46240</v>
      </c>
      <c r="BH164" s="213">
        <f>+L164-BF164</f>
        <v>0</v>
      </c>
      <c r="BI164" s="245" t="s">
        <v>2478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3541</v>
      </c>
      <c r="C165" s="218" t="s">
        <v>3542</v>
      </c>
      <c r="D165" s="219" t="s">
        <v>2597</v>
      </c>
      <c r="E165" s="218" t="s">
        <v>3546</v>
      </c>
      <c r="F165" s="218" t="s">
        <v>3250</v>
      </c>
      <c r="G165" s="219" t="s">
        <v>2772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3029</v>
      </c>
      <c r="BF165" s="218">
        <v>1</v>
      </c>
      <c r="BG165" s="246">
        <v>46240</v>
      </c>
      <c r="BH165" s="213">
        <f>+L165-BF165</f>
        <v>0</v>
      </c>
      <c r="BI165" s="245" t="s">
        <v>2478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3547</v>
      </c>
      <c r="C166" s="215" t="s">
        <v>3548</v>
      </c>
      <c r="D166" s="216" t="s">
        <v>2597</v>
      </c>
      <c r="E166" s="215"/>
      <c r="F166" s="215"/>
      <c r="G166" s="216" t="s">
        <v>3538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3960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3437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3547</v>
      </c>
      <c r="C167" s="218" t="s">
        <v>3548</v>
      </c>
      <c r="D167" s="219" t="s">
        <v>2511</v>
      </c>
      <c r="E167" s="218" t="s">
        <v>3450</v>
      </c>
      <c r="F167" s="218" t="s">
        <v>3252</v>
      </c>
      <c r="G167" s="219" t="s">
        <v>2485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3035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2487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3547</v>
      </c>
      <c r="C168" s="218" t="s">
        <v>3548</v>
      </c>
      <c r="D168" s="219" t="s">
        <v>2486</v>
      </c>
      <c r="E168" s="218" t="s">
        <v>3549</v>
      </c>
      <c r="F168" s="218" t="s">
        <v>3251</v>
      </c>
      <c r="G168" s="219" t="s">
        <v>2495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3042</v>
      </c>
      <c r="BF168" s="218">
        <v>1</v>
      </c>
      <c r="BG168" s="231">
        <v>46240</v>
      </c>
      <c r="BH168" s="213">
        <f t="shared" si="68"/>
        <v>0</v>
      </c>
      <c r="BI168" s="213" t="s">
        <v>2497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3547</v>
      </c>
      <c r="C169" s="218" t="s">
        <v>3548</v>
      </c>
      <c r="D169" s="219" t="s">
        <v>781</v>
      </c>
      <c r="E169" s="218" t="s">
        <v>1144</v>
      </c>
      <c r="F169" s="218" t="s">
        <v>3253</v>
      </c>
      <c r="G169" s="219" t="s">
        <v>2727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3044</v>
      </c>
      <c r="BF169" s="218">
        <v>1</v>
      </c>
      <c r="BG169" s="231">
        <v>46240</v>
      </c>
      <c r="BH169" s="213">
        <f t="shared" si="68"/>
        <v>0</v>
      </c>
      <c r="BI169" s="213" t="s">
        <v>2500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3547</v>
      </c>
      <c r="C170" s="218" t="s">
        <v>3548</v>
      </c>
      <c r="D170" s="219" t="s">
        <v>2597</v>
      </c>
      <c r="E170" s="218" t="s">
        <v>3516</v>
      </c>
      <c r="F170" s="218" t="s">
        <v>3254</v>
      </c>
      <c r="G170" s="219" t="s">
        <v>2707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3077</v>
      </c>
      <c r="BF170" s="218">
        <v>1</v>
      </c>
      <c r="BG170" s="231">
        <v>46240</v>
      </c>
      <c r="BH170" s="213">
        <f t="shared" si="68"/>
        <v>0</v>
      </c>
      <c r="BI170" s="213" t="s">
        <v>2538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3547</v>
      </c>
      <c r="C171" s="218" t="s">
        <v>3548</v>
      </c>
      <c r="D171" s="219" t="s">
        <v>2597</v>
      </c>
      <c r="E171" s="218" t="s">
        <v>3550</v>
      </c>
      <c r="F171" s="218" t="s">
        <v>3255</v>
      </c>
      <c r="G171" s="219" t="s">
        <v>2778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3437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3077</v>
      </c>
      <c r="BF171" s="218">
        <v>1</v>
      </c>
      <c r="BG171" s="231">
        <v>46240</v>
      </c>
      <c r="BH171" s="213">
        <f t="shared" si="68"/>
        <v>0</v>
      </c>
      <c r="BI171" s="213" t="s">
        <v>2538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3547</v>
      </c>
      <c r="C172" s="218" t="s">
        <v>3548</v>
      </c>
      <c r="D172" s="219" t="s">
        <v>2597</v>
      </c>
      <c r="E172" s="218" t="s">
        <v>3551</v>
      </c>
      <c r="F172" s="218" t="s">
        <v>3256</v>
      </c>
      <c r="G172" s="219" t="s">
        <v>2780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3077</v>
      </c>
      <c r="BF172" s="218">
        <v>1</v>
      </c>
      <c r="BG172" s="231">
        <v>46240</v>
      </c>
      <c r="BH172" s="213">
        <f t="shared" si="68"/>
        <v>0</v>
      </c>
      <c r="BI172" s="213" t="s">
        <v>2538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3552</v>
      </c>
      <c r="C173" s="215" t="s">
        <v>3553</v>
      </c>
      <c r="D173" s="216" t="s">
        <v>2597</v>
      </c>
      <c r="E173" s="215"/>
      <c r="F173" s="215"/>
      <c r="G173" s="216" t="s">
        <v>3554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3960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3437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3552</v>
      </c>
      <c r="C174" s="218" t="s">
        <v>3553</v>
      </c>
      <c r="D174" s="219" t="s">
        <v>2511</v>
      </c>
      <c r="E174" s="218" t="s">
        <v>3450</v>
      </c>
      <c r="F174" s="218" t="s">
        <v>3258</v>
      </c>
      <c r="G174" s="219" t="s">
        <v>2485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3035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2487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3552</v>
      </c>
      <c r="C175" s="218" t="s">
        <v>3553</v>
      </c>
      <c r="D175" s="219" t="s">
        <v>2511</v>
      </c>
      <c r="E175" s="218" t="s">
        <v>3555</v>
      </c>
      <c r="F175" s="218" t="s">
        <v>3257</v>
      </c>
      <c r="G175" s="219" t="s">
        <v>2495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3042</v>
      </c>
      <c r="BF175" s="218">
        <v>1</v>
      </c>
      <c r="BG175" s="231">
        <v>46240</v>
      </c>
      <c r="BH175" s="213">
        <f t="shared" si="72"/>
        <v>0</v>
      </c>
      <c r="BI175" s="213" t="s">
        <v>2497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3552</v>
      </c>
      <c r="C176" s="218" t="s">
        <v>3553</v>
      </c>
      <c r="D176" s="219" t="s">
        <v>2511</v>
      </c>
      <c r="E176" s="218" t="s">
        <v>3556</v>
      </c>
      <c r="F176" s="218" t="s">
        <v>3259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3046</v>
      </c>
      <c r="BF176" s="218">
        <v>1</v>
      </c>
      <c r="BG176" s="231">
        <v>46240</v>
      </c>
      <c r="BH176" s="213">
        <f t="shared" si="72"/>
        <v>0</v>
      </c>
      <c r="BI176" s="213" t="s">
        <v>2502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3552</v>
      </c>
      <c r="C177" s="218" t="s">
        <v>3553</v>
      </c>
      <c r="D177" s="219" t="s">
        <v>2511</v>
      </c>
      <c r="E177" s="218" t="s">
        <v>3557</v>
      </c>
      <c r="F177" s="218" t="s">
        <v>3260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3046</v>
      </c>
      <c r="BF177" s="218">
        <v>1</v>
      </c>
      <c r="BG177" s="231">
        <v>46240</v>
      </c>
      <c r="BH177" s="213">
        <f t="shared" si="72"/>
        <v>0</v>
      </c>
      <c r="BI177" s="213" t="s">
        <v>2502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3552</v>
      </c>
      <c r="C178" s="218" t="s">
        <v>3553</v>
      </c>
      <c r="D178" s="219" t="s">
        <v>781</v>
      </c>
      <c r="E178" s="218" t="s">
        <v>1156</v>
      </c>
      <c r="F178" s="218" t="s">
        <v>3264</v>
      </c>
      <c r="G178" s="219" t="s">
        <v>2790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3044</v>
      </c>
      <c r="BF178" s="218">
        <v>4</v>
      </c>
      <c r="BG178" s="231">
        <v>46240</v>
      </c>
      <c r="BH178" s="213">
        <f t="shared" si="72"/>
        <v>0</v>
      </c>
      <c r="BI178" s="213" t="s">
        <v>2500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3552</v>
      </c>
      <c r="C179" s="218" t="s">
        <v>3553</v>
      </c>
      <c r="D179" s="219" t="s">
        <v>781</v>
      </c>
      <c r="E179" s="218" t="s">
        <v>763</v>
      </c>
      <c r="F179" s="218" t="s">
        <v>3261</v>
      </c>
      <c r="G179" s="219" t="s">
        <v>2786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3044</v>
      </c>
      <c r="BF179" s="218">
        <v>3</v>
      </c>
      <c r="BG179" s="231">
        <v>46240</v>
      </c>
      <c r="BH179" s="213">
        <f t="shared" si="72"/>
        <v>0</v>
      </c>
      <c r="BI179" s="213" t="s">
        <v>2500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3552</v>
      </c>
      <c r="C180" s="218" t="s">
        <v>3553</v>
      </c>
      <c r="D180" s="219" t="s">
        <v>781</v>
      </c>
      <c r="E180" s="218" t="s">
        <v>1058</v>
      </c>
      <c r="F180" s="218" t="s">
        <v>3262</v>
      </c>
      <c r="G180" s="219" t="s">
        <v>2504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3044</v>
      </c>
      <c r="BF180" s="218">
        <v>1</v>
      </c>
      <c r="BG180" s="231">
        <v>46240</v>
      </c>
      <c r="BH180" s="213">
        <f t="shared" si="72"/>
        <v>0</v>
      </c>
      <c r="BI180" s="213" t="s">
        <v>2500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3552</v>
      </c>
      <c r="C181" s="218" t="s">
        <v>3553</v>
      </c>
      <c r="D181" s="219" t="s">
        <v>781</v>
      </c>
      <c r="E181" s="218" t="s">
        <v>1011</v>
      </c>
      <c r="F181" s="218" t="s">
        <v>3263</v>
      </c>
      <c r="G181" s="219" t="s">
        <v>2727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3044</v>
      </c>
      <c r="BF181" s="218">
        <v>3</v>
      </c>
      <c r="BG181" s="231">
        <v>46240</v>
      </c>
      <c r="BH181" s="213">
        <f t="shared" si="72"/>
        <v>0</v>
      </c>
      <c r="BI181" s="213" t="s">
        <v>2500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3552</v>
      </c>
      <c r="C182" s="218" t="s">
        <v>3553</v>
      </c>
      <c r="D182" s="219" t="s">
        <v>2597</v>
      </c>
      <c r="E182" s="218" t="s">
        <v>3558</v>
      </c>
      <c r="F182" s="218" t="s">
        <v>3265</v>
      </c>
      <c r="G182" s="219" t="s">
        <v>2762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3029</v>
      </c>
      <c r="BF182" s="218">
        <v>1</v>
      </c>
      <c r="BG182" s="246">
        <v>46240</v>
      </c>
      <c r="BH182" s="213">
        <f t="shared" si="72"/>
        <v>0</v>
      </c>
      <c r="BI182" s="245" t="s">
        <v>2478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3552</v>
      </c>
      <c r="C183" s="218" t="s">
        <v>3553</v>
      </c>
      <c r="D183" s="219" t="s">
        <v>2597</v>
      </c>
      <c r="E183" s="218" t="s">
        <v>3544</v>
      </c>
      <c r="F183" s="218" t="s">
        <v>3266</v>
      </c>
      <c r="G183" s="219" t="s">
        <v>2764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3029</v>
      </c>
      <c r="BF183" s="218">
        <v>2</v>
      </c>
      <c r="BG183" s="246">
        <v>46240</v>
      </c>
      <c r="BH183" s="213">
        <f t="shared" si="72"/>
        <v>0</v>
      </c>
      <c r="BI183" s="245" t="s">
        <v>2478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3552</v>
      </c>
      <c r="C184" s="218" t="s">
        <v>3553</v>
      </c>
      <c r="D184" s="219" t="s">
        <v>2597</v>
      </c>
      <c r="E184" s="218" t="s">
        <v>3559</v>
      </c>
      <c r="F184" s="218" t="s">
        <v>3267</v>
      </c>
      <c r="G184" s="219" t="s">
        <v>2766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3029</v>
      </c>
      <c r="BF184" s="218">
        <v>1</v>
      </c>
      <c r="BG184" s="246">
        <v>46240</v>
      </c>
      <c r="BH184" s="213">
        <f t="shared" si="72"/>
        <v>0</v>
      </c>
      <c r="BI184" s="245" t="s">
        <v>2478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3560</v>
      </c>
      <c r="C185" s="215" t="s">
        <v>3561</v>
      </c>
      <c r="D185" s="216" t="s">
        <v>2597</v>
      </c>
      <c r="E185" s="215"/>
      <c r="F185" s="215"/>
      <c r="G185" s="216" t="s">
        <v>3538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3960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3437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3560</v>
      </c>
      <c r="C186" s="218" t="s">
        <v>3561</v>
      </c>
      <c r="D186" s="219" t="s">
        <v>2511</v>
      </c>
      <c r="E186" s="218" t="s">
        <v>3450</v>
      </c>
      <c r="F186" s="218" t="s">
        <v>3268</v>
      </c>
      <c r="G186" s="219" t="s">
        <v>2485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3035</v>
      </c>
      <c r="BF186" s="218">
        <v>1</v>
      </c>
      <c r="BG186" s="231">
        <v>46240</v>
      </c>
      <c r="BH186" s="213">
        <f>+L186-BF186</f>
        <v>0</v>
      </c>
      <c r="BI186" s="213" t="s">
        <v>2487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3560</v>
      </c>
      <c r="C187" s="218" t="s">
        <v>3561</v>
      </c>
      <c r="D187" s="219" t="s">
        <v>2597</v>
      </c>
      <c r="E187" s="218" t="s">
        <v>3516</v>
      </c>
      <c r="F187" s="218" t="s">
        <v>3269</v>
      </c>
      <c r="G187" s="219" t="s">
        <v>2707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3077</v>
      </c>
      <c r="BF187" s="218">
        <v>1</v>
      </c>
      <c r="BG187" s="231">
        <v>46240</v>
      </c>
      <c r="BH187" s="213">
        <f>+L187-BF187</f>
        <v>0</v>
      </c>
      <c r="BI187" s="213" t="s">
        <v>2538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3560</v>
      </c>
      <c r="C188" s="218" t="s">
        <v>3561</v>
      </c>
      <c r="D188" s="219" t="s">
        <v>2597</v>
      </c>
      <c r="E188" s="218" t="s">
        <v>3562</v>
      </c>
      <c r="F188" s="218" t="s">
        <v>3270</v>
      </c>
      <c r="G188" s="219" t="s">
        <v>2797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3437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3077</v>
      </c>
      <c r="BF188" s="218">
        <v>1</v>
      </c>
      <c r="BG188" s="231">
        <v>46240</v>
      </c>
      <c r="BH188" s="213">
        <f>+L188-BF188</f>
        <v>0</v>
      </c>
      <c r="BI188" s="213" t="s">
        <v>2538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3560</v>
      </c>
      <c r="C189" s="218" t="s">
        <v>3561</v>
      </c>
      <c r="D189" s="219" t="s">
        <v>2597</v>
      </c>
      <c r="E189" s="218" t="s">
        <v>3563</v>
      </c>
      <c r="F189" s="218" t="s">
        <v>3271</v>
      </c>
      <c r="G189" s="219" t="s">
        <v>2799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3077</v>
      </c>
      <c r="BF189" s="218">
        <v>1</v>
      </c>
      <c r="BG189" s="231">
        <v>46240</v>
      </c>
      <c r="BH189" s="213">
        <f>+L189-BF189</f>
        <v>0</v>
      </c>
      <c r="BI189" s="213" t="s">
        <v>2538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3564</v>
      </c>
      <c r="C190" s="215" t="s">
        <v>3565</v>
      </c>
      <c r="D190" s="216" t="s">
        <v>2597</v>
      </c>
      <c r="E190" s="215"/>
      <c r="F190" s="215"/>
      <c r="G190" s="216" t="s">
        <v>3543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3960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3437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3564</v>
      </c>
      <c r="C191" s="218" t="s">
        <v>3565</v>
      </c>
      <c r="D191" s="219" t="s">
        <v>2511</v>
      </c>
      <c r="E191" s="218" t="s">
        <v>3450</v>
      </c>
      <c r="F191" s="218" t="s">
        <v>3272</v>
      </c>
      <c r="G191" s="219" t="s">
        <v>2485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3035</v>
      </c>
      <c r="BF191" s="218">
        <v>2</v>
      </c>
      <c r="BG191" s="231">
        <v>46240</v>
      </c>
      <c r="BH191" s="213">
        <f>+L191-BF191</f>
        <v>0</v>
      </c>
      <c r="BI191" s="213" t="s">
        <v>2487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3564</v>
      </c>
      <c r="C192" s="218" t="s">
        <v>3565</v>
      </c>
      <c r="D192" s="219" t="s">
        <v>2597</v>
      </c>
      <c r="E192" s="218" t="s">
        <v>3566</v>
      </c>
      <c r="F192" s="218" t="s">
        <v>3273</v>
      </c>
      <c r="G192" s="219" t="s">
        <v>2764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3029</v>
      </c>
      <c r="BF192" s="218">
        <v>1</v>
      </c>
      <c r="BG192" s="246">
        <v>46240</v>
      </c>
      <c r="BH192" s="213">
        <f>+L192-BF192</f>
        <v>0</v>
      </c>
      <c r="BI192" s="245" t="s">
        <v>2478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3564</v>
      </c>
      <c r="C193" s="218" t="s">
        <v>3565</v>
      </c>
      <c r="D193" s="219" t="s">
        <v>2597</v>
      </c>
      <c r="E193" s="218" t="s">
        <v>3544</v>
      </c>
      <c r="F193" s="218" t="s">
        <v>3274</v>
      </c>
      <c r="G193" s="219" t="s">
        <v>2764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3029</v>
      </c>
      <c r="BF193" s="218">
        <v>2</v>
      </c>
      <c r="BG193" s="246">
        <v>46240</v>
      </c>
      <c r="BH193" s="213">
        <f>+L193-BF193</f>
        <v>0</v>
      </c>
      <c r="BI193" s="245" t="s">
        <v>2478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3564</v>
      </c>
      <c r="C194" s="218" t="s">
        <v>3565</v>
      </c>
      <c r="D194" s="219" t="s">
        <v>2597</v>
      </c>
      <c r="E194" s="218" t="s">
        <v>3567</v>
      </c>
      <c r="F194" s="218" t="s">
        <v>3275</v>
      </c>
      <c r="G194" s="219" t="s">
        <v>2804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3029</v>
      </c>
      <c r="BF194" s="218">
        <v>1</v>
      </c>
      <c r="BG194" s="246">
        <v>46240</v>
      </c>
      <c r="BH194" s="213">
        <f>+L194-BF194</f>
        <v>0</v>
      </c>
      <c r="BI194" s="245" t="s">
        <v>2478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3568</v>
      </c>
      <c r="C195" s="215" t="s">
        <v>3569</v>
      </c>
      <c r="D195" s="216" t="s">
        <v>2597</v>
      </c>
      <c r="E195" s="215"/>
      <c r="F195" s="215"/>
      <c r="G195" s="216" t="s">
        <v>3538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3960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3437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3568</v>
      </c>
      <c r="C196" s="218" t="s">
        <v>3569</v>
      </c>
      <c r="D196" s="219" t="s">
        <v>2511</v>
      </c>
      <c r="E196" s="218" t="s">
        <v>3450</v>
      </c>
      <c r="F196" s="218" t="s">
        <v>3277</v>
      </c>
      <c r="G196" s="219" t="s">
        <v>2485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3035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2487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3568</v>
      </c>
      <c r="C197" s="218" t="s">
        <v>3569</v>
      </c>
      <c r="D197" s="219" t="s">
        <v>2486</v>
      </c>
      <c r="E197" s="218" t="s">
        <v>3570</v>
      </c>
      <c r="F197" s="218" t="s">
        <v>3276</v>
      </c>
      <c r="G197" s="219" t="s">
        <v>2495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3042</v>
      </c>
      <c r="BF197" s="218">
        <v>1</v>
      </c>
      <c r="BG197" s="231">
        <v>46240</v>
      </c>
      <c r="BH197" s="213">
        <f t="shared" si="80"/>
        <v>0</v>
      </c>
      <c r="BI197" s="213" t="s">
        <v>2497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3568</v>
      </c>
      <c r="C198" s="218" t="s">
        <v>3569</v>
      </c>
      <c r="D198" s="219" t="s">
        <v>781</v>
      </c>
      <c r="E198" s="218" t="s">
        <v>1156</v>
      </c>
      <c r="F198" s="218" t="s">
        <v>3278</v>
      </c>
      <c r="G198" s="219" t="s">
        <v>2790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3044</v>
      </c>
      <c r="BF198" s="218">
        <v>2</v>
      </c>
      <c r="BG198" s="231">
        <v>46240</v>
      </c>
      <c r="BH198" s="213">
        <f t="shared" si="80"/>
        <v>0</v>
      </c>
      <c r="BI198" s="213" t="s">
        <v>2500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3568</v>
      </c>
      <c r="C199" s="218" t="s">
        <v>3569</v>
      </c>
      <c r="D199" s="219" t="s">
        <v>781</v>
      </c>
      <c r="E199" s="218" t="s">
        <v>1144</v>
      </c>
      <c r="F199" s="218" t="s">
        <v>3279</v>
      </c>
      <c r="G199" s="219" t="s">
        <v>2727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3044</v>
      </c>
      <c r="BF199" s="218">
        <v>1</v>
      </c>
      <c r="BG199" s="231">
        <v>46240</v>
      </c>
      <c r="BH199" s="213">
        <f t="shared" si="80"/>
        <v>0</v>
      </c>
      <c r="BI199" s="213" t="s">
        <v>2500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3568</v>
      </c>
      <c r="C200" s="218" t="s">
        <v>3569</v>
      </c>
      <c r="D200" s="219" t="s">
        <v>2597</v>
      </c>
      <c r="E200" s="218" t="s">
        <v>3516</v>
      </c>
      <c r="F200" s="218" t="s">
        <v>3280</v>
      </c>
      <c r="G200" s="219" t="s">
        <v>2707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3077</v>
      </c>
      <c r="BF200" s="218">
        <v>1</v>
      </c>
      <c r="BG200" s="231">
        <v>46240</v>
      </c>
      <c r="BH200" s="213">
        <f t="shared" si="80"/>
        <v>0</v>
      </c>
      <c r="BI200" s="213" t="s">
        <v>2538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3568</v>
      </c>
      <c r="C201" s="236" t="s">
        <v>3569</v>
      </c>
      <c r="D201" s="237" t="s">
        <v>2597</v>
      </c>
      <c r="E201" s="236" t="s">
        <v>3539</v>
      </c>
      <c r="F201" s="236" t="s">
        <v>3281</v>
      </c>
      <c r="G201" s="237" t="s">
        <v>2757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3077</v>
      </c>
      <c r="BF201" s="236">
        <v>1</v>
      </c>
      <c r="BG201" s="241">
        <v>46240</v>
      </c>
      <c r="BH201" s="240">
        <f t="shared" si="80"/>
        <v>0</v>
      </c>
      <c r="BI201" s="240" t="s">
        <v>2538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3568</v>
      </c>
      <c r="C202" s="218" t="s">
        <v>3569</v>
      </c>
      <c r="D202" s="219" t="s">
        <v>2597</v>
      </c>
      <c r="E202" s="218" t="s">
        <v>3540</v>
      </c>
      <c r="F202" s="218" t="s">
        <v>3282</v>
      </c>
      <c r="G202" s="219" t="s">
        <v>2759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3077</v>
      </c>
      <c r="BF202" s="218">
        <v>1</v>
      </c>
      <c r="BG202" s="231">
        <v>46240</v>
      </c>
      <c r="BH202" s="213">
        <f t="shared" si="80"/>
        <v>0</v>
      </c>
      <c r="BI202" s="213" t="s">
        <v>2538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3571</v>
      </c>
      <c r="C203" s="215" t="s">
        <v>3572</v>
      </c>
      <c r="D203" s="216" t="s">
        <v>2597</v>
      </c>
      <c r="E203" s="215"/>
      <c r="F203" s="215"/>
      <c r="G203" s="216" t="s">
        <v>3573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3960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3437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3571</v>
      </c>
      <c r="C204" s="218" t="s">
        <v>3572</v>
      </c>
      <c r="D204" s="219" t="s">
        <v>2511</v>
      </c>
      <c r="E204" s="218" t="s">
        <v>3450</v>
      </c>
      <c r="F204" s="218" t="s">
        <v>3283</v>
      </c>
      <c r="G204" s="219" t="s">
        <v>2485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3035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2487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3571</v>
      </c>
      <c r="C205" s="218" t="s">
        <v>3572</v>
      </c>
      <c r="D205" s="219" t="s">
        <v>2511</v>
      </c>
      <c r="E205" s="218" t="s">
        <v>3574</v>
      </c>
      <c r="F205" s="218" t="s">
        <v>3284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3046</v>
      </c>
      <c r="BF205" s="218">
        <v>1</v>
      </c>
      <c r="BG205" s="231">
        <v>46240</v>
      </c>
      <c r="BH205" s="213">
        <f t="shared" si="84"/>
        <v>0</v>
      </c>
      <c r="BI205" s="213" t="s">
        <v>2502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3571</v>
      </c>
      <c r="C206" s="218" t="s">
        <v>3572</v>
      </c>
      <c r="D206" s="219" t="s">
        <v>781</v>
      </c>
      <c r="E206" s="218" t="s">
        <v>1156</v>
      </c>
      <c r="F206" s="218" t="s">
        <v>3285</v>
      </c>
      <c r="G206" s="219" t="s">
        <v>2790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3044</v>
      </c>
      <c r="BF206" s="218">
        <v>2</v>
      </c>
      <c r="BG206" s="231">
        <v>46240</v>
      </c>
      <c r="BH206" s="213">
        <f t="shared" si="84"/>
        <v>0</v>
      </c>
      <c r="BI206" s="213" t="s">
        <v>2500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3571</v>
      </c>
      <c r="C207" s="218" t="s">
        <v>3572</v>
      </c>
      <c r="D207" s="219" t="s">
        <v>781</v>
      </c>
      <c r="E207" s="218" t="s">
        <v>1091</v>
      </c>
      <c r="F207" s="218" t="s">
        <v>3286</v>
      </c>
      <c r="G207" s="219" t="s">
        <v>2504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3044</v>
      </c>
      <c r="BF207" s="218">
        <v>1</v>
      </c>
      <c r="BG207" s="231">
        <v>46240</v>
      </c>
      <c r="BH207" s="213">
        <f t="shared" si="84"/>
        <v>0</v>
      </c>
      <c r="BI207" s="213" t="s">
        <v>2500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3571</v>
      </c>
      <c r="C208" s="218" t="s">
        <v>3572</v>
      </c>
      <c r="D208" s="219" t="s">
        <v>2597</v>
      </c>
      <c r="E208" s="218" t="s">
        <v>3544</v>
      </c>
      <c r="F208" s="218" t="s">
        <v>3287</v>
      </c>
      <c r="G208" s="219" t="s">
        <v>2764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3029</v>
      </c>
      <c r="BF208" s="218">
        <v>2</v>
      </c>
      <c r="BG208" s="246">
        <v>46240</v>
      </c>
      <c r="BH208" s="213">
        <f t="shared" si="84"/>
        <v>0</v>
      </c>
      <c r="BI208" s="245" t="s">
        <v>2478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3571</v>
      </c>
      <c r="C209" s="218" t="s">
        <v>3572</v>
      </c>
      <c r="D209" s="219" t="s">
        <v>2597</v>
      </c>
      <c r="E209" s="218" t="s">
        <v>3545</v>
      </c>
      <c r="F209" s="218" t="s">
        <v>3288</v>
      </c>
      <c r="G209" s="219" t="s">
        <v>2770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3029</v>
      </c>
      <c r="BF209" s="218">
        <v>1</v>
      </c>
      <c r="BG209" s="246">
        <v>46240</v>
      </c>
      <c r="BH209" s="213">
        <f t="shared" si="84"/>
        <v>0</v>
      </c>
      <c r="BI209" s="245" t="s">
        <v>2478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3571</v>
      </c>
      <c r="C210" s="218" t="s">
        <v>3572</v>
      </c>
      <c r="D210" s="219" t="s">
        <v>2597</v>
      </c>
      <c r="E210" s="218" t="s">
        <v>3575</v>
      </c>
      <c r="F210" s="218" t="s">
        <v>3289</v>
      </c>
      <c r="G210" s="219" t="s">
        <v>2772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3029</v>
      </c>
      <c r="BF210" s="218">
        <v>1</v>
      </c>
      <c r="BG210" s="246">
        <v>46240</v>
      </c>
      <c r="BH210" s="213">
        <f t="shared" si="84"/>
        <v>0</v>
      </c>
      <c r="BI210" s="245" t="s">
        <v>2478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3576</v>
      </c>
      <c r="C211" s="215" t="s">
        <v>3577</v>
      </c>
      <c r="D211" s="216" t="s">
        <v>2597</v>
      </c>
      <c r="E211" s="215"/>
      <c r="F211" s="215"/>
      <c r="G211" s="216" t="s">
        <v>3538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3960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3437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3576</v>
      </c>
      <c r="C212" s="218" t="s">
        <v>3577</v>
      </c>
      <c r="D212" s="219" t="s">
        <v>2511</v>
      </c>
      <c r="E212" s="218" t="s">
        <v>3450</v>
      </c>
      <c r="F212" s="218" t="s">
        <v>3290</v>
      </c>
      <c r="G212" s="219" t="s">
        <v>2485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3035</v>
      </c>
      <c r="BF212" s="218">
        <v>1</v>
      </c>
      <c r="BG212" s="231">
        <v>46240</v>
      </c>
      <c r="BH212" s="213">
        <f>+L212-BF212</f>
        <v>0</v>
      </c>
      <c r="BI212" s="213" t="s">
        <v>2487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3576</v>
      </c>
      <c r="C213" s="218" t="s">
        <v>3577</v>
      </c>
      <c r="D213" s="219" t="s">
        <v>2597</v>
      </c>
      <c r="E213" s="218" t="s">
        <v>3516</v>
      </c>
      <c r="F213" s="218" t="s">
        <v>3291</v>
      </c>
      <c r="G213" s="219" t="s">
        <v>2707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3077</v>
      </c>
      <c r="BF213" s="218">
        <v>1</v>
      </c>
      <c r="BG213" s="231">
        <v>46240</v>
      </c>
      <c r="BH213" s="213">
        <f>+L213-BF213</f>
        <v>0</v>
      </c>
      <c r="BI213" s="213" t="s">
        <v>2538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3576</v>
      </c>
      <c r="C214" s="218" t="s">
        <v>3577</v>
      </c>
      <c r="D214" s="219" t="s">
        <v>2597</v>
      </c>
      <c r="E214" s="218" t="s">
        <v>3550</v>
      </c>
      <c r="F214" s="218" t="s">
        <v>3292</v>
      </c>
      <c r="G214" s="219" t="s">
        <v>2778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3437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3077</v>
      </c>
      <c r="BF214" s="218">
        <v>1</v>
      </c>
      <c r="BG214" s="231">
        <v>46240</v>
      </c>
      <c r="BH214" s="213">
        <f>+L214-BF214</f>
        <v>0</v>
      </c>
      <c r="BI214" s="213" t="s">
        <v>2538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3576</v>
      </c>
      <c r="C215" s="218" t="s">
        <v>3577</v>
      </c>
      <c r="D215" s="219" t="s">
        <v>2597</v>
      </c>
      <c r="E215" s="218" t="s">
        <v>3578</v>
      </c>
      <c r="F215" s="218" t="s">
        <v>3293</v>
      </c>
      <c r="G215" s="219" t="s">
        <v>2780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3077</v>
      </c>
      <c r="BF215" s="218">
        <v>1</v>
      </c>
      <c r="BG215" s="231">
        <v>46240</v>
      </c>
      <c r="BH215" s="213">
        <f>+L215-BF215</f>
        <v>0</v>
      </c>
      <c r="BI215" s="213" t="s">
        <v>2538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3579</v>
      </c>
      <c r="C216" s="215" t="s">
        <v>3580</v>
      </c>
      <c r="D216" s="216" t="s">
        <v>2597</v>
      </c>
      <c r="E216" s="215"/>
      <c r="F216" s="215"/>
      <c r="G216" s="216" t="s">
        <v>3543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3960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3437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3579</v>
      </c>
      <c r="C217" s="218" t="s">
        <v>3580</v>
      </c>
      <c r="D217" s="219" t="s">
        <v>2511</v>
      </c>
      <c r="E217" s="218" t="s">
        <v>3450</v>
      </c>
      <c r="F217" s="218" t="s">
        <v>3243</v>
      </c>
      <c r="G217" s="219" t="s">
        <v>2485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3035</v>
      </c>
      <c r="BF217" s="218">
        <v>2</v>
      </c>
      <c r="BG217" s="231">
        <v>46240</v>
      </c>
      <c r="BH217" s="213">
        <f>+L217-BF217</f>
        <v>0</v>
      </c>
      <c r="BI217" s="213" t="s">
        <v>2487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3579</v>
      </c>
      <c r="C218" s="218" t="s">
        <v>3580</v>
      </c>
      <c r="D218" s="219" t="s">
        <v>2597</v>
      </c>
      <c r="E218" s="218" t="s">
        <v>3558</v>
      </c>
      <c r="F218" s="218" t="s">
        <v>3244</v>
      </c>
      <c r="G218" s="219" t="s">
        <v>2762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3029</v>
      </c>
      <c r="BF218" s="218">
        <v>1</v>
      </c>
      <c r="BG218" s="246">
        <v>46240</v>
      </c>
      <c r="BH218" s="213">
        <f>+L218-BF218</f>
        <v>0</v>
      </c>
      <c r="BI218" s="245" t="s">
        <v>2478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3579</v>
      </c>
      <c r="C219" s="218" t="s">
        <v>3580</v>
      </c>
      <c r="D219" s="219" t="s">
        <v>2597</v>
      </c>
      <c r="E219" s="218" t="s">
        <v>3544</v>
      </c>
      <c r="F219" s="218" t="s">
        <v>3245</v>
      </c>
      <c r="G219" s="219" t="s">
        <v>2764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3029</v>
      </c>
      <c r="BF219" s="218">
        <v>2</v>
      </c>
      <c r="BG219" s="246">
        <v>46240</v>
      </c>
      <c r="BH219" s="213">
        <f>+L219-BF219</f>
        <v>0</v>
      </c>
      <c r="BI219" s="245" t="s">
        <v>2478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3579</v>
      </c>
      <c r="C220" s="218" t="s">
        <v>3580</v>
      </c>
      <c r="D220" s="219" t="s">
        <v>2597</v>
      </c>
      <c r="E220" s="218" t="s">
        <v>3559</v>
      </c>
      <c r="F220" s="218" t="s">
        <v>3246</v>
      </c>
      <c r="G220" s="219" t="s">
        <v>2766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3029</v>
      </c>
      <c r="BF220" s="218">
        <v>1</v>
      </c>
      <c r="BG220" s="246">
        <v>46240</v>
      </c>
      <c r="BH220" s="213">
        <f>+L220-BF220</f>
        <v>0</v>
      </c>
      <c r="BI220" s="245" t="s">
        <v>2478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3581</v>
      </c>
      <c r="C221" s="215" t="s">
        <v>3582</v>
      </c>
      <c r="D221" s="216" t="s">
        <v>2597</v>
      </c>
      <c r="E221" s="215"/>
      <c r="F221" s="215"/>
      <c r="G221" s="216" t="s">
        <v>3583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3960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0.21212121212121213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3581</v>
      </c>
      <c r="C222" s="218" t="s">
        <v>3582</v>
      </c>
      <c r="D222" s="219" t="s">
        <v>2496</v>
      </c>
      <c r="E222" s="218" t="s">
        <v>3450</v>
      </c>
      <c r="F222" s="218" t="s">
        <v>3295</v>
      </c>
      <c r="G222" s="219" t="s">
        <v>2485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3035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2487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3581</v>
      </c>
      <c r="C223" s="218" t="s">
        <v>3582</v>
      </c>
      <c r="D223" s="219" t="s">
        <v>2496</v>
      </c>
      <c r="E223" s="218" t="s">
        <v>3584</v>
      </c>
      <c r="F223" s="218" t="s">
        <v>3294</v>
      </c>
      <c r="G223" s="219" t="s">
        <v>2495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3042</v>
      </c>
      <c r="BF223" s="218">
        <v>1</v>
      </c>
      <c r="BG223" s="231">
        <v>46240</v>
      </c>
      <c r="BH223" s="213">
        <f t="shared" si="92"/>
        <v>0</v>
      </c>
      <c r="BI223" s="213" t="s">
        <v>2497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3581</v>
      </c>
      <c r="C224" s="218" t="s">
        <v>3582</v>
      </c>
      <c r="D224" s="219" t="s">
        <v>2496</v>
      </c>
      <c r="E224" s="218" t="s">
        <v>3585</v>
      </c>
      <c r="F224" s="218" t="s">
        <v>3296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3046</v>
      </c>
      <c r="BF224" s="218">
        <v>1</v>
      </c>
      <c r="BG224" s="231">
        <v>46240</v>
      </c>
      <c r="BH224" s="213">
        <f t="shared" si="92"/>
        <v>0</v>
      </c>
      <c r="BI224" s="213" t="s">
        <v>2502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3581</v>
      </c>
      <c r="C225" s="218" t="s">
        <v>3582</v>
      </c>
      <c r="D225" s="219" t="s">
        <v>2828</v>
      </c>
      <c r="E225" s="218" t="s">
        <v>736</v>
      </c>
      <c r="F225" s="218" t="s">
        <v>3297</v>
      </c>
      <c r="G225" s="219" t="s">
        <v>2827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3298</v>
      </c>
      <c r="BF225" s="218">
        <v>1</v>
      </c>
      <c r="BG225" s="231">
        <v>46240</v>
      </c>
      <c r="BH225" s="213">
        <f t="shared" si="92"/>
        <v>0</v>
      </c>
      <c r="BI225" s="213" t="s">
        <v>2829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3581</v>
      </c>
      <c r="C226" s="218" t="s">
        <v>3582</v>
      </c>
      <c r="D226" s="219" t="s">
        <v>2828</v>
      </c>
      <c r="E226" s="218" t="s">
        <v>741</v>
      </c>
      <c r="F226" s="218" t="s">
        <v>3299</v>
      </c>
      <c r="G226" s="249" t="s">
        <v>2827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3298</v>
      </c>
      <c r="BF226" s="218">
        <v>2</v>
      </c>
      <c r="BG226" s="231">
        <v>46240</v>
      </c>
      <c r="BH226" s="213">
        <f t="shared" si="92"/>
        <v>0</v>
      </c>
      <c r="BI226" s="213" t="s">
        <v>2829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3581</v>
      </c>
      <c r="C227" s="218" t="s">
        <v>3582</v>
      </c>
      <c r="D227" s="219" t="s">
        <v>781</v>
      </c>
      <c r="E227" s="218" t="s">
        <v>948</v>
      </c>
      <c r="F227" s="218" t="s">
        <v>3300</v>
      </c>
      <c r="G227" s="219" t="s">
        <v>2499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3044</v>
      </c>
      <c r="BF227" s="218">
        <v>1</v>
      </c>
      <c r="BG227" s="231">
        <v>46240</v>
      </c>
      <c r="BH227" s="213">
        <f t="shared" si="92"/>
        <v>0</v>
      </c>
      <c r="BI227" s="213" t="s">
        <v>2500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3581</v>
      </c>
      <c r="C228" s="218" t="s">
        <v>3582</v>
      </c>
      <c r="D228" s="219" t="s">
        <v>781</v>
      </c>
      <c r="E228" s="218" t="s">
        <v>1124</v>
      </c>
      <c r="F228" s="218" t="s">
        <v>3301</v>
      </c>
      <c r="G228" s="219" t="s">
        <v>2504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3044</v>
      </c>
      <c r="BF228" s="218">
        <v>1</v>
      </c>
      <c r="BG228" s="231">
        <v>46240</v>
      </c>
      <c r="BH228" s="213">
        <f t="shared" si="92"/>
        <v>0</v>
      </c>
      <c r="BI228" s="213" t="s">
        <v>2500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3581</v>
      </c>
      <c r="C229" s="218" t="s">
        <v>3582</v>
      </c>
      <c r="D229" s="219" t="s">
        <v>2588</v>
      </c>
      <c r="E229" s="218" t="s">
        <v>789</v>
      </c>
      <c r="F229" s="218" t="s">
        <v>3303</v>
      </c>
      <c r="G229" s="219" t="s">
        <v>2587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218">
        <f t="shared" ca="1" si="90"/>
        <v>0</v>
      </c>
      <c r="V229" s="218">
        <f t="shared" ca="1" si="91"/>
        <v>1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3111</v>
      </c>
      <c r="BF229" s="233">
        <v>1</v>
      </c>
      <c r="BG229" s="234">
        <v>46240</v>
      </c>
      <c r="BH229" s="213">
        <f t="shared" si="92"/>
        <v>0</v>
      </c>
      <c r="BI229" s="233" t="s">
        <v>2589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3581</v>
      </c>
      <c r="C230" s="218" t="s">
        <v>3582</v>
      </c>
      <c r="D230" s="219" t="s">
        <v>2848</v>
      </c>
      <c r="E230" s="218" t="s">
        <v>1147</v>
      </c>
      <c r="F230" s="218" t="s">
        <v>3310</v>
      </c>
      <c r="G230" s="219" t="s">
        <v>2847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3581</v>
      </c>
      <c r="C231" s="218" t="s">
        <v>3582</v>
      </c>
      <c r="D231" s="219" t="s">
        <v>2851</v>
      </c>
      <c r="E231" s="218" t="s">
        <v>1150</v>
      </c>
      <c r="F231" s="218" t="s">
        <v>3311</v>
      </c>
      <c r="G231" s="219" t="s">
        <v>2850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3581</v>
      </c>
      <c r="C232" s="218" t="s">
        <v>3582</v>
      </c>
      <c r="D232" s="219" t="s">
        <v>2837</v>
      </c>
      <c r="E232" s="218" t="s">
        <v>995</v>
      </c>
      <c r="F232" s="218" t="s">
        <v>3304</v>
      </c>
      <c r="G232" s="219" t="s">
        <v>2836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3581</v>
      </c>
      <c r="C233" s="218" t="s">
        <v>3582</v>
      </c>
      <c r="D233" s="219" t="s">
        <v>2839</v>
      </c>
      <c r="E233" s="218" t="s">
        <v>997</v>
      </c>
      <c r="F233" s="218" t="s">
        <v>3305</v>
      </c>
      <c r="G233" s="219" t="s">
        <v>2836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3581</v>
      </c>
      <c r="C234" s="218" t="s">
        <v>3582</v>
      </c>
      <c r="D234" s="219" t="s">
        <v>2842</v>
      </c>
      <c r="E234" s="218" t="s">
        <v>927</v>
      </c>
      <c r="F234" s="218" t="s">
        <v>3306</v>
      </c>
      <c r="G234" s="219" t="s">
        <v>2841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3581</v>
      </c>
      <c r="C235" s="218" t="s">
        <v>3582</v>
      </c>
      <c r="D235" s="219" t="s">
        <v>2837</v>
      </c>
      <c r="E235" s="218" t="s">
        <v>929</v>
      </c>
      <c r="F235" s="218" t="s">
        <v>3307</v>
      </c>
      <c r="G235" s="219" t="s">
        <v>2836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3581</v>
      </c>
      <c r="C236" s="218" t="s">
        <v>3582</v>
      </c>
      <c r="D236" s="219" t="s">
        <v>2839</v>
      </c>
      <c r="E236" s="218" t="s">
        <v>931</v>
      </c>
      <c r="F236" s="218" t="s">
        <v>3308</v>
      </c>
      <c r="G236" s="219" t="s">
        <v>2836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3581</v>
      </c>
      <c r="C237" s="218" t="s">
        <v>3582</v>
      </c>
      <c r="D237" s="219" t="s">
        <v>2842</v>
      </c>
      <c r="E237" s="218" t="s">
        <v>933</v>
      </c>
      <c r="F237" s="218" t="s">
        <v>3309</v>
      </c>
      <c r="G237" s="219" t="s">
        <v>2841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3581</v>
      </c>
      <c r="C238" s="218" t="s">
        <v>3582</v>
      </c>
      <c r="D238" s="219" t="s">
        <v>2597</v>
      </c>
      <c r="E238" s="218" t="s">
        <v>3544</v>
      </c>
      <c r="F238" s="218" t="s">
        <v>3313</v>
      </c>
      <c r="G238" s="219" t="s">
        <v>2764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3029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2478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3581</v>
      </c>
      <c r="C239" s="218" t="s">
        <v>3582</v>
      </c>
      <c r="D239" s="219" t="s">
        <v>2597</v>
      </c>
      <c r="E239" s="218" t="s">
        <v>3586</v>
      </c>
      <c r="F239" s="218" t="s">
        <v>3314</v>
      </c>
      <c r="G239" s="219" t="s">
        <v>2855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3029</v>
      </c>
      <c r="BF239" s="218">
        <v>1</v>
      </c>
      <c r="BG239" s="246">
        <v>46240</v>
      </c>
      <c r="BH239" s="213">
        <f t="shared" si="94"/>
        <v>0</v>
      </c>
      <c r="BI239" s="245" t="s">
        <v>2478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3581</v>
      </c>
      <c r="C240" s="218" t="s">
        <v>3582</v>
      </c>
      <c r="D240" s="219" t="s">
        <v>2597</v>
      </c>
      <c r="E240" s="218" t="s">
        <v>3587</v>
      </c>
      <c r="F240" s="218" t="s">
        <v>3315</v>
      </c>
      <c r="G240" s="219" t="s">
        <v>2764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3029</v>
      </c>
      <c r="BF240" s="218">
        <v>1</v>
      </c>
      <c r="BG240" s="246">
        <v>46240</v>
      </c>
      <c r="BH240" s="213">
        <f t="shared" si="94"/>
        <v>0</v>
      </c>
      <c r="BI240" s="245" t="s">
        <v>2478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3581</v>
      </c>
      <c r="C241" s="218" t="s">
        <v>3582</v>
      </c>
      <c r="D241" s="219" t="s">
        <v>2597</v>
      </c>
      <c r="E241" s="218" t="s">
        <v>3588</v>
      </c>
      <c r="F241" s="218" t="s">
        <v>3316</v>
      </c>
      <c r="G241" s="219" t="s">
        <v>2858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3029</v>
      </c>
      <c r="BF241" s="218">
        <v>1</v>
      </c>
      <c r="BG241" s="246">
        <v>46240</v>
      </c>
      <c r="BH241" s="213">
        <f t="shared" si="94"/>
        <v>0</v>
      </c>
      <c r="BI241" s="245" t="s">
        <v>2478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3581</v>
      </c>
      <c r="C242" s="218" t="s">
        <v>3582</v>
      </c>
      <c r="D242" s="219" t="s">
        <v>2597</v>
      </c>
      <c r="E242" s="218" t="s">
        <v>3589</v>
      </c>
      <c r="F242" s="218" t="s">
        <v>3317</v>
      </c>
      <c r="G242" s="219" t="s">
        <v>2860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3029</v>
      </c>
      <c r="BF242" s="218">
        <v>1</v>
      </c>
      <c r="BG242" s="246">
        <v>46240</v>
      </c>
      <c r="BH242" s="213">
        <f t="shared" si="94"/>
        <v>0</v>
      </c>
      <c r="BI242" s="245" t="s">
        <v>2478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3581</v>
      </c>
      <c r="C243" s="236" t="s">
        <v>3582</v>
      </c>
      <c r="D243" s="237" t="s">
        <v>781</v>
      </c>
      <c r="E243" s="236" t="s">
        <v>3590</v>
      </c>
      <c r="F243" s="236" t="s">
        <v>3302</v>
      </c>
      <c r="G243" s="237" t="s">
        <v>2790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3044</v>
      </c>
      <c r="BF243" s="236">
        <v>4</v>
      </c>
      <c r="BG243" s="241">
        <v>46240</v>
      </c>
      <c r="BH243" s="240">
        <f t="shared" si="94"/>
        <v>0</v>
      </c>
      <c r="BI243" s="240" t="s">
        <v>2500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3581</v>
      </c>
      <c r="C244" s="236" t="s">
        <v>3582</v>
      </c>
      <c r="D244" s="237" t="s">
        <v>2588</v>
      </c>
      <c r="E244" s="236" t="s">
        <v>3426</v>
      </c>
      <c r="F244" s="236" t="s">
        <v>3312</v>
      </c>
      <c r="G244" s="237" t="s">
        <v>2593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3591</v>
      </c>
      <c r="C245" s="215" t="s">
        <v>3592</v>
      </c>
      <c r="D245" s="216" t="s">
        <v>2597</v>
      </c>
      <c r="E245" s="215"/>
      <c r="F245" s="215"/>
      <c r="G245" s="216" t="s">
        <v>3593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3960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0.39285714285714285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3591</v>
      </c>
      <c r="C246" s="218" t="s">
        <v>3592</v>
      </c>
      <c r="D246" s="219" t="s">
        <v>2496</v>
      </c>
      <c r="E246" s="218" t="s">
        <v>3450</v>
      </c>
      <c r="F246" s="218" t="s">
        <v>3319</v>
      </c>
      <c r="G246" s="219" t="s">
        <v>2485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3035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2487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3591</v>
      </c>
      <c r="C247" s="218" t="s">
        <v>3592</v>
      </c>
      <c r="D247" s="219" t="s">
        <v>2496</v>
      </c>
      <c r="E247" s="218" t="s">
        <v>3584</v>
      </c>
      <c r="F247" s="218" t="s">
        <v>3318</v>
      </c>
      <c r="G247" s="219" t="s">
        <v>2495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3042</v>
      </c>
      <c r="BF247" s="218">
        <v>1</v>
      </c>
      <c r="BG247" s="231">
        <v>46240</v>
      </c>
      <c r="BH247" s="213">
        <f t="shared" si="98"/>
        <v>0</v>
      </c>
      <c r="BI247" s="213" t="s">
        <v>2497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3591</v>
      </c>
      <c r="C248" s="218" t="s">
        <v>3592</v>
      </c>
      <c r="D248" s="219" t="s">
        <v>2496</v>
      </c>
      <c r="E248" s="218" t="s">
        <v>3585</v>
      </c>
      <c r="F248" s="218" t="s">
        <v>3320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3046</v>
      </c>
      <c r="BF248" s="218">
        <v>1</v>
      </c>
      <c r="BG248" s="231">
        <v>46240</v>
      </c>
      <c r="BH248" s="213">
        <f t="shared" si="98"/>
        <v>0</v>
      </c>
      <c r="BI248" s="213" t="s">
        <v>2502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3591</v>
      </c>
      <c r="C249" s="218" t="s">
        <v>3592</v>
      </c>
      <c r="D249" s="219" t="s">
        <v>2828</v>
      </c>
      <c r="E249" s="218" t="s">
        <v>741</v>
      </c>
      <c r="F249" s="218" t="s">
        <v>3321</v>
      </c>
      <c r="G249" s="249" t="s">
        <v>2827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3298</v>
      </c>
      <c r="BF249" s="218">
        <v>1</v>
      </c>
      <c r="BG249" s="231">
        <v>46240</v>
      </c>
      <c r="BH249" s="213">
        <f t="shared" si="98"/>
        <v>0</v>
      </c>
      <c r="BI249" s="213" t="s">
        <v>2829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3591</v>
      </c>
      <c r="C250" s="218" t="s">
        <v>3592</v>
      </c>
      <c r="D250" s="219" t="s">
        <v>781</v>
      </c>
      <c r="E250" s="218" t="s">
        <v>1056</v>
      </c>
      <c r="F250" s="218" t="s">
        <v>3325</v>
      </c>
      <c r="G250" s="219" t="s">
        <v>2866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2973</v>
      </c>
      <c r="BF250" s="218">
        <v>1</v>
      </c>
      <c r="BG250" s="231">
        <v>46240</v>
      </c>
      <c r="BH250" s="213">
        <f t="shared" si="98"/>
        <v>0</v>
      </c>
      <c r="BI250" s="213" t="s">
        <v>2393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3591</v>
      </c>
      <c r="C251" s="218" t="s">
        <v>3592</v>
      </c>
      <c r="D251" s="219" t="s">
        <v>781</v>
      </c>
      <c r="E251" s="218" t="s">
        <v>993</v>
      </c>
      <c r="F251" s="218" t="s">
        <v>3322</v>
      </c>
      <c r="G251" s="219" t="s">
        <v>2866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2973</v>
      </c>
      <c r="BF251" s="218">
        <v>1</v>
      </c>
      <c r="BG251" s="231">
        <v>46240</v>
      </c>
      <c r="BH251" s="213">
        <f t="shared" si="98"/>
        <v>0</v>
      </c>
      <c r="BI251" s="213" t="s">
        <v>2393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3591</v>
      </c>
      <c r="C252" s="218" t="s">
        <v>3592</v>
      </c>
      <c r="D252" s="219" t="s">
        <v>781</v>
      </c>
      <c r="E252" s="218" t="s">
        <v>948</v>
      </c>
      <c r="F252" s="218" t="s">
        <v>3323</v>
      </c>
      <c r="G252" s="219" t="s">
        <v>2499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3044</v>
      </c>
      <c r="BF252" s="218">
        <v>1</v>
      </c>
      <c r="BG252" s="231">
        <v>46240</v>
      </c>
      <c r="BH252" s="213">
        <f t="shared" si="98"/>
        <v>0</v>
      </c>
      <c r="BI252" s="213" t="s">
        <v>2500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3591</v>
      </c>
      <c r="C253" s="218" t="s">
        <v>3592</v>
      </c>
      <c r="D253" s="219" t="s">
        <v>781</v>
      </c>
      <c r="E253" s="218" t="s">
        <v>1124</v>
      </c>
      <c r="F253" s="218" t="s">
        <v>3324</v>
      </c>
      <c r="G253" s="219" t="s">
        <v>2504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3044</v>
      </c>
      <c r="BF253" s="218">
        <v>1</v>
      </c>
      <c r="BG253" s="231">
        <v>46240</v>
      </c>
      <c r="BH253" s="213">
        <f t="shared" si="98"/>
        <v>0</v>
      </c>
      <c r="BI253" s="213" t="s">
        <v>2500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3591</v>
      </c>
      <c r="C254" s="218" t="s">
        <v>3592</v>
      </c>
      <c r="D254" s="219" t="s">
        <v>2496</v>
      </c>
      <c r="E254" s="218" t="s">
        <v>1125</v>
      </c>
      <c r="F254" s="218" t="s">
        <v>3326</v>
      </c>
      <c r="G254" s="219" t="s">
        <v>2871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18">
        <f t="shared" ca="1" si="96"/>
        <v>0</v>
      </c>
      <c r="V254" s="218">
        <f t="shared" ca="1" si="97"/>
        <v>1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3327</v>
      </c>
      <c r="BF254" s="213">
        <v>1</v>
      </c>
      <c r="BG254" s="231">
        <v>46240</v>
      </c>
      <c r="BH254" s="213">
        <f t="shared" si="98"/>
        <v>0</v>
      </c>
      <c r="BI254" s="213" t="s">
        <v>2872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3591</v>
      </c>
      <c r="C255" s="218" t="s">
        <v>3592</v>
      </c>
      <c r="D255" s="219" t="s">
        <v>2848</v>
      </c>
      <c r="E255" s="218" t="s">
        <v>1147</v>
      </c>
      <c r="F255" s="218" t="s">
        <v>3331</v>
      </c>
      <c r="G255" s="219" t="s">
        <v>2847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3591</v>
      </c>
      <c r="C256" s="218" t="s">
        <v>3592</v>
      </c>
      <c r="D256" s="219" t="s">
        <v>2851</v>
      </c>
      <c r="E256" s="218" t="s">
        <v>1150</v>
      </c>
      <c r="F256" s="218" t="s">
        <v>3332</v>
      </c>
      <c r="G256" s="219" t="s">
        <v>2850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3591</v>
      </c>
      <c r="C257" s="218" t="s">
        <v>3592</v>
      </c>
      <c r="D257" s="219" t="s">
        <v>2837</v>
      </c>
      <c r="E257" s="218" t="s">
        <v>929</v>
      </c>
      <c r="F257" s="218" t="s">
        <v>3328</v>
      </c>
      <c r="G257" s="219" t="s">
        <v>2836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3591</v>
      </c>
      <c r="C258" s="218" t="s">
        <v>3592</v>
      </c>
      <c r="D258" s="219" t="s">
        <v>2839</v>
      </c>
      <c r="E258" s="218" t="s">
        <v>931</v>
      </c>
      <c r="F258" s="218" t="s">
        <v>3329</v>
      </c>
      <c r="G258" s="219" t="s">
        <v>2836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3591</v>
      </c>
      <c r="C259" s="218" t="s">
        <v>3592</v>
      </c>
      <c r="D259" s="219" t="s">
        <v>2842</v>
      </c>
      <c r="E259" s="218" t="s">
        <v>933</v>
      </c>
      <c r="F259" s="218" t="s">
        <v>3330</v>
      </c>
      <c r="G259" s="219" t="s">
        <v>2841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3591</v>
      </c>
      <c r="C260" s="218" t="s">
        <v>3592</v>
      </c>
      <c r="D260" s="219" t="s">
        <v>2880</v>
      </c>
      <c r="E260" s="218" t="s">
        <v>1191</v>
      </c>
      <c r="F260" s="218" t="s">
        <v>3333</v>
      </c>
      <c r="G260" s="219" t="s">
        <v>2879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3029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2478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3591</v>
      </c>
      <c r="C261" s="218" t="s">
        <v>3592</v>
      </c>
      <c r="D261" s="219" t="s">
        <v>2597</v>
      </c>
      <c r="E261" s="218" t="s">
        <v>3544</v>
      </c>
      <c r="F261" s="218" t="s">
        <v>3334</v>
      </c>
      <c r="G261" s="219" t="s">
        <v>2764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3029</v>
      </c>
      <c r="BF261" s="218">
        <v>1</v>
      </c>
      <c r="BG261" s="246">
        <v>46240</v>
      </c>
      <c r="BH261" s="213">
        <f t="shared" si="100"/>
        <v>0</v>
      </c>
      <c r="BI261" s="245" t="s">
        <v>2478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3591</v>
      </c>
      <c r="C262" s="218" t="s">
        <v>3592</v>
      </c>
      <c r="D262" s="219" t="s">
        <v>2597</v>
      </c>
      <c r="E262" s="218" t="s">
        <v>3594</v>
      </c>
      <c r="F262" s="218" t="s">
        <v>3335</v>
      </c>
      <c r="G262" s="219" t="s">
        <v>2883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3029</v>
      </c>
      <c r="BF262" s="218">
        <v>1</v>
      </c>
      <c r="BG262" s="246">
        <v>46240</v>
      </c>
      <c r="BH262" s="213">
        <f t="shared" si="100"/>
        <v>0</v>
      </c>
      <c r="BI262" s="245" t="s">
        <v>2478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3591</v>
      </c>
      <c r="C263" s="218" t="s">
        <v>3592</v>
      </c>
      <c r="D263" s="219" t="s">
        <v>2597</v>
      </c>
      <c r="E263" s="218" t="s">
        <v>3595</v>
      </c>
      <c r="F263" s="218" t="s">
        <v>3336</v>
      </c>
      <c r="G263" s="219" t="s">
        <v>2885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3029</v>
      </c>
      <c r="BF263" s="218">
        <v>1</v>
      </c>
      <c r="BG263" s="246">
        <v>46240</v>
      </c>
      <c r="BH263" s="213">
        <f t="shared" si="100"/>
        <v>0</v>
      </c>
      <c r="BI263" s="245" t="s">
        <v>2478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3591</v>
      </c>
      <c r="C264" s="218" t="s">
        <v>3592</v>
      </c>
      <c r="D264" s="219" t="s">
        <v>2597</v>
      </c>
      <c r="E264" s="218" t="s">
        <v>3596</v>
      </c>
      <c r="F264" s="218" t="s">
        <v>3337</v>
      </c>
      <c r="G264" s="219" t="s">
        <v>2764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3029</v>
      </c>
      <c r="BF264" s="218">
        <v>1</v>
      </c>
      <c r="BG264" s="246">
        <v>46240</v>
      </c>
      <c r="BH264" s="213">
        <f t="shared" si="100"/>
        <v>0</v>
      </c>
      <c r="BI264" s="245" t="s">
        <v>2478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3591</v>
      </c>
      <c r="C265" s="218" t="s">
        <v>3592</v>
      </c>
      <c r="D265" s="219" t="s">
        <v>2597</v>
      </c>
      <c r="E265" s="218" t="s">
        <v>3597</v>
      </c>
      <c r="F265" s="218" t="s">
        <v>3338</v>
      </c>
      <c r="G265" s="219" t="s">
        <v>2888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3029</v>
      </c>
      <c r="BF265" s="218">
        <v>1</v>
      </c>
      <c r="BG265" s="246">
        <v>46240</v>
      </c>
      <c r="BH265" s="213">
        <f t="shared" si="100"/>
        <v>0</v>
      </c>
      <c r="BI265" s="245" t="s">
        <v>2478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3591</v>
      </c>
      <c r="C266" s="218" t="s">
        <v>3592</v>
      </c>
      <c r="D266" s="219" t="s">
        <v>2597</v>
      </c>
      <c r="E266" s="218" t="s">
        <v>3598</v>
      </c>
      <c r="F266" s="218" t="s">
        <v>3339</v>
      </c>
      <c r="G266" s="219" t="s">
        <v>2890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3029</v>
      </c>
      <c r="BF266" s="218">
        <v>1</v>
      </c>
      <c r="BG266" s="246">
        <v>46240</v>
      </c>
      <c r="BH266" s="213">
        <f t="shared" si="100"/>
        <v>0</v>
      </c>
      <c r="BI266" s="245" t="s">
        <v>2478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3599</v>
      </c>
      <c r="C267" s="215" t="s">
        <v>3600</v>
      </c>
      <c r="D267" s="216" t="s">
        <v>2597</v>
      </c>
      <c r="E267" s="215"/>
      <c r="F267" s="215"/>
      <c r="G267" s="216" t="s">
        <v>3601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3960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3599</v>
      </c>
      <c r="C268" s="218" t="s">
        <v>3600</v>
      </c>
      <c r="D268" s="219" t="s">
        <v>2496</v>
      </c>
      <c r="E268" s="218" t="s">
        <v>3450</v>
      </c>
      <c r="F268" s="218" t="s">
        <v>3341</v>
      </c>
      <c r="G268" s="219" t="s">
        <v>2485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3035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2487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3599</v>
      </c>
      <c r="C269" s="218" t="s">
        <v>3600</v>
      </c>
      <c r="D269" s="219" t="s">
        <v>2496</v>
      </c>
      <c r="E269" s="218" t="s">
        <v>3584</v>
      </c>
      <c r="F269" s="218" t="s">
        <v>3340</v>
      </c>
      <c r="G269" s="219" t="s">
        <v>2495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3042</v>
      </c>
      <c r="BF269" s="218">
        <v>1</v>
      </c>
      <c r="BG269" s="231">
        <v>46240</v>
      </c>
      <c r="BH269" s="213">
        <f t="shared" si="104"/>
        <v>0</v>
      </c>
      <c r="BI269" s="213" t="s">
        <v>2497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3599</v>
      </c>
      <c r="C270" s="218" t="s">
        <v>3600</v>
      </c>
      <c r="D270" s="219" t="s">
        <v>2496</v>
      </c>
      <c r="E270" s="218" t="s">
        <v>3585</v>
      </c>
      <c r="F270" s="218" t="s">
        <v>3342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3046</v>
      </c>
      <c r="BF270" s="218">
        <v>1</v>
      </c>
      <c r="BG270" s="231">
        <v>46240</v>
      </c>
      <c r="BH270" s="213">
        <f t="shared" si="104"/>
        <v>0</v>
      </c>
      <c r="BI270" s="213" t="s">
        <v>2502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3599</v>
      </c>
      <c r="C271" s="218" t="s">
        <v>3600</v>
      </c>
      <c r="D271" s="219" t="s">
        <v>2828</v>
      </c>
      <c r="E271" s="218" t="s">
        <v>741</v>
      </c>
      <c r="F271" s="218" t="s">
        <v>3343</v>
      </c>
      <c r="G271" s="249" t="s">
        <v>2827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3298</v>
      </c>
      <c r="BF271" s="218">
        <v>1</v>
      </c>
      <c r="BG271" s="231">
        <v>46240</v>
      </c>
      <c r="BH271" s="213">
        <f t="shared" si="104"/>
        <v>0</v>
      </c>
      <c r="BI271" s="213" t="s">
        <v>2829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3599</v>
      </c>
      <c r="C272" s="218" t="s">
        <v>3600</v>
      </c>
      <c r="D272" s="219" t="s">
        <v>781</v>
      </c>
      <c r="E272" s="218" t="s">
        <v>948</v>
      </c>
      <c r="F272" s="218" t="s">
        <v>3344</v>
      </c>
      <c r="G272" s="219" t="s">
        <v>2499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3044</v>
      </c>
      <c r="BF272" s="218">
        <v>2</v>
      </c>
      <c r="BG272" s="231">
        <v>46240</v>
      </c>
      <c r="BH272" s="213">
        <f t="shared" si="104"/>
        <v>0</v>
      </c>
      <c r="BI272" s="213" t="s">
        <v>2500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3599</v>
      </c>
      <c r="C273" s="218" t="s">
        <v>3600</v>
      </c>
      <c r="D273" s="219" t="s">
        <v>781</v>
      </c>
      <c r="E273" s="218" t="s">
        <v>1124</v>
      </c>
      <c r="F273" s="218" t="s">
        <v>3345</v>
      </c>
      <c r="G273" s="219" t="s">
        <v>2504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3044</v>
      </c>
      <c r="BF273" s="218">
        <v>2</v>
      </c>
      <c r="BG273" s="231">
        <v>46240</v>
      </c>
      <c r="BH273" s="213">
        <f t="shared" si="104"/>
        <v>0</v>
      </c>
      <c r="BI273" s="213" t="s">
        <v>2500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3599</v>
      </c>
      <c r="C274" s="218" t="s">
        <v>3600</v>
      </c>
      <c r="D274" s="219" t="s">
        <v>2848</v>
      </c>
      <c r="E274" s="218" t="s">
        <v>1147</v>
      </c>
      <c r="F274" s="218" t="s">
        <v>3349</v>
      </c>
      <c r="G274" s="219" t="s">
        <v>2847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3599</v>
      </c>
      <c r="C275" s="218" t="s">
        <v>3600</v>
      </c>
      <c r="D275" s="219" t="s">
        <v>2851</v>
      </c>
      <c r="E275" s="218" t="s">
        <v>1150</v>
      </c>
      <c r="F275" s="218" t="s">
        <v>3350</v>
      </c>
      <c r="G275" s="219" t="s">
        <v>2850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3599</v>
      </c>
      <c r="C276" s="218" t="s">
        <v>3600</v>
      </c>
      <c r="D276" s="219" t="s">
        <v>2837</v>
      </c>
      <c r="E276" s="218" t="s">
        <v>929</v>
      </c>
      <c r="F276" s="218" t="s">
        <v>3346</v>
      </c>
      <c r="G276" s="219" t="s">
        <v>2836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3599</v>
      </c>
      <c r="C277" s="218" t="s">
        <v>3600</v>
      </c>
      <c r="D277" s="219" t="s">
        <v>2839</v>
      </c>
      <c r="E277" s="218" t="s">
        <v>931</v>
      </c>
      <c r="F277" s="218" t="s">
        <v>3347</v>
      </c>
      <c r="G277" s="219" t="s">
        <v>2836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3599</v>
      </c>
      <c r="C278" s="218" t="s">
        <v>3600</v>
      </c>
      <c r="D278" s="219" t="s">
        <v>2842</v>
      </c>
      <c r="E278" s="218" t="s">
        <v>933</v>
      </c>
      <c r="F278" s="218" t="s">
        <v>3348</v>
      </c>
      <c r="G278" s="219" t="s">
        <v>2841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3599</v>
      </c>
      <c r="C279" s="218" t="s">
        <v>3600</v>
      </c>
      <c r="D279" s="219" t="s">
        <v>2597</v>
      </c>
      <c r="E279" s="218" t="s">
        <v>3544</v>
      </c>
      <c r="F279" s="218" t="s">
        <v>3351</v>
      </c>
      <c r="G279" s="219" t="s">
        <v>2764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3029</v>
      </c>
      <c r="BF279" s="218">
        <v>2</v>
      </c>
      <c r="BG279" s="246">
        <v>46240</v>
      </c>
      <c r="BH279" s="213">
        <f>+L279-BF279</f>
        <v>0</v>
      </c>
      <c r="BI279" s="245" t="s">
        <v>2478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3599</v>
      </c>
      <c r="C280" s="218" t="s">
        <v>3600</v>
      </c>
      <c r="D280" s="219" t="s">
        <v>2597</v>
      </c>
      <c r="E280" s="218" t="s">
        <v>3602</v>
      </c>
      <c r="F280" s="218" t="s">
        <v>3352</v>
      </c>
      <c r="G280" s="219" t="s">
        <v>2764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3029</v>
      </c>
      <c r="BF280" s="218">
        <v>1</v>
      </c>
      <c r="BG280" s="246">
        <v>46240</v>
      </c>
      <c r="BH280" s="213">
        <f>+L280-BF280</f>
        <v>0</v>
      </c>
      <c r="BI280" s="245" t="s">
        <v>2478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3599</v>
      </c>
      <c r="C281" s="218" t="s">
        <v>3600</v>
      </c>
      <c r="D281" s="219" t="s">
        <v>2597</v>
      </c>
      <c r="E281" s="218" t="s">
        <v>3603</v>
      </c>
      <c r="F281" s="218" t="s">
        <v>3353</v>
      </c>
      <c r="G281" s="219" t="s">
        <v>2764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3029</v>
      </c>
      <c r="BF281" s="218">
        <v>1</v>
      </c>
      <c r="BG281" s="246">
        <v>46240</v>
      </c>
      <c r="BH281" s="213">
        <f>+L281-BF281</f>
        <v>0</v>
      </c>
      <c r="BI281" s="245" t="s">
        <v>2478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3599</v>
      </c>
      <c r="C282" s="218" t="s">
        <v>3600</v>
      </c>
      <c r="D282" s="219" t="s">
        <v>2597</v>
      </c>
      <c r="E282" s="218" t="s">
        <v>3604</v>
      </c>
      <c r="F282" s="218" t="s">
        <v>3354</v>
      </c>
      <c r="G282" s="219" t="s">
        <v>2906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3029</v>
      </c>
      <c r="BF282" s="218">
        <v>1</v>
      </c>
      <c r="BG282" s="246">
        <v>46240</v>
      </c>
      <c r="BH282" s="213">
        <f>+L282-BF282</f>
        <v>0</v>
      </c>
      <c r="BI282" s="245" t="s">
        <v>2478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3599</v>
      </c>
      <c r="C283" s="218" t="s">
        <v>3600</v>
      </c>
      <c r="D283" s="219" t="s">
        <v>2597</v>
      </c>
      <c r="E283" s="218" t="s">
        <v>3605</v>
      </c>
      <c r="F283" s="218" t="s">
        <v>3355</v>
      </c>
      <c r="G283" s="219" t="s">
        <v>2908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3029</v>
      </c>
      <c r="BF283" s="218">
        <v>1</v>
      </c>
      <c r="BG283" s="246">
        <v>46240</v>
      </c>
      <c r="BH283" s="213">
        <f>+L283-BF283</f>
        <v>0</v>
      </c>
      <c r="BI283" s="245" t="s">
        <v>2478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3606</v>
      </c>
      <c r="C284" s="215" t="s">
        <v>3607</v>
      </c>
      <c r="D284" s="216" t="s">
        <v>2597</v>
      </c>
      <c r="E284" s="215"/>
      <c r="F284" s="215"/>
      <c r="G284" s="216" t="s">
        <v>3608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3960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3606</v>
      </c>
      <c r="C285" s="218" t="s">
        <v>3607</v>
      </c>
      <c r="D285" s="219" t="s">
        <v>2496</v>
      </c>
      <c r="E285" s="218" t="s">
        <v>3450</v>
      </c>
      <c r="F285" s="218" t="s">
        <v>3357</v>
      </c>
      <c r="G285" s="219" t="s">
        <v>2485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3035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2487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3606</v>
      </c>
      <c r="C286" s="218" t="s">
        <v>3607</v>
      </c>
      <c r="D286" s="219" t="s">
        <v>2496</v>
      </c>
      <c r="E286" s="218" t="s">
        <v>3584</v>
      </c>
      <c r="F286" s="218" t="s">
        <v>3356</v>
      </c>
      <c r="G286" s="219" t="s">
        <v>2495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3042</v>
      </c>
      <c r="BF286" s="218">
        <v>1</v>
      </c>
      <c r="BG286" s="231">
        <v>46240</v>
      </c>
      <c r="BH286" s="213">
        <f t="shared" si="108"/>
        <v>0</v>
      </c>
      <c r="BI286" s="213" t="s">
        <v>2497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3606</v>
      </c>
      <c r="C287" s="218" t="s">
        <v>3607</v>
      </c>
      <c r="D287" s="219" t="s">
        <v>2496</v>
      </c>
      <c r="E287" s="218" t="s">
        <v>3585</v>
      </c>
      <c r="F287" s="218" t="s">
        <v>3358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3046</v>
      </c>
      <c r="BF287" s="218">
        <v>1</v>
      </c>
      <c r="BG287" s="231">
        <v>46240</v>
      </c>
      <c r="BH287" s="213">
        <f t="shared" si="108"/>
        <v>0</v>
      </c>
      <c r="BI287" s="213" t="s">
        <v>2502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3606</v>
      </c>
      <c r="C288" s="218" t="s">
        <v>3607</v>
      </c>
      <c r="D288" s="219" t="s">
        <v>2828</v>
      </c>
      <c r="E288" s="218" t="s">
        <v>741</v>
      </c>
      <c r="F288" s="218" t="s">
        <v>3359</v>
      </c>
      <c r="G288" s="249" t="s">
        <v>2827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3298</v>
      </c>
      <c r="BF288" s="218">
        <v>2</v>
      </c>
      <c r="BG288" s="231">
        <v>46240</v>
      </c>
      <c r="BH288" s="213">
        <f t="shared" si="108"/>
        <v>0</v>
      </c>
      <c r="BI288" s="213" t="s">
        <v>2829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3606</v>
      </c>
      <c r="C289" s="218" t="s">
        <v>3607</v>
      </c>
      <c r="D289" s="219" t="s">
        <v>781</v>
      </c>
      <c r="E289" s="218" t="s">
        <v>948</v>
      </c>
      <c r="F289" s="218" t="s">
        <v>3360</v>
      </c>
      <c r="G289" s="219" t="s">
        <v>2499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3044</v>
      </c>
      <c r="BF289" s="218">
        <v>2</v>
      </c>
      <c r="BG289" s="231">
        <v>46240</v>
      </c>
      <c r="BH289" s="213">
        <f t="shared" si="108"/>
        <v>0</v>
      </c>
      <c r="BI289" s="213" t="s">
        <v>2500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3606</v>
      </c>
      <c r="C290" s="218" t="s">
        <v>3607</v>
      </c>
      <c r="D290" s="219" t="s">
        <v>781</v>
      </c>
      <c r="E290" s="218" t="s">
        <v>1124</v>
      </c>
      <c r="F290" s="218" t="s">
        <v>3361</v>
      </c>
      <c r="G290" s="219" t="s">
        <v>2504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3044</v>
      </c>
      <c r="BF290" s="218">
        <v>2</v>
      </c>
      <c r="BG290" s="231">
        <v>46240</v>
      </c>
      <c r="BH290" s="213">
        <f t="shared" si="108"/>
        <v>0</v>
      </c>
      <c r="BI290" s="213" t="s">
        <v>2500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3606</v>
      </c>
      <c r="C291" s="218" t="s">
        <v>3607</v>
      </c>
      <c r="D291" s="219" t="s">
        <v>2848</v>
      </c>
      <c r="E291" s="218" t="s">
        <v>1147</v>
      </c>
      <c r="F291" s="218" t="s">
        <v>3365</v>
      </c>
      <c r="G291" s="219" t="s">
        <v>2847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3606</v>
      </c>
      <c r="C292" s="218" t="s">
        <v>3607</v>
      </c>
      <c r="D292" s="219" t="s">
        <v>2851</v>
      </c>
      <c r="E292" s="218" t="s">
        <v>1150</v>
      </c>
      <c r="F292" s="218" t="s">
        <v>3366</v>
      </c>
      <c r="G292" s="219" t="s">
        <v>2850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3606</v>
      </c>
      <c r="C293" s="218" t="s">
        <v>3607</v>
      </c>
      <c r="D293" s="219" t="s">
        <v>2837</v>
      </c>
      <c r="E293" s="218" t="s">
        <v>929</v>
      </c>
      <c r="F293" s="218" t="s">
        <v>3362</v>
      </c>
      <c r="G293" s="219" t="s">
        <v>2836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3606</v>
      </c>
      <c r="C294" s="218" t="s">
        <v>3607</v>
      </c>
      <c r="D294" s="219" t="s">
        <v>2839</v>
      </c>
      <c r="E294" s="218" t="s">
        <v>931</v>
      </c>
      <c r="F294" s="218" t="s">
        <v>3363</v>
      </c>
      <c r="G294" s="219" t="s">
        <v>2836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3606</v>
      </c>
      <c r="C295" s="218" t="s">
        <v>3607</v>
      </c>
      <c r="D295" s="219" t="s">
        <v>2842</v>
      </c>
      <c r="E295" s="218" t="s">
        <v>933</v>
      </c>
      <c r="F295" s="218" t="s">
        <v>3364</v>
      </c>
      <c r="G295" s="219" t="s">
        <v>2841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3606</v>
      </c>
      <c r="C296" s="218" t="s">
        <v>3607</v>
      </c>
      <c r="D296" s="219" t="s">
        <v>2597</v>
      </c>
      <c r="E296" s="218" t="s">
        <v>3544</v>
      </c>
      <c r="F296" s="218" t="s">
        <v>3367</v>
      </c>
      <c r="G296" s="219" t="s">
        <v>2764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3029</v>
      </c>
      <c r="BF296" s="218">
        <v>2</v>
      </c>
      <c r="BG296" s="246">
        <v>46240</v>
      </c>
      <c r="BH296" s="213">
        <f>+L296-BF296</f>
        <v>0</v>
      </c>
      <c r="BI296" s="245" t="s">
        <v>2478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3606</v>
      </c>
      <c r="C297" s="218" t="s">
        <v>3607</v>
      </c>
      <c r="D297" s="219" t="s">
        <v>2597</v>
      </c>
      <c r="E297" s="218" t="s">
        <v>3609</v>
      </c>
      <c r="F297" s="218" t="s">
        <v>3368</v>
      </c>
      <c r="G297" s="219" t="s">
        <v>2764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3029</v>
      </c>
      <c r="BF297" s="218">
        <v>1</v>
      </c>
      <c r="BG297" s="246">
        <v>46240</v>
      </c>
      <c r="BH297" s="213">
        <f>+L297-BF297</f>
        <v>0</v>
      </c>
      <c r="BI297" s="245" t="s">
        <v>2478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3606</v>
      </c>
      <c r="C298" s="218" t="s">
        <v>3607</v>
      </c>
      <c r="D298" s="219" t="s">
        <v>2597</v>
      </c>
      <c r="E298" s="218" t="s">
        <v>3610</v>
      </c>
      <c r="F298" s="218" t="s">
        <v>3369</v>
      </c>
      <c r="G298" s="219" t="s">
        <v>2764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3029</v>
      </c>
      <c r="BF298" s="218">
        <v>1</v>
      </c>
      <c r="BG298" s="246">
        <v>46240</v>
      </c>
      <c r="BH298" s="213">
        <f>+L298-BF298</f>
        <v>0</v>
      </c>
      <c r="BI298" s="245" t="s">
        <v>2478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3606</v>
      </c>
      <c r="C299" s="218" t="s">
        <v>3607</v>
      </c>
      <c r="D299" s="219" t="s">
        <v>2597</v>
      </c>
      <c r="E299" s="218" t="s">
        <v>3604</v>
      </c>
      <c r="F299" s="218" t="s">
        <v>3370</v>
      </c>
      <c r="G299" s="219" t="s">
        <v>2906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3029</v>
      </c>
      <c r="BF299" s="218">
        <v>1</v>
      </c>
      <c r="BG299" s="246">
        <v>46240</v>
      </c>
      <c r="BH299" s="213">
        <f>+L299-BF299</f>
        <v>0</v>
      </c>
      <c r="BI299" s="245" t="s">
        <v>2478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3606</v>
      </c>
      <c r="C300" s="218" t="s">
        <v>3607</v>
      </c>
      <c r="D300" s="219" t="s">
        <v>2597</v>
      </c>
      <c r="E300" s="218" t="s">
        <v>3605</v>
      </c>
      <c r="F300" s="218" t="s">
        <v>3371</v>
      </c>
      <c r="G300" s="219" t="s">
        <v>2908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3029</v>
      </c>
      <c r="BF300" s="218">
        <v>1</v>
      </c>
      <c r="BG300" s="246">
        <v>46240</v>
      </c>
      <c r="BH300" s="213">
        <f>+L300-BF300</f>
        <v>0</v>
      </c>
      <c r="BI300" s="245" t="s">
        <v>2478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3611</v>
      </c>
      <c r="C301" s="215" t="s">
        <v>3612</v>
      </c>
      <c r="D301" s="216" t="s">
        <v>2597</v>
      </c>
      <c r="E301" s="215"/>
      <c r="F301" s="215"/>
      <c r="G301" s="216" t="s">
        <v>3613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3960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0.1111111111111111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3611</v>
      </c>
      <c r="C302" s="218" t="s">
        <v>3612</v>
      </c>
      <c r="D302" s="219" t="s">
        <v>2496</v>
      </c>
      <c r="E302" s="218" t="s">
        <v>3450</v>
      </c>
      <c r="F302" s="218" t="s">
        <v>3373</v>
      </c>
      <c r="G302" s="219" t="s">
        <v>2485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3035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2487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3611</v>
      </c>
      <c r="C303" s="218" t="s">
        <v>3612</v>
      </c>
      <c r="D303" s="219" t="s">
        <v>2496</v>
      </c>
      <c r="E303" s="218" t="s">
        <v>3584</v>
      </c>
      <c r="F303" s="218" t="s">
        <v>3372</v>
      </c>
      <c r="G303" s="219" t="s">
        <v>2495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3042</v>
      </c>
      <c r="BF303" s="218">
        <v>1</v>
      </c>
      <c r="BG303" s="231">
        <v>46240</v>
      </c>
      <c r="BH303" s="213">
        <f t="shared" si="112"/>
        <v>0</v>
      </c>
      <c r="BI303" s="213" t="s">
        <v>2497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3611</v>
      </c>
      <c r="C304" s="218" t="s">
        <v>3612</v>
      </c>
      <c r="D304" s="219" t="s">
        <v>2496</v>
      </c>
      <c r="E304" s="218" t="s">
        <v>3585</v>
      </c>
      <c r="F304" s="218" t="s">
        <v>3374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3046</v>
      </c>
      <c r="BF304" s="218">
        <v>1</v>
      </c>
      <c r="BG304" s="231">
        <v>46240</v>
      </c>
      <c r="BH304" s="213">
        <f t="shared" si="112"/>
        <v>0</v>
      </c>
      <c r="BI304" s="213" t="s">
        <v>2502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3611</v>
      </c>
      <c r="C305" s="218" t="s">
        <v>3612</v>
      </c>
      <c r="D305" s="219" t="s">
        <v>2828</v>
      </c>
      <c r="E305" s="218" t="s">
        <v>736</v>
      </c>
      <c r="F305" s="218" t="s">
        <v>3375</v>
      </c>
      <c r="G305" s="219" t="s">
        <v>2827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3298</v>
      </c>
      <c r="BF305" s="218">
        <v>1</v>
      </c>
      <c r="BG305" s="231">
        <v>46240</v>
      </c>
      <c r="BH305" s="213">
        <f t="shared" si="112"/>
        <v>0</v>
      </c>
      <c r="BI305" s="213" t="s">
        <v>2829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3611</v>
      </c>
      <c r="C306" s="218" t="s">
        <v>3612</v>
      </c>
      <c r="D306" s="219" t="s">
        <v>2828</v>
      </c>
      <c r="E306" s="218" t="s">
        <v>741</v>
      </c>
      <c r="F306" s="218" t="s">
        <v>3376</v>
      </c>
      <c r="G306" s="249" t="s">
        <v>2827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3298</v>
      </c>
      <c r="BF306" s="218">
        <v>2</v>
      </c>
      <c r="BG306" s="231">
        <v>46240</v>
      </c>
      <c r="BH306" s="213">
        <f t="shared" si="112"/>
        <v>0</v>
      </c>
      <c r="BI306" s="213" t="s">
        <v>2829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3611</v>
      </c>
      <c r="C307" s="218" t="s">
        <v>3612</v>
      </c>
      <c r="D307" s="219" t="s">
        <v>781</v>
      </c>
      <c r="E307" s="218" t="s">
        <v>948</v>
      </c>
      <c r="F307" s="218" t="s">
        <v>3377</v>
      </c>
      <c r="G307" s="219" t="s">
        <v>2499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3044</v>
      </c>
      <c r="BF307" s="218">
        <v>1</v>
      </c>
      <c r="BG307" s="231">
        <v>46240</v>
      </c>
      <c r="BH307" s="213">
        <f t="shared" si="112"/>
        <v>0</v>
      </c>
      <c r="BI307" s="213" t="s">
        <v>2500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3611</v>
      </c>
      <c r="C308" s="218" t="s">
        <v>3612</v>
      </c>
      <c r="D308" s="219" t="s">
        <v>781</v>
      </c>
      <c r="E308" s="218" t="s">
        <v>1124</v>
      </c>
      <c r="F308" s="218" t="s">
        <v>3378</v>
      </c>
      <c r="G308" s="219" t="s">
        <v>2504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3044</v>
      </c>
      <c r="BF308" s="218">
        <v>1</v>
      </c>
      <c r="BG308" s="231">
        <v>46240</v>
      </c>
      <c r="BH308" s="213">
        <f t="shared" si="112"/>
        <v>0</v>
      </c>
      <c r="BI308" s="213" t="s">
        <v>2500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3611</v>
      </c>
      <c r="C309" s="218" t="s">
        <v>3612</v>
      </c>
      <c r="D309" s="219" t="s">
        <v>2588</v>
      </c>
      <c r="E309" s="218" t="s">
        <v>789</v>
      </c>
      <c r="F309" s="218" t="s">
        <v>3379</v>
      </c>
      <c r="G309" s="219" t="s">
        <v>2587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18">
        <f t="shared" ca="1" si="110"/>
        <v>0</v>
      </c>
      <c r="V309" s="218">
        <f t="shared" ca="1" si="111"/>
        <v>1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3111</v>
      </c>
      <c r="BF309" s="233">
        <v>1</v>
      </c>
      <c r="BG309" s="234">
        <v>46240</v>
      </c>
      <c r="BH309" s="213">
        <f t="shared" si="112"/>
        <v>0</v>
      </c>
      <c r="BI309" s="233" t="s">
        <v>2589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3611</v>
      </c>
      <c r="C310" s="218" t="s">
        <v>3612</v>
      </c>
      <c r="D310" s="219" t="s">
        <v>2837</v>
      </c>
      <c r="E310" s="218" t="s">
        <v>995</v>
      </c>
      <c r="F310" s="218" t="s">
        <v>3380</v>
      </c>
      <c r="G310" s="219" t="s">
        <v>2836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3611</v>
      </c>
      <c r="C311" s="218" t="s">
        <v>3612</v>
      </c>
      <c r="D311" s="219" t="s">
        <v>2839</v>
      </c>
      <c r="E311" s="218" t="s">
        <v>997</v>
      </c>
      <c r="F311" s="218" t="s">
        <v>3381</v>
      </c>
      <c r="G311" s="219" t="s">
        <v>2836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3611</v>
      </c>
      <c r="C312" s="218" t="s">
        <v>3612</v>
      </c>
      <c r="D312" s="219" t="s">
        <v>2842</v>
      </c>
      <c r="E312" s="218" t="s">
        <v>927</v>
      </c>
      <c r="F312" s="218" t="s">
        <v>3382</v>
      </c>
      <c r="G312" s="219" t="s">
        <v>2841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3611</v>
      </c>
      <c r="C313" s="218" t="s">
        <v>3612</v>
      </c>
      <c r="D313" s="219" t="s">
        <v>2837</v>
      </c>
      <c r="E313" s="218" t="s">
        <v>929</v>
      </c>
      <c r="F313" s="218" t="s">
        <v>3383</v>
      </c>
      <c r="G313" s="219" t="s">
        <v>2836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3611</v>
      </c>
      <c r="C314" s="218" t="s">
        <v>3612</v>
      </c>
      <c r="D314" s="219" t="s">
        <v>2839</v>
      </c>
      <c r="E314" s="218" t="s">
        <v>931</v>
      </c>
      <c r="F314" s="218" t="s">
        <v>3384</v>
      </c>
      <c r="G314" s="219" t="s">
        <v>2836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3611</v>
      </c>
      <c r="C315" s="218" t="s">
        <v>3612</v>
      </c>
      <c r="D315" s="219" t="s">
        <v>2842</v>
      </c>
      <c r="E315" s="218" t="s">
        <v>933</v>
      </c>
      <c r="F315" s="218" t="s">
        <v>3385</v>
      </c>
      <c r="G315" s="219" t="s">
        <v>2841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3611</v>
      </c>
      <c r="C316" s="218" t="s">
        <v>3612</v>
      </c>
      <c r="D316" s="219" t="s">
        <v>2597</v>
      </c>
      <c r="E316" s="218" t="s">
        <v>3544</v>
      </c>
      <c r="F316" s="218" t="s">
        <v>3387</v>
      </c>
      <c r="G316" s="219" t="s">
        <v>2764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3029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2478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3611</v>
      </c>
      <c r="C317" s="218" t="s">
        <v>3612</v>
      </c>
      <c r="D317" s="219" t="s">
        <v>2597</v>
      </c>
      <c r="E317" s="218" t="s">
        <v>3614</v>
      </c>
      <c r="F317" s="218" t="s">
        <v>3388</v>
      </c>
      <c r="G317" s="219" t="s">
        <v>2883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3029</v>
      </c>
      <c r="BF317" s="218">
        <v>1</v>
      </c>
      <c r="BG317" s="246">
        <v>46240</v>
      </c>
      <c r="BH317" s="213">
        <f t="shared" si="114"/>
        <v>0</v>
      </c>
      <c r="BI317" s="245" t="s">
        <v>2478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3611</v>
      </c>
      <c r="C318" s="218" t="s">
        <v>3612</v>
      </c>
      <c r="D318" s="219" t="s">
        <v>2597</v>
      </c>
      <c r="E318" s="218" t="s">
        <v>3615</v>
      </c>
      <c r="F318" s="218" t="s">
        <v>3389</v>
      </c>
      <c r="G318" s="219" t="s">
        <v>2764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3029</v>
      </c>
      <c r="BF318" s="218">
        <v>1</v>
      </c>
      <c r="BG318" s="246">
        <v>46240</v>
      </c>
      <c r="BH318" s="213">
        <f t="shared" si="114"/>
        <v>0</v>
      </c>
      <c r="BI318" s="245" t="s">
        <v>2478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3611</v>
      </c>
      <c r="C319" s="218" t="s">
        <v>3612</v>
      </c>
      <c r="D319" s="219" t="s">
        <v>2597</v>
      </c>
      <c r="E319" s="218" t="s">
        <v>3616</v>
      </c>
      <c r="F319" s="218" t="s">
        <v>3390</v>
      </c>
      <c r="G319" s="219" t="s">
        <v>2764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3029</v>
      </c>
      <c r="BF319" s="218">
        <v>1</v>
      </c>
      <c r="BG319" s="246">
        <v>46240</v>
      </c>
      <c r="BH319" s="213">
        <f t="shared" si="114"/>
        <v>0</v>
      </c>
      <c r="BI319" s="245" t="s">
        <v>2478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3611</v>
      </c>
      <c r="C320" s="218" t="s">
        <v>3612</v>
      </c>
      <c r="D320" s="219" t="s">
        <v>2597</v>
      </c>
      <c r="E320" s="218" t="s">
        <v>3617</v>
      </c>
      <c r="F320" s="218" t="s">
        <v>3391</v>
      </c>
      <c r="G320" s="219" t="s">
        <v>2945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3029</v>
      </c>
      <c r="BF320" s="218">
        <v>1</v>
      </c>
      <c r="BG320" s="246">
        <v>46240</v>
      </c>
      <c r="BH320" s="213">
        <f t="shared" si="114"/>
        <v>0</v>
      </c>
      <c r="BI320" s="245" t="s">
        <v>2478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3611</v>
      </c>
      <c r="C321" s="218" t="s">
        <v>3612</v>
      </c>
      <c r="D321" s="219" t="s">
        <v>2597</v>
      </c>
      <c r="E321" s="218" t="s">
        <v>3598</v>
      </c>
      <c r="F321" s="218" t="s">
        <v>3392</v>
      </c>
      <c r="G321" s="219" t="s">
        <v>2890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3029</v>
      </c>
      <c r="BF321" s="218">
        <v>1</v>
      </c>
      <c r="BG321" s="246">
        <v>46240</v>
      </c>
      <c r="BH321" s="213">
        <f t="shared" si="114"/>
        <v>0</v>
      </c>
      <c r="BI321" s="245" t="s">
        <v>2478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3611</v>
      </c>
      <c r="C322" s="236" t="s">
        <v>3612</v>
      </c>
      <c r="D322" s="237" t="s">
        <v>2588</v>
      </c>
      <c r="E322" s="236" t="s">
        <v>3426</v>
      </c>
      <c r="F322" s="236" t="s">
        <v>3386</v>
      </c>
      <c r="G322" s="237" t="s">
        <v>2593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3618</v>
      </c>
      <c r="C323" s="215" t="s">
        <v>3619</v>
      </c>
      <c r="D323" s="216" t="s">
        <v>3620</v>
      </c>
      <c r="E323" s="215"/>
      <c r="F323" s="215"/>
      <c r="G323" s="216" t="s">
        <v>3621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3960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3618</v>
      </c>
      <c r="C324" s="218" t="s">
        <v>3619</v>
      </c>
      <c r="D324" s="219" t="s">
        <v>2400</v>
      </c>
      <c r="E324" s="218" t="s">
        <v>3622</v>
      </c>
      <c r="F324" s="218" t="s">
        <v>2978</v>
      </c>
      <c r="G324" s="249" t="s">
        <v>2399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2979</v>
      </c>
      <c r="BF324" s="213">
        <v>3</v>
      </c>
      <c r="BG324" s="231">
        <v>46240</v>
      </c>
      <c r="BH324" s="213">
        <f>+L324-BF324</f>
        <v>0</v>
      </c>
      <c r="BI324" s="213" t="s">
        <v>2401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3618</v>
      </c>
      <c r="C325" s="218" t="s">
        <v>3619</v>
      </c>
      <c r="D325" s="219" t="s">
        <v>781</v>
      </c>
      <c r="E325" s="218" t="s">
        <v>1069</v>
      </c>
      <c r="F325" s="218" t="s">
        <v>2980</v>
      </c>
      <c r="G325" s="219" t="s">
        <v>2403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2973</v>
      </c>
      <c r="BF325" s="218">
        <v>6</v>
      </c>
      <c r="BG325" s="231">
        <v>46240</v>
      </c>
      <c r="BH325" s="213">
        <f>+L325-BF325</f>
        <v>0</v>
      </c>
      <c r="BI325" s="213" t="s">
        <v>2393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3623</v>
      </c>
      <c r="C326" s="215" t="s">
        <v>3624</v>
      </c>
      <c r="D326" s="216" t="s">
        <v>3625</v>
      </c>
      <c r="E326" s="215"/>
      <c r="F326" s="215"/>
      <c r="G326" s="216" t="s">
        <v>3626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3960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3623</v>
      </c>
      <c r="C327" s="218" t="s">
        <v>3624</v>
      </c>
      <c r="D327" s="219" t="s">
        <v>2408</v>
      </c>
      <c r="E327" s="218" t="s">
        <v>2230</v>
      </c>
      <c r="F327" s="218" t="s">
        <v>2982</v>
      </c>
      <c r="G327" s="249" t="s">
        <v>2407</v>
      </c>
      <c r="H327" s="221">
        <v>3401</v>
      </c>
      <c r="I327" s="218" t="s">
        <v>2409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2983</v>
      </c>
      <c r="BF327" s="213">
        <v>1</v>
      </c>
      <c r="BG327" s="231">
        <v>46240</v>
      </c>
      <c r="BH327" s="213">
        <f>+L327-BF327</f>
        <v>0</v>
      </c>
      <c r="BI327" s="213" t="s">
        <v>2410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3623</v>
      </c>
      <c r="C328" s="218" t="s">
        <v>3624</v>
      </c>
      <c r="D328" s="219" t="s">
        <v>2408</v>
      </c>
      <c r="E328" s="218" t="s">
        <v>3627</v>
      </c>
      <c r="F328" s="218" t="s">
        <v>2984</v>
      </c>
      <c r="G328" s="249" t="s">
        <v>2407</v>
      </c>
      <c r="H328" s="221">
        <v>222</v>
      </c>
      <c r="I328" s="218" t="s">
        <v>2409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2983</v>
      </c>
      <c r="BF328" s="213">
        <v>1</v>
      </c>
      <c r="BG328" s="231">
        <v>46240</v>
      </c>
      <c r="BH328" s="213">
        <f>+L328-BF328</f>
        <v>0</v>
      </c>
      <c r="BI328" s="213" t="s">
        <v>2410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3623</v>
      </c>
      <c r="C329" s="218" t="s">
        <v>3624</v>
      </c>
      <c r="D329" s="219" t="s">
        <v>2414</v>
      </c>
      <c r="E329" s="218" t="s">
        <v>818</v>
      </c>
      <c r="F329" s="218" t="s">
        <v>2985</v>
      </c>
      <c r="G329" s="219" t="s">
        <v>2413</v>
      </c>
      <c r="H329" s="221">
        <v>191</v>
      </c>
      <c r="I329" s="218" t="s">
        <v>2415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3628</v>
      </c>
      <c r="C330" s="215" t="s">
        <v>3629</v>
      </c>
      <c r="D330" s="216" t="s">
        <v>3625</v>
      </c>
      <c r="E330" s="215"/>
      <c r="F330" s="215"/>
      <c r="G330" s="216" t="s">
        <v>3630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3960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3628</v>
      </c>
      <c r="C331" s="218" t="s">
        <v>3629</v>
      </c>
      <c r="D331" s="219" t="s">
        <v>2408</v>
      </c>
      <c r="E331" s="218" t="s">
        <v>2188</v>
      </c>
      <c r="F331" s="218" t="s">
        <v>2986</v>
      </c>
      <c r="G331" s="249" t="s">
        <v>2407</v>
      </c>
      <c r="H331" s="221">
        <v>3811</v>
      </c>
      <c r="I331" s="218" t="s">
        <v>2409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2983</v>
      </c>
      <c r="BF331" s="213">
        <v>1</v>
      </c>
      <c r="BG331" s="231">
        <v>46240</v>
      </c>
      <c r="BH331" s="213">
        <f>+L331-BF331</f>
        <v>0</v>
      </c>
      <c r="BI331" s="213" t="s">
        <v>2410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3628</v>
      </c>
      <c r="C332" s="218" t="s">
        <v>3629</v>
      </c>
      <c r="D332" s="219" t="s">
        <v>2418</v>
      </c>
      <c r="E332" s="218" t="s">
        <v>3631</v>
      </c>
      <c r="F332" s="218" t="s">
        <v>2987</v>
      </c>
      <c r="G332" s="249" t="s">
        <v>2407</v>
      </c>
      <c r="H332" s="221">
        <v>121</v>
      </c>
      <c r="I332" s="218" t="s">
        <v>2419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3632</v>
      </c>
      <c r="C333" s="215" t="s">
        <v>3633</v>
      </c>
      <c r="D333" s="216" t="s">
        <v>2000</v>
      </c>
      <c r="E333" s="215"/>
      <c r="F333" s="215"/>
      <c r="G333" s="216" t="s">
        <v>3634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3960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3632</v>
      </c>
      <c r="C334" s="218" t="s">
        <v>3633</v>
      </c>
      <c r="D334" s="219" t="s">
        <v>2422</v>
      </c>
      <c r="E334" s="218" t="s">
        <v>3635</v>
      </c>
      <c r="F334" s="218" t="s">
        <v>2988</v>
      </c>
      <c r="G334" s="219" t="s">
        <v>2421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2989</v>
      </c>
      <c r="BF334" s="218">
        <v>32</v>
      </c>
      <c r="BG334" s="231">
        <v>46240</v>
      </c>
      <c r="BH334" s="213">
        <f>+L334-BF334</f>
        <v>0</v>
      </c>
      <c r="BI334" s="213" t="s">
        <v>2423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3636</v>
      </c>
      <c r="C335" s="215" t="s">
        <v>3637</v>
      </c>
      <c r="D335" s="216" t="s">
        <v>2000</v>
      </c>
      <c r="E335" s="215"/>
      <c r="F335" s="215"/>
      <c r="G335" s="216" t="s">
        <v>3638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3960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3636</v>
      </c>
      <c r="C336" s="218" t="s">
        <v>3637</v>
      </c>
      <c r="D336" s="219" t="s">
        <v>2422</v>
      </c>
      <c r="E336" s="218" t="s">
        <v>3639</v>
      </c>
      <c r="F336" s="218" t="s">
        <v>3000</v>
      </c>
      <c r="G336" s="219" t="s">
        <v>2430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2989</v>
      </c>
      <c r="BF336" s="218">
        <v>2</v>
      </c>
      <c r="BG336" s="231">
        <v>46240</v>
      </c>
      <c r="BH336" s="213">
        <f>+L336-BF336</f>
        <v>0</v>
      </c>
      <c r="BI336" s="213" t="s">
        <v>2423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3640</v>
      </c>
      <c r="C337" s="215" t="s">
        <v>3641</v>
      </c>
      <c r="D337" s="216" t="s">
        <v>2000</v>
      </c>
      <c r="E337" s="215"/>
      <c r="F337" s="215"/>
      <c r="G337" s="216" t="s">
        <v>3642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3960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3640</v>
      </c>
      <c r="C338" s="218" t="s">
        <v>3641</v>
      </c>
      <c r="D338" s="219" t="s">
        <v>2422</v>
      </c>
      <c r="E338" s="218" t="s">
        <v>3643</v>
      </c>
      <c r="F338" s="218" t="s">
        <v>3011</v>
      </c>
      <c r="G338" s="219" t="s">
        <v>2430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2989</v>
      </c>
      <c r="BF338" s="218">
        <v>2</v>
      </c>
      <c r="BG338" s="231">
        <v>46240</v>
      </c>
      <c r="BH338" s="213">
        <f>+L338-BF338</f>
        <v>0</v>
      </c>
      <c r="BI338" s="213" t="s">
        <v>2423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3644</v>
      </c>
      <c r="C339" s="215" t="s">
        <v>3645</v>
      </c>
      <c r="D339" s="216" t="s">
        <v>2000</v>
      </c>
      <c r="E339" s="215"/>
      <c r="F339" s="215"/>
      <c r="G339" s="216" t="s">
        <v>3642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3960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3644</v>
      </c>
      <c r="C340" s="218" t="s">
        <v>3645</v>
      </c>
      <c r="D340" s="219" t="s">
        <v>2422</v>
      </c>
      <c r="E340" s="218" t="s">
        <v>2182</v>
      </c>
      <c r="F340" s="218" t="s">
        <v>3019</v>
      </c>
      <c r="G340" s="219" t="s">
        <v>2430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2989</v>
      </c>
      <c r="BF340" s="218">
        <v>4</v>
      </c>
      <c r="BG340" s="231">
        <v>46240</v>
      </c>
      <c r="BH340" s="213">
        <f>+L340-BF340</f>
        <v>0</v>
      </c>
      <c r="BI340" s="213" t="s">
        <v>2423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3646</v>
      </c>
      <c r="C341" s="215" t="s">
        <v>3647</v>
      </c>
      <c r="D341" s="216" t="s">
        <v>2000</v>
      </c>
      <c r="E341" s="215"/>
      <c r="F341" s="215"/>
      <c r="G341" s="216" t="s">
        <v>3638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3960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3646</v>
      </c>
      <c r="C342" s="218" t="s">
        <v>3647</v>
      </c>
      <c r="D342" s="219" t="s">
        <v>2422</v>
      </c>
      <c r="E342" s="218" t="s">
        <v>3648</v>
      </c>
      <c r="F342" s="218" t="s">
        <v>3020</v>
      </c>
      <c r="G342" s="219" t="s">
        <v>2430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2989</v>
      </c>
      <c r="BF342" s="218">
        <v>4</v>
      </c>
      <c r="BG342" s="231">
        <v>46240</v>
      </c>
      <c r="BH342" s="213">
        <f>+L342-BF342</f>
        <v>0</v>
      </c>
      <c r="BI342" s="213" t="s">
        <v>2423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3649</v>
      </c>
      <c r="C343" s="215" t="s">
        <v>3650</v>
      </c>
      <c r="D343" s="216" t="s">
        <v>2000</v>
      </c>
      <c r="E343" s="215"/>
      <c r="F343" s="215"/>
      <c r="G343" s="216" t="s">
        <v>3651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3960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3649</v>
      </c>
      <c r="C344" s="218" t="s">
        <v>3650</v>
      </c>
      <c r="D344" s="219" t="s">
        <v>2422</v>
      </c>
      <c r="E344" s="218" t="s">
        <v>2172</v>
      </c>
      <c r="F344" s="218" t="s">
        <v>3021</v>
      </c>
      <c r="G344" s="219" t="s">
        <v>2430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2989</v>
      </c>
      <c r="BF344" s="218">
        <v>4</v>
      </c>
      <c r="BG344" s="231">
        <v>46240</v>
      </c>
      <c r="BH344" s="213">
        <f>+L344-BF344</f>
        <v>0</v>
      </c>
      <c r="BI344" s="213" t="s">
        <v>2423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3652</v>
      </c>
      <c r="C345" s="215" t="s">
        <v>3653</v>
      </c>
      <c r="D345" s="216" t="s">
        <v>2000</v>
      </c>
      <c r="E345" s="215"/>
      <c r="F345" s="215"/>
      <c r="G345" s="216" t="s">
        <v>3642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3960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3652</v>
      </c>
      <c r="C346" s="218" t="s">
        <v>3653</v>
      </c>
      <c r="D346" s="219" t="s">
        <v>2422</v>
      </c>
      <c r="E346" s="218" t="s">
        <v>3654</v>
      </c>
      <c r="F346" s="218" t="s">
        <v>3022</v>
      </c>
      <c r="G346" s="219" t="s">
        <v>2430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2989</v>
      </c>
      <c r="BF346" s="218">
        <v>4</v>
      </c>
      <c r="BG346" s="231">
        <v>46240</v>
      </c>
      <c r="BH346" s="213">
        <f>+L346-BF346</f>
        <v>0</v>
      </c>
      <c r="BI346" s="213" t="s">
        <v>2423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3655</v>
      </c>
      <c r="C347" s="215" t="s">
        <v>3656</v>
      </c>
      <c r="D347" s="216" t="s">
        <v>2000</v>
      </c>
      <c r="E347" s="215"/>
      <c r="F347" s="215"/>
      <c r="G347" s="216" t="s">
        <v>3657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3960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3655</v>
      </c>
      <c r="C348" s="218" t="s">
        <v>3656</v>
      </c>
      <c r="D348" s="219" t="s">
        <v>2422</v>
      </c>
      <c r="E348" s="218" t="s">
        <v>3658</v>
      </c>
      <c r="F348" s="218" t="s">
        <v>3023</v>
      </c>
      <c r="G348" s="219" t="s">
        <v>2443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2989</v>
      </c>
      <c r="BF348" s="218">
        <v>3</v>
      </c>
      <c r="BG348" s="231">
        <v>46240</v>
      </c>
      <c r="BH348" s="213">
        <f>+L348-BF348</f>
        <v>0</v>
      </c>
      <c r="BI348" s="213" t="s">
        <v>2423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3659</v>
      </c>
      <c r="C349" s="215" t="s">
        <v>3660</v>
      </c>
      <c r="D349" s="216" t="s">
        <v>2000</v>
      </c>
      <c r="E349" s="215"/>
      <c r="F349" s="215"/>
      <c r="G349" s="216" t="s">
        <v>3661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3960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3662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3659</v>
      </c>
      <c r="C350" s="218" t="s">
        <v>3660</v>
      </c>
      <c r="D350" s="219" t="s">
        <v>2422</v>
      </c>
      <c r="E350" s="218" t="s">
        <v>3663</v>
      </c>
      <c r="F350" s="218" t="s">
        <v>3025</v>
      </c>
      <c r="G350" s="219" t="s">
        <v>2445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3662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2989</v>
      </c>
      <c r="BF350" s="253">
        <v>2</v>
      </c>
      <c r="BG350" s="231">
        <v>46240</v>
      </c>
      <c r="BH350" s="213">
        <f>+L350-BF350</f>
        <v>0</v>
      </c>
      <c r="BI350" s="213" t="s">
        <v>2423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3664</v>
      </c>
      <c r="C351" s="215" t="s">
        <v>3665</v>
      </c>
      <c r="D351" s="216" t="s">
        <v>2000</v>
      </c>
      <c r="E351" s="215"/>
      <c r="F351" s="215"/>
      <c r="G351" s="216" t="s">
        <v>3634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3960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3664</v>
      </c>
      <c r="C352" s="218" t="s">
        <v>3665</v>
      </c>
      <c r="D352" s="219" t="s">
        <v>2422</v>
      </c>
      <c r="E352" s="218" t="s">
        <v>3666</v>
      </c>
      <c r="F352" s="218" t="s">
        <v>2990</v>
      </c>
      <c r="G352" s="219" t="s">
        <v>2421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2989</v>
      </c>
      <c r="BF352" s="218">
        <v>1</v>
      </c>
      <c r="BG352" s="231">
        <v>46240</v>
      </c>
      <c r="BH352" s="213">
        <f>+L352-BF352</f>
        <v>0</v>
      </c>
      <c r="BI352" s="213" t="s">
        <v>2423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3667</v>
      </c>
      <c r="C353" s="215" t="s">
        <v>3668</v>
      </c>
      <c r="D353" s="216" t="s">
        <v>2000</v>
      </c>
      <c r="E353" s="215"/>
      <c r="F353" s="215"/>
      <c r="G353" s="216" t="s">
        <v>3669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3960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3667</v>
      </c>
      <c r="C354" s="236" t="s">
        <v>3668</v>
      </c>
      <c r="D354" s="237" t="s">
        <v>2422</v>
      </c>
      <c r="E354" s="236" t="s">
        <v>3670</v>
      </c>
      <c r="F354" s="236" t="s">
        <v>2991</v>
      </c>
      <c r="G354" s="237" t="s">
        <v>2426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3671</v>
      </c>
      <c r="C355" s="215" t="s">
        <v>3672</v>
      </c>
      <c r="D355" s="216" t="s">
        <v>2000</v>
      </c>
      <c r="E355" s="215"/>
      <c r="F355" s="215"/>
      <c r="G355" s="216" t="s">
        <v>3673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3960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3671</v>
      </c>
      <c r="C356" s="218" t="s">
        <v>3672</v>
      </c>
      <c r="D356" s="219" t="s">
        <v>2422</v>
      </c>
      <c r="E356" s="218" t="s">
        <v>3674</v>
      </c>
      <c r="F356" s="218" t="s">
        <v>2992</v>
      </c>
      <c r="G356" s="219" t="s">
        <v>2428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2989</v>
      </c>
      <c r="BF356" s="218">
        <v>1</v>
      </c>
      <c r="BG356" s="231">
        <v>46240</v>
      </c>
      <c r="BH356" s="213">
        <f>+L356-BF356</f>
        <v>0</v>
      </c>
      <c r="BI356" s="213" t="s">
        <v>2423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3675</v>
      </c>
      <c r="C357" s="215" t="s">
        <v>3676</v>
      </c>
      <c r="D357" s="216" t="s">
        <v>2000</v>
      </c>
      <c r="E357" s="215"/>
      <c r="F357" s="215"/>
      <c r="G357" s="216" t="s">
        <v>3642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3960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3675</v>
      </c>
      <c r="C358" s="218" t="s">
        <v>3676</v>
      </c>
      <c r="D358" s="219" t="s">
        <v>2422</v>
      </c>
      <c r="E358" s="218" t="s">
        <v>2177</v>
      </c>
      <c r="F358" s="218" t="s">
        <v>2993</v>
      </c>
      <c r="G358" s="219" t="s">
        <v>2430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2989</v>
      </c>
      <c r="BF358" s="218">
        <v>8</v>
      </c>
      <c r="BG358" s="231">
        <v>46240</v>
      </c>
      <c r="BH358" s="213">
        <f>+L358-BF358</f>
        <v>0</v>
      </c>
      <c r="BI358" s="213" t="s">
        <v>2423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3677</v>
      </c>
      <c r="C359" s="215" t="s">
        <v>3678</v>
      </c>
      <c r="D359" s="216" t="s">
        <v>2000</v>
      </c>
      <c r="E359" s="215"/>
      <c r="F359" s="215"/>
      <c r="G359" s="216" t="s">
        <v>3642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3960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3677</v>
      </c>
      <c r="C360" s="218" t="s">
        <v>3678</v>
      </c>
      <c r="D360" s="219" t="s">
        <v>2422</v>
      </c>
      <c r="E360" s="218" t="s">
        <v>3679</v>
      </c>
      <c r="F360" s="218" t="s">
        <v>2994</v>
      </c>
      <c r="G360" s="219" t="s">
        <v>2430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2989</v>
      </c>
      <c r="BF360" s="218">
        <v>3</v>
      </c>
      <c r="BG360" s="231">
        <v>46240</v>
      </c>
      <c r="BH360" s="213">
        <f>+L360-BF360</f>
        <v>0</v>
      </c>
      <c r="BI360" s="213" t="s">
        <v>2423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3680</v>
      </c>
      <c r="C361" s="215" t="s">
        <v>3681</v>
      </c>
      <c r="D361" s="216" t="s">
        <v>2000</v>
      </c>
      <c r="E361" s="215"/>
      <c r="F361" s="215"/>
      <c r="G361" s="216" t="s">
        <v>3682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3960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3680</v>
      </c>
      <c r="C362" s="218" t="s">
        <v>3681</v>
      </c>
      <c r="D362" s="219" t="s">
        <v>2422</v>
      </c>
      <c r="E362" s="218" t="s">
        <v>3683</v>
      </c>
      <c r="F362" s="218" t="s">
        <v>2995</v>
      </c>
      <c r="G362" s="219" t="s">
        <v>2421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2989</v>
      </c>
      <c r="BF362" s="218">
        <v>1</v>
      </c>
      <c r="BG362" s="231">
        <v>46240</v>
      </c>
      <c r="BH362" s="213">
        <f>+L362-BF362</f>
        <v>0</v>
      </c>
      <c r="BI362" s="213" t="s">
        <v>2423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3684</v>
      </c>
      <c r="C363" s="215" t="s">
        <v>3685</v>
      </c>
      <c r="D363" s="216" t="s">
        <v>2000</v>
      </c>
      <c r="E363" s="215"/>
      <c r="F363" s="215"/>
      <c r="G363" s="216" t="s">
        <v>3686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3960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3684</v>
      </c>
      <c r="C364" s="218" t="s">
        <v>3685</v>
      </c>
      <c r="D364" s="219" t="s">
        <v>2422</v>
      </c>
      <c r="E364" s="218" t="s">
        <v>2166</v>
      </c>
      <c r="F364" s="218" t="s">
        <v>2996</v>
      </c>
      <c r="G364" s="219" t="s">
        <v>2430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2989</v>
      </c>
      <c r="BF364" s="218">
        <v>3</v>
      </c>
      <c r="BG364" s="231">
        <v>46240</v>
      </c>
      <c r="BH364" s="213">
        <f>+L364-BF364</f>
        <v>0</v>
      </c>
      <c r="BI364" s="213" t="s">
        <v>2423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3687</v>
      </c>
      <c r="C365" s="215" t="s">
        <v>3688</v>
      </c>
      <c r="D365" s="216" t="s">
        <v>2000</v>
      </c>
      <c r="E365" s="215"/>
      <c r="F365" s="215"/>
      <c r="G365" s="216" t="s">
        <v>3689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3960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3687</v>
      </c>
      <c r="C366" s="218" t="s">
        <v>3688</v>
      </c>
      <c r="D366" s="219" t="s">
        <v>2422</v>
      </c>
      <c r="E366" s="218" t="s">
        <v>3690</v>
      </c>
      <c r="F366" s="218" t="s">
        <v>2997</v>
      </c>
      <c r="G366" s="219" t="s">
        <v>2435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2989</v>
      </c>
      <c r="BF366" s="218">
        <v>1</v>
      </c>
      <c r="BG366" s="231">
        <v>46240</v>
      </c>
      <c r="BH366" s="213">
        <f>+L366-BF366</f>
        <v>0</v>
      </c>
      <c r="BI366" s="213" t="s">
        <v>2423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3691</v>
      </c>
      <c r="C367" s="215" t="s">
        <v>3692</v>
      </c>
      <c r="D367" s="216" t="s">
        <v>2000</v>
      </c>
      <c r="E367" s="215"/>
      <c r="F367" s="215"/>
      <c r="G367" s="216" t="s">
        <v>3693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3960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3691</v>
      </c>
      <c r="C368" s="236" t="s">
        <v>3692</v>
      </c>
      <c r="D368" s="237" t="s">
        <v>2422</v>
      </c>
      <c r="E368" s="236" t="s">
        <v>3694</v>
      </c>
      <c r="F368" s="236" t="s">
        <v>2998</v>
      </c>
      <c r="G368" s="237" t="s">
        <v>2435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3695</v>
      </c>
      <c r="C369" s="215" t="s">
        <v>3696</v>
      </c>
      <c r="D369" s="216" t="s">
        <v>2000</v>
      </c>
      <c r="E369" s="215"/>
      <c r="F369" s="215"/>
      <c r="G369" s="216" t="s">
        <v>3697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3960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3695</v>
      </c>
      <c r="C370" s="218" t="s">
        <v>3696</v>
      </c>
      <c r="D370" s="219" t="s">
        <v>2422</v>
      </c>
      <c r="E370" s="218" t="s">
        <v>3698</v>
      </c>
      <c r="F370" s="218" t="s">
        <v>2999</v>
      </c>
      <c r="G370" s="219" t="s">
        <v>2438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2989</v>
      </c>
      <c r="BF370" s="218">
        <v>1</v>
      </c>
      <c r="BG370" s="231">
        <v>46240</v>
      </c>
      <c r="BH370" s="213">
        <f>+L370-BF370</f>
        <v>0</v>
      </c>
      <c r="BI370" s="213" t="s">
        <v>2423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3699</v>
      </c>
      <c r="C371" s="215" t="s">
        <v>3700</v>
      </c>
      <c r="D371" s="216" t="s">
        <v>2000</v>
      </c>
      <c r="E371" s="215"/>
      <c r="F371" s="215"/>
      <c r="G371" s="216" t="s">
        <v>3701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3960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3699</v>
      </c>
      <c r="C372" s="236" t="s">
        <v>3700</v>
      </c>
      <c r="D372" s="237" t="s">
        <v>2422</v>
      </c>
      <c r="E372" s="236" t="s">
        <v>3702</v>
      </c>
      <c r="F372" s="236" t="s">
        <v>3001</v>
      </c>
      <c r="G372" s="237" t="s">
        <v>2441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2989</v>
      </c>
      <c r="BF372" s="253">
        <v>1</v>
      </c>
      <c r="BG372" s="231">
        <v>46240</v>
      </c>
      <c r="BH372" s="213">
        <f>+L372-BF372</f>
        <v>0</v>
      </c>
      <c r="BI372" s="213" t="s">
        <v>2423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3703</v>
      </c>
      <c r="C373" s="215" t="s">
        <v>3704</v>
      </c>
      <c r="D373" s="216" t="s">
        <v>2000</v>
      </c>
      <c r="E373" s="215"/>
      <c r="F373" s="215"/>
      <c r="G373" s="216" t="s">
        <v>3705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3960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3703</v>
      </c>
      <c r="C374" s="218" t="s">
        <v>3704</v>
      </c>
      <c r="D374" s="219" t="s">
        <v>2422</v>
      </c>
      <c r="E374" s="218" t="s">
        <v>3706</v>
      </c>
      <c r="F374" s="218" t="s">
        <v>3002</v>
      </c>
      <c r="G374" s="219" t="s">
        <v>2443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2989</v>
      </c>
      <c r="BF374" s="218">
        <v>1</v>
      </c>
      <c r="BG374" s="231">
        <v>46240</v>
      </c>
      <c r="BH374" s="213">
        <f>+L374-BF374</f>
        <v>0</v>
      </c>
      <c r="BI374" s="213" t="s">
        <v>2423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3707</v>
      </c>
      <c r="C375" s="215" t="s">
        <v>3708</v>
      </c>
      <c r="D375" s="216" t="s">
        <v>2000</v>
      </c>
      <c r="E375" s="215"/>
      <c r="F375" s="215"/>
      <c r="G375" s="216" t="s">
        <v>3709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3960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3707</v>
      </c>
      <c r="C376" s="218" t="s">
        <v>3708</v>
      </c>
      <c r="D376" s="219" t="s">
        <v>2422</v>
      </c>
      <c r="E376" s="218" t="s">
        <v>3710</v>
      </c>
      <c r="F376" s="218" t="s">
        <v>3003</v>
      </c>
      <c r="G376" s="219" t="s">
        <v>2445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2989</v>
      </c>
      <c r="BF376" s="218">
        <v>1</v>
      </c>
      <c r="BG376" s="231">
        <v>46240</v>
      </c>
      <c r="BH376" s="213">
        <f>+L376-BF376</f>
        <v>0</v>
      </c>
      <c r="BI376" s="213" t="s">
        <v>2423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3711</v>
      </c>
      <c r="C377" s="215" t="s">
        <v>3712</v>
      </c>
      <c r="D377" s="216" t="s">
        <v>2000</v>
      </c>
      <c r="E377" s="215"/>
      <c r="F377" s="215"/>
      <c r="G377" s="216" t="s">
        <v>3713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3960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3711</v>
      </c>
      <c r="C378" s="218" t="s">
        <v>3712</v>
      </c>
      <c r="D378" s="219" t="s">
        <v>2422</v>
      </c>
      <c r="E378" s="218" t="s">
        <v>3714</v>
      </c>
      <c r="F378" s="218" t="s">
        <v>3004</v>
      </c>
      <c r="G378" s="219" t="s">
        <v>2447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2989</v>
      </c>
      <c r="BF378" s="218">
        <v>1</v>
      </c>
      <c r="BG378" s="231">
        <v>46240</v>
      </c>
      <c r="BH378" s="213">
        <f>+L378-BF378</f>
        <v>0</v>
      </c>
      <c r="BI378" s="213" t="s">
        <v>2423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3715</v>
      </c>
      <c r="C379" s="215" t="s">
        <v>3716</v>
      </c>
      <c r="D379" s="216" t="s">
        <v>2000</v>
      </c>
      <c r="E379" s="215"/>
      <c r="F379" s="215"/>
      <c r="G379" s="216" t="s">
        <v>3717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3960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3437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3715</v>
      </c>
      <c r="C380" s="218" t="s">
        <v>3716</v>
      </c>
      <c r="D380" s="219" t="s">
        <v>2422</v>
      </c>
      <c r="E380" s="218" t="s">
        <v>3718</v>
      </c>
      <c r="F380" s="218" t="s">
        <v>3005</v>
      </c>
      <c r="G380" s="219" t="s">
        <v>2449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2989</v>
      </c>
      <c r="BF380" s="218">
        <v>1</v>
      </c>
      <c r="BG380" s="231">
        <v>46240</v>
      </c>
      <c r="BH380" s="213">
        <f>+L380-BF380</f>
        <v>0</v>
      </c>
      <c r="BI380" s="213" t="s">
        <v>2423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3719</v>
      </c>
      <c r="C381" s="215" t="s">
        <v>3720</v>
      </c>
      <c r="D381" s="216" t="s">
        <v>2000</v>
      </c>
      <c r="E381" s="215"/>
      <c r="F381" s="215"/>
      <c r="G381" s="216" t="s">
        <v>3721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3960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3719</v>
      </c>
      <c r="C382" s="218" t="s">
        <v>3720</v>
      </c>
      <c r="D382" s="219" t="s">
        <v>2422</v>
      </c>
      <c r="E382" s="218" t="s">
        <v>3722</v>
      </c>
      <c r="F382" s="218" t="s">
        <v>3006</v>
      </c>
      <c r="G382" s="219" t="s">
        <v>2435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2989</v>
      </c>
      <c r="BF382" s="218">
        <v>1</v>
      </c>
      <c r="BG382" s="231">
        <v>46240</v>
      </c>
      <c r="BH382" s="213">
        <f>+L382-BF382</f>
        <v>0</v>
      </c>
      <c r="BI382" s="213" t="s">
        <v>2423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3723</v>
      </c>
      <c r="C383" s="215" t="s">
        <v>3724</v>
      </c>
      <c r="D383" s="216" t="s">
        <v>2000</v>
      </c>
      <c r="E383" s="215"/>
      <c r="F383" s="215"/>
      <c r="G383" s="216" t="s">
        <v>3725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3960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3437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3723</v>
      </c>
      <c r="C384" s="218" t="s">
        <v>3724</v>
      </c>
      <c r="D384" s="219" t="s">
        <v>2422</v>
      </c>
      <c r="E384" s="218" t="s">
        <v>3726</v>
      </c>
      <c r="F384" s="218" t="s">
        <v>3007</v>
      </c>
      <c r="G384" s="219" t="s">
        <v>2449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2989</v>
      </c>
      <c r="BF384" s="218">
        <v>1</v>
      </c>
      <c r="BG384" s="231">
        <v>46240</v>
      </c>
      <c r="BH384" s="213">
        <f>+L384-BF384</f>
        <v>0</v>
      </c>
      <c r="BI384" s="213" t="s">
        <v>2423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3727</v>
      </c>
      <c r="C385" s="215" t="s">
        <v>3728</v>
      </c>
      <c r="D385" s="216" t="s">
        <v>2000</v>
      </c>
      <c r="E385" s="215"/>
      <c r="F385" s="215"/>
      <c r="G385" s="216" t="s">
        <v>3729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3960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3727</v>
      </c>
      <c r="C386" s="236" t="s">
        <v>3728</v>
      </c>
      <c r="D386" s="237" t="s">
        <v>2422</v>
      </c>
      <c r="E386" s="236" t="s">
        <v>3730</v>
      </c>
      <c r="F386" s="236" t="s">
        <v>3008</v>
      </c>
      <c r="G386" s="237" t="s">
        <v>2447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2989</v>
      </c>
      <c r="BF386" s="253">
        <v>1</v>
      </c>
      <c r="BG386" s="231">
        <v>46240</v>
      </c>
      <c r="BH386" s="213">
        <f>+L386-BF386</f>
        <v>0</v>
      </c>
      <c r="BI386" s="213" t="s">
        <v>2423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3731</v>
      </c>
      <c r="C387" s="215" t="s">
        <v>3732</v>
      </c>
      <c r="D387" s="216" t="s">
        <v>2000</v>
      </c>
      <c r="E387" s="215"/>
      <c r="F387" s="215"/>
      <c r="G387" s="216" t="s">
        <v>3733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3960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3731</v>
      </c>
      <c r="C388" s="218" t="s">
        <v>3732</v>
      </c>
      <c r="D388" s="219" t="s">
        <v>2422</v>
      </c>
      <c r="E388" s="218" t="s">
        <v>3734</v>
      </c>
      <c r="F388" s="218" t="s">
        <v>3009</v>
      </c>
      <c r="G388" s="219" t="s">
        <v>2435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2989</v>
      </c>
      <c r="BF388" s="218">
        <v>1</v>
      </c>
      <c r="BG388" s="231">
        <v>46240</v>
      </c>
      <c r="BH388" s="213">
        <f>+L388-BF388</f>
        <v>0</v>
      </c>
      <c r="BI388" s="213" t="s">
        <v>2423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3735</v>
      </c>
      <c r="C389" s="215" t="s">
        <v>3736</v>
      </c>
      <c r="D389" s="216" t="s">
        <v>2000</v>
      </c>
      <c r="E389" s="215"/>
      <c r="F389" s="215"/>
      <c r="G389" s="216" t="s">
        <v>3737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3960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3437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3735</v>
      </c>
      <c r="C390" s="218" t="s">
        <v>3736</v>
      </c>
      <c r="D390" s="219" t="s">
        <v>2422</v>
      </c>
      <c r="E390" s="218" t="s">
        <v>3738</v>
      </c>
      <c r="F390" s="218" t="s">
        <v>3010</v>
      </c>
      <c r="G390" s="219" t="s">
        <v>2455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3437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2989</v>
      </c>
      <c r="BF390" s="218">
        <v>1</v>
      </c>
      <c r="BG390" s="231">
        <v>46240</v>
      </c>
      <c r="BH390" s="213">
        <f>+L390-BF390</f>
        <v>0</v>
      </c>
      <c r="BI390" s="213" t="s">
        <v>2423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3739</v>
      </c>
      <c r="C391" s="215" t="s">
        <v>3740</v>
      </c>
      <c r="D391" s="216" t="s">
        <v>2000</v>
      </c>
      <c r="E391" s="215"/>
      <c r="F391" s="215"/>
      <c r="G391" s="216" t="s">
        <v>3741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3960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3739</v>
      </c>
      <c r="C392" s="218" t="s">
        <v>3740</v>
      </c>
      <c r="D392" s="219" t="s">
        <v>2422</v>
      </c>
      <c r="E392" s="218" t="s">
        <v>3742</v>
      </c>
      <c r="F392" s="218" t="s">
        <v>3012</v>
      </c>
      <c r="G392" s="219" t="s">
        <v>2458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2989</v>
      </c>
      <c r="BF392" s="218">
        <v>1</v>
      </c>
      <c r="BG392" s="231">
        <v>46240</v>
      </c>
      <c r="BH392" s="213">
        <f>+L392-BF392</f>
        <v>0</v>
      </c>
      <c r="BI392" s="213" t="s">
        <v>2423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3743</v>
      </c>
      <c r="C393" s="215" t="s">
        <v>3744</v>
      </c>
      <c r="D393" s="216" t="s">
        <v>2000</v>
      </c>
      <c r="E393" s="215"/>
      <c r="F393" s="215"/>
      <c r="G393" s="216" t="s">
        <v>3713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3960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3743</v>
      </c>
      <c r="C394" s="218" t="s">
        <v>3744</v>
      </c>
      <c r="D394" s="219" t="s">
        <v>2422</v>
      </c>
      <c r="E394" s="218" t="s">
        <v>3745</v>
      </c>
      <c r="F394" s="218" t="s">
        <v>3013</v>
      </c>
      <c r="G394" s="219" t="s">
        <v>2447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2989</v>
      </c>
      <c r="BF394" s="218">
        <v>1</v>
      </c>
      <c r="BG394" s="231">
        <v>46240</v>
      </c>
      <c r="BH394" s="213">
        <f>+L394-BF394</f>
        <v>0</v>
      </c>
      <c r="BI394" s="213" t="s">
        <v>2423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3746</v>
      </c>
      <c r="C395" s="215" t="s">
        <v>3747</v>
      </c>
      <c r="D395" s="216" t="s">
        <v>2000</v>
      </c>
      <c r="E395" s="215"/>
      <c r="F395" s="215"/>
      <c r="G395" s="216" t="s">
        <v>3717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3960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3437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3746</v>
      </c>
      <c r="C396" s="218" t="s">
        <v>3747</v>
      </c>
      <c r="D396" s="219" t="s">
        <v>2422</v>
      </c>
      <c r="E396" s="218" t="s">
        <v>3748</v>
      </c>
      <c r="F396" s="218" t="s">
        <v>3014</v>
      </c>
      <c r="G396" s="219" t="s">
        <v>2449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2989</v>
      </c>
      <c r="BF396" s="218">
        <v>1</v>
      </c>
      <c r="BG396" s="231">
        <v>46240</v>
      </c>
      <c r="BH396" s="213">
        <f>+L396-BF396</f>
        <v>0</v>
      </c>
      <c r="BI396" s="213" t="s">
        <v>2423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3749</v>
      </c>
      <c r="C397" s="215" t="s">
        <v>3750</v>
      </c>
      <c r="D397" s="216" t="s">
        <v>2000</v>
      </c>
      <c r="E397" s="215"/>
      <c r="F397" s="215"/>
      <c r="G397" s="216" t="s">
        <v>3642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3960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3749</v>
      </c>
      <c r="C398" s="218" t="s">
        <v>3750</v>
      </c>
      <c r="D398" s="219" t="s">
        <v>2422</v>
      </c>
      <c r="E398" s="218" t="s">
        <v>2166</v>
      </c>
      <c r="F398" s="218" t="s">
        <v>3015</v>
      </c>
      <c r="G398" s="219" t="s">
        <v>2430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2989</v>
      </c>
      <c r="BF398" s="218">
        <v>1</v>
      </c>
      <c r="BG398" s="231">
        <v>46240</v>
      </c>
      <c r="BH398" s="213">
        <f>+L398-BF398</f>
        <v>0</v>
      </c>
      <c r="BI398" s="213" t="s">
        <v>2423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3751</v>
      </c>
      <c r="C399" s="215" t="s">
        <v>3752</v>
      </c>
      <c r="D399" s="216" t="s">
        <v>2000</v>
      </c>
      <c r="E399" s="215"/>
      <c r="F399" s="215"/>
      <c r="G399" s="216" t="s">
        <v>3753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3960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3751</v>
      </c>
      <c r="C400" s="218" t="s">
        <v>3752</v>
      </c>
      <c r="D400" s="219" t="s">
        <v>2422</v>
      </c>
      <c r="E400" s="218" t="s">
        <v>3679</v>
      </c>
      <c r="F400" s="218" t="s">
        <v>3016</v>
      </c>
      <c r="G400" s="219" t="s">
        <v>2430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2989</v>
      </c>
      <c r="BF400" s="218">
        <v>1</v>
      </c>
      <c r="BG400" s="231">
        <v>46240</v>
      </c>
      <c r="BH400" s="213">
        <f>+L400-BF400</f>
        <v>0</v>
      </c>
      <c r="BI400" s="213" t="s">
        <v>2423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3754</v>
      </c>
      <c r="C401" s="215" t="s">
        <v>3755</v>
      </c>
      <c r="D401" s="216" t="s">
        <v>2000</v>
      </c>
      <c r="E401" s="215"/>
      <c r="F401" s="215"/>
      <c r="G401" s="216" t="s">
        <v>3634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3960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3754</v>
      </c>
      <c r="C402" s="218" t="s">
        <v>3755</v>
      </c>
      <c r="D402" s="219" t="s">
        <v>2422</v>
      </c>
      <c r="E402" s="218" t="s">
        <v>3756</v>
      </c>
      <c r="F402" s="218" t="s">
        <v>3017</v>
      </c>
      <c r="G402" s="219" t="s">
        <v>2421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2989</v>
      </c>
      <c r="BF402" s="218">
        <v>1</v>
      </c>
      <c r="BG402" s="231">
        <v>46240</v>
      </c>
      <c r="BH402" s="213">
        <f>+L402-BF402</f>
        <v>0</v>
      </c>
      <c r="BI402" s="213" t="s">
        <v>2423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3757</v>
      </c>
      <c r="C403" s="215" t="s">
        <v>3758</v>
      </c>
      <c r="D403" s="216" t="s">
        <v>2000</v>
      </c>
      <c r="E403" s="215"/>
      <c r="F403" s="215"/>
      <c r="G403" s="216" t="s">
        <v>3759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3960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3757</v>
      </c>
      <c r="C404" s="218" t="s">
        <v>3758</v>
      </c>
      <c r="D404" s="219" t="s">
        <v>2422</v>
      </c>
      <c r="E404" s="218" t="s">
        <v>3760</v>
      </c>
      <c r="F404" s="218" t="s">
        <v>3018</v>
      </c>
      <c r="G404" s="219" t="s">
        <v>2421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2989</v>
      </c>
      <c r="BF404" s="218">
        <v>1</v>
      </c>
      <c r="BG404" s="231">
        <v>46240</v>
      </c>
      <c r="BH404" s="213">
        <f>+L404-BF404</f>
        <v>0</v>
      </c>
      <c r="BI404" s="213" t="s">
        <v>2423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3761</v>
      </c>
      <c r="C405" s="215" t="s">
        <v>3762</v>
      </c>
      <c r="D405" s="216" t="s">
        <v>3763</v>
      </c>
      <c r="E405" s="215"/>
      <c r="F405" s="215"/>
      <c r="G405" s="216" t="s">
        <v>3764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3960</v>
      </c>
      <c r="S405" s="215"/>
      <c r="T405" s="215"/>
      <c r="U405" s="215"/>
      <c r="V405" s="215"/>
      <c r="W405" s="215">
        <f ca="1">_xlfn.MINIFS(V:V,C:C,C405,AE:AE,"",AB:AB,"")</f>
        <v>1</v>
      </c>
      <c r="X405" s="215">
        <f ca="1">SUMIFS(T:T,C:C,C405,AE:AE,"")/SUMIFS(L:L,C:C,C405,AE:AE,"",AB:AB,"")</f>
        <v>1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3761</v>
      </c>
      <c r="C406" s="218" t="s">
        <v>3762</v>
      </c>
      <c r="D406" s="219" t="s">
        <v>2473</v>
      </c>
      <c r="E406" s="218" t="s">
        <v>1002</v>
      </c>
      <c r="F406" s="218" t="s">
        <v>3026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218">
        <f t="shared" ref="U406:U407" ca="1" si="122">+L406-T406</f>
        <v>0</v>
      </c>
      <c r="V406" s="218">
        <f t="shared" ref="V406:V407" ca="1" si="123">ROUNDDOWN(T406/J406,0)</f>
        <v>1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3027</v>
      </c>
      <c r="BF406" s="213">
        <v>1</v>
      </c>
      <c r="BG406" s="231">
        <v>46240</v>
      </c>
      <c r="BH406" s="213">
        <f>+L406-BF406</f>
        <v>0</v>
      </c>
      <c r="BI406" s="213" t="s">
        <v>2474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3761</v>
      </c>
      <c r="C407" s="218" t="s">
        <v>3762</v>
      </c>
      <c r="D407" s="219" t="s">
        <v>2477</v>
      </c>
      <c r="E407" s="218" t="s">
        <v>1105</v>
      </c>
      <c r="F407" s="218" t="s">
        <v>3028</v>
      </c>
      <c r="G407" s="219" t="s">
        <v>2476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3029</v>
      </c>
      <c r="BF407" s="218">
        <v>1</v>
      </c>
      <c r="BG407" s="246">
        <v>46240</v>
      </c>
      <c r="BH407" s="213">
        <f>+L407-BF407</f>
        <v>0</v>
      </c>
      <c r="BI407" s="245" t="s">
        <v>2478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3765</v>
      </c>
      <c r="C408" s="215" t="s">
        <v>3766</v>
      </c>
      <c r="D408" s="216" t="s">
        <v>3763</v>
      </c>
      <c r="E408" s="215"/>
      <c r="F408" s="215"/>
      <c r="G408" s="216" t="s">
        <v>3764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3960</v>
      </c>
      <c r="S408" s="215"/>
      <c r="T408" s="215"/>
      <c r="U408" s="215"/>
      <c r="V408" s="215"/>
      <c r="W408" s="215">
        <f ca="1">_xlfn.MINIFS(V:V,C:C,C408,AE:AE,"",AB:AB,"")</f>
        <v>1</v>
      </c>
      <c r="X408" s="215">
        <f ca="1">SUMIFS(T:T,C:C,C408,AE:AE,"")/SUMIFS(L:L,C:C,C408,AE:AE,"",AB:AB,"")</f>
        <v>1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3765</v>
      </c>
      <c r="C409" s="218" t="s">
        <v>3766</v>
      </c>
      <c r="D409" s="219" t="s">
        <v>2473</v>
      </c>
      <c r="E409" s="218" t="s">
        <v>1002</v>
      </c>
      <c r="F409" s="218" t="s">
        <v>3030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18">
        <f t="shared" ref="U409:U410" ca="1" si="124">+L409-T409</f>
        <v>0</v>
      </c>
      <c r="V409" s="218">
        <f t="shared" ref="V409:V410" ca="1" si="125">ROUNDDOWN(T409/J409,0)</f>
        <v>1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3027</v>
      </c>
      <c r="BF409" s="213">
        <v>1</v>
      </c>
      <c r="BG409" s="231">
        <v>46240</v>
      </c>
      <c r="BH409" s="213">
        <f>+L409-BF409</f>
        <v>0</v>
      </c>
      <c r="BI409" s="213" t="s">
        <v>2474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3765</v>
      </c>
      <c r="C410" s="218" t="s">
        <v>3766</v>
      </c>
      <c r="D410" s="219" t="s">
        <v>2477</v>
      </c>
      <c r="E410" s="218" t="s">
        <v>1105</v>
      </c>
      <c r="F410" s="218" t="s">
        <v>3031</v>
      </c>
      <c r="G410" s="219" t="s">
        <v>2476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3029</v>
      </c>
      <c r="BF410" s="218">
        <v>1</v>
      </c>
      <c r="BG410" s="246">
        <v>46240</v>
      </c>
      <c r="BH410" s="213">
        <f>+L410-BF410</f>
        <v>0</v>
      </c>
      <c r="BI410" s="245" t="s">
        <v>2478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3767</v>
      </c>
      <c r="C411" s="215" t="s">
        <v>3768</v>
      </c>
      <c r="D411" s="216" t="s">
        <v>3769</v>
      </c>
      <c r="E411" s="215"/>
      <c r="F411" s="215"/>
      <c r="G411" s="216" t="s">
        <v>3770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3960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3767</v>
      </c>
      <c r="C412" s="218" t="s">
        <v>3768</v>
      </c>
      <c r="D412" s="219" t="s">
        <v>699</v>
      </c>
      <c r="E412" s="218" t="s">
        <v>986</v>
      </c>
      <c r="F412" s="218" t="s">
        <v>3032</v>
      </c>
      <c r="G412" s="219" t="s">
        <v>2482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18">
        <f ca="1">+L412-T412</f>
        <v>0</v>
      </c>
      <c r="V412" s="218">
        <f ca="1">ROUNDDOWN(T412/J412,0)</f>
        <v>2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3033</v>
      </c>
      <c r="BF412" s="218">
        <v>2</v>
      </c>
      <c r="BG412" s="231">
        <v>46240</v>
      </c>
      <c r="BH412" s="213">
        <f>+L412-BF412</f>
        <v>0</v>
      </c>
      <c r="BI412" s="213" t="s">
        <v>2483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3771</v>
      </c>
      <c r="C413" s="215" t="s">
        <v>3772</v>
      </c>
      <c r="D413" s="216" t="s">
        <v>3769</v>
      </c>
      <c r="E413" s="215"/>
      <c r="F413" s="215"/>
      <c r="G413" s="216" t="s">
        <v>3773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3960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3771</v>
      </c>
      <c r="C414" s="218" t="s">
        <v>3772</v>
      </c>
      <c r="D414" s="219" t="s">
        <v>699</v>
      </c>
      <c r="E414" s="218" t="s">
        <v>886</v>
      </c>
      <c r="F414" s="218" t="s">
        <v>3051</v>
      </c>
      <c r="G414" s="219" t="s">
        <v>2482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218">
        <f ca="1">+L414-T414</f>
        <v>0</v>
      </c>
      <c r="V414" s="218">
        <f ca="1">ROUNDDOWN(T414/J414,0)</f>
        <v>2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3033</v>
      </c>
      <c r="BF414" s="218">
        <v>2</v>
      </c>
      <c r="BG414" s="231">
        <v>46240</v>
      </c>
      <c r="BH414" s="213">
        <f>+L414-BF414</f>
        <v>0</v>
      </c>
      <c r="BI414" s="213" t="s">
        <v>2483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3774</v>
      </c>
      <c r="C415" s="215" t="s">
        <v>3775</v>
      </c>
      <c r="D415" s="216" t="s">
        <v>3769</v>
      </c>
      <c r="E415" s="215"/>
      <c r="F415" s="215"/>
      <c r="G415" s="216" t="s">
        <v>3776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3960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3774</v>
      </c>
      <c r="C416" s="218" t="s">
        <v>3775</v>
      </c>
      <c r="D416" s="219" t="s">
        <v>699</v>
      </c>
      <c r="E416" s="218" t="s">
        <v>959</v>
      </c>
      <c r="F416" s="218" t="s">
        <v>3062</v>
      </c>
      <c r="G416" s="219" t="s">
        <v>2482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35</v>
      </c>
      <c r="U416" s="218">
        <f ca="1">+L416-T416</f>
        <v>0</v>
      </c>
      <c r="V416" s="218">
        <f ca="1">ROUNDDOWN(T416/J416,0)</f>
        <v>35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3033</v>
      </c>
      <c r="BF416" s="218">
        <v>35</v>
      </c>
      <c r="BG416" s="231">
        <v>46240</v>
      </c>
      <c r="BH416" s="213">
        <f>+L416-BF416</f>
        <v>0</v>
      </c>
      <c r="BI416" s="213" t="s">
        <v>2483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3777</v>
      </c>
      <c r="C417" s="215" t="s">
        <v>3778</v>
      </c>
      <c r="D417" s="216" t="s">
        <v>3769</v>
      </c>
      <c r="E417" s="215"/>
      <c r="F417" s="215"/>
      <c r="G417" s="216" t="s">
        <v>3779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3960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3777</v>
      </c>
      <c r="C418" s="218" t="s">
        <v>3778</v>
      </c>
      <c r="D418" s="219" t="s">
        <v>699</v>
      </c>
      <c r="E418" s="218" t="s">
        <v>700</v>
      </c>
      <c r="F418" s="218" t="s">
        <v>3069</v>
      </c>
      <c r="G418" s="219" t="s">
        <v>2482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21</v>
      </c>
      <c r="U418" s="218">
        <f ca="1">+L418-T418</f>
        <v>0</v>
      </c>
      <c r="V418" s="218">
        <f ca="1">ROUNDDOWN(T418/J418,0)</f>
        <v>21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3033</v>
      </c>
      <c r="BF418" s="218">
        <v>21</v>
      </c>
      <c r="BG418" s="231">
        <v>46240</v>
      </c>
      <c r="BH418" s="213">
        <f>+L418-BF418</f>
        <v>0</v>
      </c>
      <c r="BI418" s="213" t="s">
        <v>2483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3780</v>
      </c>
      <c r="C419" s="215" t="s">
        <v>3781</v>
      </c>
      <c r="D419" s="216" t="s">
        <v>3769</v>
      </c>
      <c r="E419" s="215"/>
      <c r="F419" s="215"/>
      <c r="G419" s="216" t="s">
        <v>3782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3960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3780</v>
      </c>
      <c r="C420" s="218" t="s">
        <v>3781</v>
      </c>
      <c r="D420" s="219" t="s">
        <v>2529</v>
      </c>
      <c r="E420" s="218" t="s">
        <v>3783</v>
      </c>
      <c r="F420" s="218" t="s">
        <v>3070</v>
      </c>
      <c r="G420" s="219" t="s">
        <v>2485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3035</v>
      </c>
      <c r="BF420" s="218">
        <v>51</v>
      </c>
      <c r="BG420" s="231">
        <v>46240</v>
      </c>
      <c r="BH420" s="213">
        <f>+L420-BF420</f>
        <v>0</v>
      </c>
      <c r="BI420" s="213" t="s">
        <v>2487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3784</v>
      </c>
      <c r="C421" s="215" t="s">
        <v>3785</v>
      </c>
      <c r="D421" s="216" t="s">
        <v>3769</v>
      </c>
      <c r="E421" s="215"/>
      <c r="F421" s="215"/>
      <c r="G421" s="216" t="s">
        <v>3786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3960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3784</v>
      </c>
      <c r="C422" s="218" t="s">
        <v>3785</v>
      </c>
      <c r="D422" s="219" t="s">
        <v>699</v>
      </c>
      <c r="E422" s="218" t="s">
        <v>706</v>
      </c>
      <c r="F422" s="218" t="s">
        <v>3071</v>
      </c>
      <c r="G422" s="219" t="s">
        <v>2482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218">
        <f ca="1">+L422-T422</f>
        <v>0</v>
      </c>
      <c r="V422" s="218">
        <f ca="1">ROUNDDOWN(T422/J422,0)</f>
        <v>4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3033</v>
      </c>
      <c r="BF422" s="218">
        <v>4</v>
      </c>
      <c r="BG422" s="231">
        <v>46240</v>
      </c>
      <c r="BH422" s="213">
        <f>+L422-BF422</f>
        <v>0</v>
      </c>
      <c r="BI422" s="213" t="s">
        <v>2483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3787</v>
      </c>
      <c r="C423" s="215" t="s">
        <v>3788</v>
      </c>
      <c r="D423" s="216" t="s">
        <v>3769</v>
      </c>
      <c r="E423" s="215"/>
      <c r="F423" s="215"/>
      <c r="G423" s="216" t="s">
        <v>3789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3960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3787</v>
      </c>
      <c r="C424" s="218" t="s">
        <v>3788</v>
      </c>
      <c r="D424" s="219" t="s">
        <v>699</v>
      </c>
      <c r="E424" s="218" t="s">
        <v>3790</v>
      </c>
      <c r="F424" s="218" t="s">
        <v>3072</v>
      </c>
      <c r="G424" s="219" t="s">
        <v>2482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4</v>
      </c>
      <c r="U424" s="218">
        <f ca="1">+L424-T424</f>
        <v>0</v>
      </c>
      <c r="V424" s="218">
        <f ca="1">ROUNDDOWN(T424/J424,0)</f>
        <v>4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3033</v>
      </c>
      <c r="BF424" s="218">
        <v>4</v>
      </c>
      <c r="BG424" s="231">
        <v>46240</v>
      </c>
      <c r="BH424" s="213">
        <f>+L424-BF424</f>
        <v>0</v>
      </c>
      <c r="BI424" s="213" t="s">
        <v>2483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3791</v>
      </c>
      <c r="C425" s="215" t="s">
        <v>3792</v>
      </c>
      <c r="D425" s="216" t="s">
        <v>3769</v>
      </c>
      <c r="E425" s="215"/>
      <c r="F425" s="215"/>
      <c r="G425" s="216" t="s">
        <v>3793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3960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3791</v>
      </c>
      <c r="C426" s="218" t="s">
        <v>3792</v>
      </c>
      <c r="D426" s="219" t="s">
        <v>699</v>
      </c>
      <c r="E426" s="218" t="s">
        <v>957</v>
      </c>
      <c r="F426" s="218" t="s">
        <v>3073</v>
      </c>
      <c r="G426" s="219" t="s">
        <v>2482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4</v>
      </c>
      <c r="U426" s="218">
        <f ca="1">+L426-T426</f>
        <v>0</v>
      </c>
      <c r="V426" s="218">
        <f ca="1">ROUNDDOWN(T426/J426,0)</f>
        <v>4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3033</v>
      </c>
      <c r="BF426" s="218">
        <v>4</v>
      </c>
      <c r="BG426" s="231">
        <v>46240</v>
      </c>
      <c r="BH426" s="213">
        <f>+L426-BF426</f>
        <v>0</v>
      </c>
      <c r="BI426" s="213" t="s">
        <v>2483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3794</v>
      </c>
      <c r="C427" s="215" t="s">
        <v>3795</v>
      </c>
      <c r="D427" s="216" t="s">
        <v>3769</v>
      </c>
      <c r="E427" s="215"/>
      <c r="F427" s="215"/>
      <c r="G427" s="216" t="s">
        <v>3796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3960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3794</v>
      </c>
      <c r="C428" s="218" t="s">
        <v>3795</v>
      </c>
      <c r="D428" s="219" t="s">
        <v>699</v>
      </c>
      <c r="E428" s="218" t="s">
        <v>3797</v>
      </c>
      <c r="F428" s="218" t="s">
        <v>3074</v>
      </c>
      <c r="G428" s="219" t="s">
        <v>2482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5</v>
      </c>
      <c r="U428" s="218">
        <f ca="1">+L428-T428</f>
        <v>0</v>
      </c>
      <c r="V428" s="218">
        <f ca="1">ROUNDDOWN(T428/J428,0)</f>
        <v>5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3033</v>
      </c>
      <c r="BF428" s="218">
        <v>5</v>
      </c>
      <c r="BG428" s="231">
        <v>46240</v>
      </c>
      <c r="BH428" s="213">
        <f>+L428-BF428</f>
        <v>0</v>
      </c>
      <c r="BI428" s="213" t="s">
        <v>2483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3798</v>
      </c>
      <c r="C429" s="215" t="s">
        <v>3799</v>
      </c>
      <c r="D429" s="216" t="s">
        <v>3769</v>
      </c>
      <c r="E429" s="215"/>
      <c r="F429" s="215"/>
      <c r="G429" s="216" t="s">
        <v>3800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3960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3798</v>
      </c>
      <c r="C430" s="218" t="s">
        <v>3799</v>
      </c>
      <c r="D430" s="219" t="s">
        <v>2486</v>
      </c>
      <c r="E430" s="218" t="s">
        <v>3801</v>
      </c>
      <c r="F430" s="218" t="s">
        <v>3034</v>
      </c>
      <c r="G430" s="219" t="s">
        <v>2485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3035</v>
      </c>
      <c r="BF430" s="218">
        <v>20</v>
      </c>
      <c r="BG430" s="231">
        <v>46240</v>
      </c>
      <c r="BH430" s="213">
        <f>+L430-BF430</f>
        <v>0</v>
      </c>
      <c r="BI430" s="213" t="s">
        <v>2487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3802</v>
      </c>
      <c r="C431" s="215" t="s">
        <v>3803</v>
      </c>
      <c r="D431" s="216" t="s">
        <v>3769</v>
      </c>
      <c r="E431" s="215"/>
      <c r="F431" s="215"/>
      <c r="G431" s="216" t="s">
        <v>3804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3960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3802</v>
      </c>
      <c r="C432" s="218" t="s">
        <v>3803</v>
      </c>
      <c r="D432" s="219" t="s">
        <v>2486</v>
      </c>
      <c r="E432" s="218" t="s">
        <v>3805</v>
      </c>
      <c r="F432" s="218" t="s">
        <v>3036</v>
      </c>
      <c r="G432" s="219" t="s">
        <v>2489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3037</v>
      </c>
      <c r="BF432" s="218">
        <v>3</v>
      </c>
      <c r="BG432" s="231">
        <v>46240</v>
      </c>
      <c r="BH432" s="213">
        <f>+L432-BF432</f>
        <v>0</v>
      </c>
      <c r="BI432" s="213" t="s">
        <v>2490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3806</v>
      </c>
      <c r="C433" s="215" t="s">
        <v>3807</v>
      </c>
      <c r="D433" s="216" t="s">
        <v>3769</v>
      </c>
      <c r="E433" s="215"/>
      <c r="F433" s="215"/>
      <c r="G433" s="216" t="s">
        <v>3808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3960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3806</v>
      </c>
      <c r="C434" s="218" t="s">
        <v>3807</v>
      </c>
      <c r="D434" s="219" t="s">
        <v>699</v>
      </c>
      <c r="E434" s="218" t="s">
        <v>958</v>
      </c>
      <c r="F434" s="218" t="s">
        <v>3038</v>
      </c>
      <c r="G434" s="219" t="s">
        <v>2482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218">
        <f ca="1">+L434-T434</f>
        <v>0</v>
      </c>
      <c r="V434" s="218">
        <f ca="1">ROUNDDOWN(T434/J434,0)</f>
        <v>1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3033</v>
      </c>
      <c r="BF434" s="218">
        <v>1</v>
      </c>
      <c r="BG434" s="231">
        <v>46240</v>
      </c>
      <c r="BH434" s="213">
        <f>+L434-BF434</f>
        <v>0</v>
      </c>
      <c r="BI434" s="213" t="s">
        <v>2483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3809</v>
      </c>
      <c r="C435" s="215" t="s">
        <v>3810</v>
      </c>
      <c r="D435" s="216" t="s">
        <v>3769</v>
      </c>
      <c r="E435" s="215"/>
      <c r="F435" s="215"/>
      <c r="G435" s="216" t="s">
        <v>3811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3960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3809</v>
      </c>
      <c r="C436" s="218" t="s">
        <v>3810</v>
      </c>
      <c r="D436" s="219" t="s">
        <v>699</v>
      </c>
      <c r="E436" s="218" t="s">
        <v>3812</v>
      </c>
      <c r="F436" s="218" t="s">
        <v>3039</v>
      </c>
      <c r="G436" s="219" t="s">
        <v>2482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18">
        <f ca="1">+L436-T436</f>
        <v>0</v>
      </c>
      <c r="V436" s="218">
        <f ca="1">ROUNDDOWN(T436/J436,0)</f>
        <v>2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3033</v>
      </c>
      <c r="BF436" s="218">
        <v>2</v>
      </c>
      <c r="BG436" s="231">
        <v>46240</v>
      </c>
      <c r="BH436" s="213">
        <f>+L436-BF436</f>
        <v>0</v>
      </c>
      <c r="BI436" s="213" t="s">
        <v>2483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3813</v>
      </c>
      <c r="C437" s="215" t="s">
        <v>3814</v>
      </c>
      <c r="D437" s="216" t="s">
        <v>3769</v>
      </c>
      <c r="E437" s="215"/>
      <c r="F437" s="215"/>
      <c r="G437" s="216" t="s">
        <v>3815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3960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3813</v>
      </c>
      <c r="C438" s="218" t="s">
        <v>3814</v>
      </c>
      <c r="D438" s="219" t="s">
        <v>699</v>
      </c>
      <c r="E438" s="218" t="s">
        <v>3816</v>
      </c>
      <c r="F438" s="218" t="s">
        <v>3040</v>
      </c>
      <c r="G438" s="219" t="s">
        <v>2482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18">
        <f ca="1">+L438-T438</f>
        <v>0</v>
      </c>
      <c r="V438" s="218">
        <f ca="1">ROUNDDOWN(T438/J438,0)</f>
        <v>2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3033</v>
      </c>
      <c r="BF438" s="218">
        <v>2</v>
      </c>
      <c r="BG438" s="231">
        <v>46240</v>
      </c>
      <c r="BH438" s="213">
        <f>+L438-BF438</f>
        <v>0</v>
      </c>
      <c r="BI438" s="213" t="s">
        <v>2483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3817</v>
      </c>
      <c r="C439" s="215" t="s">
        <v>3818</v>
      </c>
      <c r="D439" s="216" t="s">
        <v>3769</v>
      </c>
      <c r="E439" s="215"/>
      <c r="F439" s="215"/>
      <c r="G439" s="216" t="s">
        <v>3819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3960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3817</v>
      </c>
      <c r="C440" s="218" t="s">
        <v>3818</v>
      </c>
      <c r="D440" s="219" t="s">
        <v>2496</v>
      </c>
      <c r="E440" s="218" t="s">
        <v>3820</v>
      </c>
      <c r="F440" s="218" t="s">
        <v>3041</v>
      </c>
      <c r="G440" s="219" t="s">
        <v>2495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3042</v>
      </c>
      <c r="BF440" s="218">
        <v>1</v>
      </c>
      <c r="BG440" s="231">
        <v>46240</v>
      </c>
      <c r="BH440" s="213">
        <f>+L440-BF440</f>
        <v>0</v>
      </c>
      <c r="BI440" s="213" t="s">
        <v>2497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3817</v>
      </c>
      <c r="C441" s="218" t="s">
        <v>3818</v>
      </c>
      <c r="D441" s="219" t="s">
        <v>781</v>
      </c>
      <c r="E441" s="218" t="s">
        <v>948</v>
      </c>
      <c r="F441" s="218" t="s">
        <v>3043</v>
      </c>
      <c r="G441" s="219" t="s">
        <v>2499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3044</v>
      </c>
      <c r="BF441" s="218">
        <v>1</v>
      </c>
      <c r="BG441" s="231">
        <v>46240</v>
      </c>
      <c r="BH441" s="213">
        <f>+L441-BF441</f>
        <v>0</v>
      </c>
      <c r="BI441" s="213" t="s">
        <v>2500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3821</v>
      </c>
      <c r="C442" s="215" t="s">
        <v>3822</v>
      </c>
      <c r="D442" s="216" t="s">
        <v>3769</v>
      </c>
      <c r="E442" s="215"/>
      <c r="F442" s="215"/>
      <c r="G442" s="216" t="s">
        <v>3823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3960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3821</v>
      </c>
      <c r="C443" s="218" t="s">
        <v>3822</v>
      </c>
      <c r="D443" s="219" t="s">
        <v>2496</v>
      </c>
      <c r="E443" s="218" t="s">
        <v>3824</v>
      </c>
      <c r="F443" s="218" t="s">
        <v>3045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3046</v>
      </c>
      <c r="BF443" s="218">
        <v>1</v>
      </c>
      <c r="BG443" s="231">
        <v>46240</v>
      </c>
      <c r="BH443" s="213">
        <f>+L443-BF443</f>
        <v>0</v>
      </c>
      <c r="BI443" s="213" t="s">
        <v>2502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3821</v>
      </c>
      <c r="C444" s="218" t="s">
        <v>3822</v>
      </c>
      <c r="D444" s="219" t="s">
        <v>781</v>
      </c>
      <c r="E444" s="218" t="s">
        <v>1124</v>
      </c>
      <c r="F444" s="218" t="s">
        <v>3047</v>
      </c>
      <c r="G444" s="219" t="s">
        <v>2504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3044</v>
      </c>
      <c r="BF444" s="218">
        <v>1</v>
      </c>
      <c r="BG444" s="231">
        <v>46240</v>
      </c>
      <c r="BH444" s="213">
        <f>+L444-BF444</f>
        <v>0</v>
      </c>
      <c r="BI444" s="213" t="s">
        <v>2500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3825</v>
      </c>
      <c r="C445" s="215" t="s">
        <v>3826</v>
      </c>
      <c r="D445" s="216" t="s">
        <v>3769</v>
      </c>
      <c r="E445" s="215"/>
      <c r="F445" s="215"/>
      <c r="G445" s="216" t="s">
        <v>3827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3960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3825</v>
      </c>
      <c r="C446" s="218" t="s">
        <v>3826</v>
      </c>
      <c r="D446" s="219" t="s">
        <v>699</v>
      </c>
      <c r="E446" s="218" t="s">
        <v>707</v>
      </c>
      <c r="F446" s="218" t="s">
        <v>3048</v>
      </c>
      <c r="G446" s="219" t="s">
        <v>2482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1</v>
      </c>
      <c r="U446" s="218">
        <f ca="1">+L446-T446</f>
        <v>0</v>
      </c>
      <c r="V446" s="218">
        <f ca="1">ROUNDDOWN(T446/J446,0)</f>
        <v>1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3033</v>
      </c>
      <c r="BF446" s="218">
        <v>1</v>
      </c>
      <c r="BG446" s="231">
        <v>46240</v>
      </c>
      <c r="BH446" s="213">
        <f>+L446-BF446</f>
        <v>0</v>
      </c>
      <c r="BI446" s="213" t="s">
        <v>2483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3828</v>
      </c>
      <c r="C447" s="215" t="s">
        <v>3829</v>
      </c>
      <c r="D447" s="216" t="s">
        <v>3769</v>
      </c>
      <c r="E447" s="215"/>
      <c r="F447" s="215"/>
      <c r="G447" s="216" t="s">
        <v>3830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3960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3828</v>
      </c>
      <c r="C448" s="218" t="s">
        <v>3829</v>
      </c>
      <c r="D448" s="219" t="s">
        <v>699</v>
      </c>
      <c r="E448" s="218" t="s">
        <v>3831</v>
      </c>
      <c r="F448" s="218" t="s">
        <v>3049</v>
      </c>
      <c r="G448" s="219" t="s">
        <v>2482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1</v>
      </c>
      <c r="U448" s="218">
        <f ca="1">+L448-T448</f>
        <v>0</v>
      </c>
      <c r="V448" s="218">
        <f ca="1">ROUNDDOWN(T448/J448,0)</f>
        <v>1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3033</v>
      </c>
      <c r="BF448" s="218">
        <v>1</v>
      </c>
      <c r="BG448" s="231">
        <v>46240</v>
      </c>
      <c r="BH448" s="213">
        <f>+L448-BF448</f>
        <v>0</v>
      </c>
      <c r="BI448" s="213" t="s">
        <v>2483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3832</v>
      </c>
      <c r="C449" s="215" t="s">
        <v>3833</v>
      </c>
      <c r="D449" s="216" t="s">
        <v>3769</v>
      </c>
      <c r="E449" s="215"/>
      <c r="F449" s="215"/>
      <c r="G449" s="216" t="s">
        <v>3779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3960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3832</v>
      </c>
      <c r="C450" s="218" t="s">
        <v>3833</v>
      </c>
      <c r="D450" s="219" t="s">
        <v>699</v>
      </c>
      <c r="E450" s="218" t="s">
        <v>3834</v>
      </c>
      <c r="F450" s="218" t="s">
        <v>3050</v>
      </c>
      <c r="G450" s="219" t="s">
        <v>2482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3</v>
      </c>
      <c r="U450" s="218">
        <f ca="1">+L450-T450</f>
        <v>0</v>
      </c>
      <c r="V450" s="218">
        <f ca="1">ROUNDDOWN(T450/J450,0)</f>
        <v>3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3033</v>
      </c>
      <c r="BF450" s="218">
        <v>3</v>
      </c>
      <c r="BG450" s="231">
        <v>46240</v>
      </c>
      <c r="BH450" s="213">
        <f>+L450-BF450</f>
        <v>0</v>
      </c>
      <c r="BI450" s="213" t="s">
        <v>2483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3835</v>
      </c>
      <c r="C451" s="215" t="s">
        <v>3836</v>
      </c>
      <c r="D451" s="216" t="s">
        <v>3769</v>
      </c>
      <c r="E451" s="215"/>
      <c r="F451" s="215"/>
      <c r="G451" s="216" t="s">
        <v>3837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3960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3835</v>
      </c>
      <c r="C452" s="218" t="s">
        <v>3836</v>
      </c>
      <c r="D452" s="219" t="s">
        <v>2496</v>
      </c>
      <c r="E452" s="218" t="s">
        <v>3820</v>
      </c>
      <c r="F452" s="218" t="s">
        <v>3052</v>
      </c>
      <c r="G452" s="219" t="s">
        <v>2495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3042</v>
      </c>
      <c r="BF452" s="218">
        <v>5</v>
      </c>
      <c r="BG452" s="231">
        <v>46240</v>
      </c>
      <c r="BH452" s="213">
        <f>+L452-BF452</f>
        <v>0</v>
      </c>
      <c r="BI452" s="213" t="s">
        <v>2497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3838</v>
      </c>
      <c r="C453" s="215" t="s">
        <v>3839</v>
      </c>
      <c r="D453" s="216" t="s">
        <v>3769</v>
      </c>
      <c r="E453" s="215"/>
      <c r="F453" s="215"/>
      <c r="G453" s="216" t="s">
        <v>3840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3960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3838</v>
      </c>
      <c r="C454" s="218" t="s">
        <v>3839</v>
      </c>
      <c r="D454" s="219" t="s">
        <v>2511</v>
      </c>
      <c r="E454" s="218" t="s">
        <v>3824</v>
      </c>
      <c r="F454" s="218" t="s">
        <v>3053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3046</v>
      </c>
      <c r="BF454" s="218">
        <v>5</v>
      </c>
      <c r="BG454" s="231">
        <v>46240</v>
      </c>
      <c r="BH454" s="213">
        <f>+L454-BF454</f>
        <v>0</v>
      </c>
      <c r="BI454" s="213" t="s">
        <v>2502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3841</v>
      </c>
      <c r="C455" s="215" t="s">
        <v>3842</v>
      </c>
      <c r="D455" s="216" t="s">
        <v>3769</v>
      </c>
      <c r="E455" s="215"/>
      <c r="F455" s="215"/>
      <c r="G455" s="216" t="s">
        <v>3843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3960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3841</v>
      </c>
      <c r="C456" s="218" t="s">
        <v>3842</v>
      </c>
      <c r="D456" s="219" t="s">
        <v>699</v>
      </c>
      <c r="E456" s="218" t="s">
        <v>885</v>
      </c>
      <c r="F456" s="218" t="s">
        <v>3054</v>
      </c>
      <c r="G456" s="219" t="s">
        <v>2482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18">
        <f ca="1">+L456-T456</f>
        <v>0</v>
      </c>
      <c r="V456" s="218">
        <f ca="1">ROUNDDOWN(T456/J456,0)</f>
        <v>2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3033</v>
      </c>
      <c r="BF456" s="218">
        <v>2</v>
      </c>
      <c r="BG456" s="231">
        <v>46240</v>
      </c>
      <c r="BH456" s="213">
        <f>+L456-BF456</f>
        <v>0</v>
      </c>
      <c r="BI456" s="213" t="s">
        <v>2483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3844</v>
      </c>
      <c r="C457" s="215" t="s">
        <v>3845</v>
      </c>
      <c r="D457" s="216" t="s">
        <v>3769</v>
      </c>
      <c r="E457" s="215"/>
      <c r="F457" s="215"/>
      <c r="G457" s="216" t="s">
        <v>3846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3960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3844</v>
      </c>
      <c r="C458" s="218" t="s">
        <v>3845</v>
      </c>
      <c r="D458" s="219" t="s">
        <v>699</v>
      </c>
      <c r="E458" s="218" t="s">
        <v>3847</v>
      </c>
      <c r="F458" s="218" t="s">
        <v>3055</v>
      </c>
      <c r="G458" s="219" t="s">
        <v>2482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218">
        <f ca="1">+L458-T458</f>
        <v>0</v>
      </c>
      <c r="V458" s="218">
        <f ca="1">ROUNDDOWN(T458/J458,0)</f>
        <v>1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3033</v>
      </c>
      <c r="BF458" s="218">
        <v>1</v>
      </c>
      <c r="BG458" s="231">
        <v>46240</v>
      </c>
      <c r="BH458" s="213">
        <f>+L458-BF458</f>
        <v>0</v>
      </c>
      <c r="BI458" s="213" t="s">
        <v>2483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3848</v>
      </c>
      <c r="C459" s="215" t="s">
        <v>3849</v>
      </c>
      <c r="D459" s="216" t="s">
        <v>3769</v>
      </c>
      <c r="E459" s="215"/>
      <c r="F459" s="215"/>
      <c r="G459" s="216" t="s">
        <v>3850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3960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3848</v>
      </c>
      <c r="C460" s="218" t="s">
        <v>3849</v>
      </c>
      <c r="D460" s="219" t="s">
        <v>699</v>
      </c>
      <c r="E460" s="218" t="s">
        <v>1118</v>
      </c>
      <c r="F460" s="218" t="s">
        <v>3056</v>
      </c>
      <c r="G460" s="219" t="s">
        <v>2482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18">
        <f ca="1">+L460-T460</f>
        <v>0</v>
      </c>
      <c r="V460" s="218">
        <f ca="1">ROUNDDOWN(T460/J460,0)</f>
        <v>4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3033</v>
      </c>
      <c r="BF460" s="218">
        <v>4</v>
      </c>
      <c r="BG460" s="231">
        <v>46240</v>
      </c>
      <c r="BH460" s="213">
        <f>+L460-BF460</f>
        <v>0</v>
      </c>
      <c r="BI460" s="213" t="s">
        <v>2483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3851</v>
      </c>
      <c r="C461" s="215" t="s">
        <v>3852</v>
      </c>
      <c r="D461" s="216" t="s">
        <v>3769</v>
      </c>
      <c r="E461" s="215"/>
      <c r="F461" s="215"/>
      <c r="G461" s="216" t="s">
        <v>3853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3960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3851</v>
      </c>
      <c r="C462" s="218" t="s">
        <v>3852</v>
      </c>
      <c r="D462" s="219" t="s">
        <v>699</v>
      </c>
      <c r="E462" s="218" t="s">
        <v>1119</v>
      </c>
      <c r="F462" s="218" t="s">
        <v>3057</v>
      </c>
      <c r="G462" s="219" t="s">
        <v>2482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18">
        <f ca="1">+L462-T462</f>
        <v>0</v>
      </c>
      <c r="V462" s="218">
        <f ca="1">ROUNDDOWN(T462/J462,0)</f>
        <v>1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3033</v>
      </c>
      <c r="BF462" s="218">
        <v>1</v>
      </c>
      <c r="BG462" s="231">
        <v>46240</v>
      </c>
      <c r="BH462" s="213">
        <f>+L462-BF462</f>
        <v>0</v>
      </c>
      <c r="BI462" s="213" t="s">
        <v>2483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3854</v>
      </c>
      <c r="C463" s="215" t="s">
        <v>3855</v>
      </c>
      <c r="D463" s="216" t="s">
        <v>3769</v>
      </c>
      <c r="E463" s="215"/>
      <c r="F463" s="215"/>
      <c r="G463" s="216" t="s">
        <v>3856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3960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3854</v>
      </c>
      <c r="C464" s="218" t="s">
        <v>3855</v>
      </c>
      <c r="D464" s="219" t="s">
        <v>699</v>
      </c>
      <c r="E464" s="218" t="s">
        <v>3857</v>
      </c>
      <c r="F464" s="218" t="s">
        <v>3058</v>
      </c>
      <c r="G464" s="219" t="s">
        <v>2482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218">
        <f ca="1">+L464-T464</f>
        <v>0</v>
      </c>
      <c r="V464" s="218">
        <f ca="1">ROUNDDOWN(T464/J464,0)</f>
        <v>1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3033</v>
      </c>
      <c r="BF464" s="218">
        <v>1</v>
      </c>
      <c r="BG464" s="231">
        <v>46240</v>
      </c>
      <c r="BH464" s="213">
        <f>+L464-BF464</f>
        <v>0</v>
      </c>
      <c r="BI464" s="213" t="s">
        <v>2483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3858</v>
      </c>
      <c r="C465" s="215" t="s">
        <v>3859</v>
      </c>
      <c r="D465" s="216" t="s">
        <v>3769</v>
      </c>
      <c r="E465" s="215"/>
      <c r="F465" s="215"/>
      <c r="G465" s="216" t="s">
        <v>3779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3960</v>
      </c>
      <c r="S465" s="215"/>
      <c r="T465" s="215"/>
      <c r="U465" s="215"/>
      <c r="V465" s="215"/>
      <c r="W465" s="215">
        <f ca="1">_xlfn.MINIFS(V:V,C:C,C465,AE:AE,"",AB:AB,"")</f>
        <v>1</v>
      </c>
      <c r="X465" s="215">
        <f ca="1">SUMIFS(T:T,C:C,C465,AE:AE,"")/SUMIFS(L:L,C:C,C465,AE:AE,"",AB:AB,"")</f>
        <v>1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3858</v>
      </c>
      <c r="C466" s="218" t="s">
        <v>3859</v>
      </c>
      <c r="D466" s="219" t="s">
        <v>699</v>
      </c>
      <c r="E466" s="218" t="s">
        <v>700</v>
      </c>
      <c r="F466" s="218" t="s">
        <v>3059</v>
      </c>
      <c r="G466" s="219" t="s">
        <v>2482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218">
        <f ca="1">+L466-T466</f>
        <v>0</v>
      </c>
      <c r="V466" s="218">
        <f ca="1">ROUNDDOWN(T466/J466,0)</f>
        <v>1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3033</v>
      </c>
      <c r="BF466" s="218">
        <v>2</v>
      </c>
      <c r="BG466" s="231">
        <v>46240</v>
      </c>
      <c r="BH466" s="213">
        <f>+L466-BF466</f>
        <v>0</v>
      </c>
      <c r="BI466" s="213" t="s">
        <v>2483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3860</v>
      </c>
      <c r="C467" s="215" t="s">
        <v>3861</v>
      </c>
      <c r="D467" s="216" t="s">
        <v>3769</v>
      </c>
      <c r="E467" s="215"/>
      <c r="F467" s="215"/>
      <c r="G467" s="216" t="s">
        <v>3862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3960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3860</v>
      </c>
      <c r="C468" s="218" t="s">
        <v>3861</v>
      </c>
      <c r="D468" s="219" t="s">
        <v>699</v>
      </c>
      <c r="E468" s="218" t="s">
        <v>944</v>
      </c>
      <c r="F468" s="218" t="s">
        <v>3060</v>
      </c>
      <c r="G468" s="219" t="s">
        <v>2482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218">
        <f ca="1">+L468-T468</f>
        <v>0</v>
      </c>
      <c r="V468" s="218">
        <f ca="1">ROUNDDOWN(T468/J468,0)</f>
        <v>1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3033</v>
      </c>
      <c r="BF468" s="218">
        <v>1</v>
      </c>
      <c r="BG468" s="231">
        <v>46240</v>
      </c>
      <c r="BH468" s="213">
        <f>+L468-BF468</f>
        <v>0</v>
      </c>
      <c r="BI468" s="213" t="s">
        <v>2483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3863</v>
      </c>
      <c r="C469" s="215" t="s">
        <v>3864</v>
      </c>
      <c r="D469" s="216" t="s">
        <v>3769</v>
      </c>
      <c r="E469" s="215"/>
      <c r="F469" s="215"/>
      <c r="G469" s="216" t="s">
        <v>3865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3960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3863</v>
      </c>
      <c r="C470" s="218" t="s">
        <v>3864</v>
      </c>
      <c r="D470" s="219" t="s">
        <v>699</v>
      </c>
      <c r="E470" s="218" t="s">
        <v>971</v>
      </c>
      <c r="F470" s="218" t="s">
        <v>3061</v>
      </c>
      <c r="G470" s="219" t="s">
        <v>2482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18">
        <f ca="1">+L470-T470</f>
        <v>0</v>
      </c>
      <c r="V470" s="218">
        <f ca="1">ROUNDDOWN(T470/J470,0)</f>
        <v>1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3033</v>
      </c>
      <c r="BF470" s="218">
        <v>1</v>
      </c>
      <c r="BG470" s="231">
        <v>46240</v>
      </c>
      <c r="BH470" s="213">
        <f>+L470-BF470</f>
        <v>0</v>
      </c>
      <c r="BI470" s="213" t="s">
        <v>2483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3866</v>
      </c>
      <c r="C471" s="215" t="s">
        <v>3867</v>
      </c>
      <c r="D471" s="216" t="s">
        <v>3769</v>
      </c>
      <c r="E471" s="215"/>
      <c r="F471" s="215"/>
      <c r="G471" s="216" t="s">
        <v>3868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3960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3866</v>
      </c>
      <c r="C472" s="218" t="s">
        <v>3867</v>
      </c>
      <c r="D472" s="219" t="s">
        <v>699</v>
      </c>
      <c r="E472" s="218" t="s">
        <v>3869</v>
      </c>
      <c r="F472" s="218" t="s">
        <v>3063</v>
      </c>
      <c r="G472" s="219" t="s">
        <v>2482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8</v>
      </c>
      <c r="U472" s="218">
        <f ca="1">+L472-T472</f>
        <v>0</v>
      </c>
      <c r="V472" s="218">
        <f ca="1">ROUNDDOWN(T472/J472,0)</f>
        <v>8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3033</v>
      </c>
      <c r="BF472" s="218">
        <v>8</v>
      </c>
      <c r="BG472" s="231">
        <v>46240</v>
      </c>
      <c r="BH472" s="213">
        <f>+L472-BF472</f>
        <v>0</v>
      </c>
      <c r="BI472" s="213" t="s">
        <v>2483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3870</v>
      </c>
      <c r="C473" s="215" t="s">
        <v>3871</v>
      </c>
      <c r="D473" s="216" t="s">
        <v>3769</v>
      </c>
      <c r="E473" s="215"/>
      <c r="F473" s="215"/>
      <c r="G473" s="216" t="s">
        <v>3872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3960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3870</v>
      </c>
      <c r="C474" s="218" t="s">
        <v>3871</v>
      </c>
      <c r="D474" s="219" t="s">
        <v>699</v>
      </c>
      <c r="E474" s="218" t="s">
        <v>3873</v>
      </c>
      <c r="F474" s="218" t="s">
        <v>3064</v>
      </c>
      <c r="G474" s="219" t="s">
        <v>2482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2</v>
      </c>
      <c r="U474" s="218">
        <f ca="1">+L474-T474</f>
        <v>0</v>
      </c>
      <c r="V474" s="218">
        <f ca="1">ROUNDDOWN(T474/J474,0)</f>
        <v>2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3033</v>
      </c>
      <c r="BF474" s="218">
        <v>2</v>
      </c>
      <c r="BG474" s="231">
        <v>46240</v>
      </c>
      <c r="BH474" s="213">
        <f>+L474-BF474</f>
        <v>0</v>
      </c>
      <c r="BI474" s="213" t="s">
        <v>2483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3874</v>
      </c>
      <c r="C475" s="215" t="s">
        <v>3875</v>
      </c>
      <c r="D475" s="216" t="s">
        <v>3769</v>
      </c>
      <c r="E475" s="215"/>
      <c r="F475" s="215"/>
      <c r="G475" s="216" t="s">
        <v>3876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3960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3874</v>
      </c>
      <c r="C476" s="218" t="s">
        <v>3875</v>
      </c>
      <c r="D476" s="219" t="s">
        <v>699</v>
      </c>
      <c r="E476" s="218" t="s">
        <v>3877</v>
      </c>
      <c r="F476" s="218" t="s">
        <v>3065</v>
      </c>
      <c r="G476" s="219" t="s">
        <v>2482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5</v>
      </c>
      <c r="U476" s="218">
        <f ca="1">+L476-T476</f>
        <v>0</v>
      </c>
      <c r="V476" s="218">
        <f ca="1">ROUNDDOWN(T476/J476,0)</f>
        <v>5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3033</v>
      </c>
      <c r="BF476" s="218">
        <v>5</v>
      </c>
      <c r="BG476" s="231">
        <v>46240</v>
      </c>
      <c r="BH476" s="213">
        <f>+L476-BF476</f>
        <v>0</v>
      </c>
      <c r="BI476" s="213" t="s">
        <v>2483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3878</v>
      </c>
      <c r="C477" s="215" t="s">
        <v>3879</v>
      </c>
      <c r="D477" s="216" t="s">
        <v>3769</v>
      </c>
      <c r="E477" s="215"/>
      <c r="F477" s="215"/>
      <c r="G477" s="216" t="s">
        <v>3880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3960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3878</v>
      </c>
      <c r="C478" s="218" t="s">
        <v>3879</v>
      </c>
      <c r="D478" s="219" t="s">
        <v>699</v>
      </c>
      <c r="E478" s="218" t="s">
        <v>3881</v>
      </c>
      <c r="F478" s="218" t="s">
        <v>3066</v>
      </c>
      <c r="G478" s="219" t="s">
        <v>2482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18">
        <f ca="1">+L478-T478</f>
        <v>0</v>
      </c>
      <c r="V478" s="218">
        <f ca="1">ROUNDDOWN(T478/J478,0)</f>
        <v>1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3033</v>
      </c>
      <c r="BF478" s="218">
        <v>1</v>
      </c>
      <c r="BG478" s="231">
        <v>46240</v>
      </c>
      <c r="BH478" s="213">
        <f>+L478-BF478</f>
        <v>0</v>
      </c>
      <c r="BI478" s="213" t="s">
        <v>2483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3882</v>
      </c>
      <c r="C479" s="215" t="s">
        <v>3883</v>
      </c>
      <c r="D479" s="216" t="s">
        <v>3769</v>
      </c>
      <c r="E479" s="215"/>
      <c r="F479" s="215"/>
      <c r="G479" s="216" t="s">
        <v>3884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3960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3882</v>
      </c>
      <c r="C480" s="218" t="s">
        <v>3883</v>
      </c>
      <c r="D480" s="219" t="s">
        <v>699</v>
      </c>
      <c r="E480" s="218" t="s">
        <v>3885</v>
      </c>
      <c r="F480" s="218" t="s">
        <v>3067</v>
      </c>
      <c r="G480" s="219" t="s">
        <v>2482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3</v>
      </c>
      <c r="U480" s="218">
        <f ca="1">+L480-T480</f>
        <v>0</v>
      </c>
      <c r="V480" s="218">
        <f ca="1">ROUNDDOWN(T480/J480,0)</f>
        <v>3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3033</v>
      </c>
      <c r="BF480" s="218">
        <v>3</v>
      </c>
      <c r="BG480" s="231">
        <v>46240</v>
      </c>
      <c r="BH480" s="213">
        <f>+L480-BF480</f>
        <v>0</v>
      </c>
      <c r="BI480" s="213" t="s">
        <v>2483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3886</v>
      </c>
      <c r="C481" s="215" t="s">
        <v>3887</v>
      </c>
      <c r="D481" s="216" t="s">
        <v>3769</v>
      </c>
      <c r="E481" s="215"/>
      <c r="F481" s="215"/>
      <c r="G481" s="216" t="s">
        <v>3888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3960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3886</v>
      </c>
      <c r="C482" s="218" t="s">
        <v>3887</v>
      </c>
      <c r="D482" s="219" t="s">
        <v>699</v>
      </c>
      <c r="E482" s="218" t="s">
        <v>3889</v>
      </c>
      <c r="F482" s="218" t="s">
        <v>3068</v>
      </c>
      <c r="G482" s="219" t="s">
        <v>2482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18">
        <f ca="1">+L482-T482</f>
        <v>0</v>
      </c>
      <c r="V482" s="218">
        <f ca="1">ROUNDDOWN(T482/J482,0)</f>
        <v>2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3033</v>
      </c>
      <c r="BF482" s="218">
        <v>2</v>
      </c>
      <c r="BG482" s="231">
        <v>46240</v>
      </c>
      <c r="BH482" s="213">
        <f>+L482-BF482</f>
        <v>0</v>
      </c>
      <c r="BI482" s="213" t="s">
        <v>2483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3890</v>
      </c>
      <c r="C483" s="215" t="s">
        <v>3891</v>
      </c>
      <c r="D483" s="216" t="s">
        <v>3892</v>
      </c>
      <c r="E483" s="215"/>
      <c r="F483" s="215"/>
      <c r="G483" s="216" t="s">
        <v>3893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3960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3890</v>
      </c>
      <c r="C484" s="218" t="s">
        <v>3891</v>
      </c>
      <c r="D484" s="219" t="s">
        <v>781</v>
      </c>
      <c r="E484" s="218" t="s">
        <v>1178</v>
      </c>
      <c r="F484" s="218" t="s">
        <v>3075</v>
      </c>
      <c r="G484" s="219" t="s">
        <v>2535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8">
        <f ca="1">+L484-T484</f>
        <v>0</v>
      </c>
      <c r="V484" s="218">
        <f ca="1">ROUNDDOWN(T484/J484,0)</f>
        <v>357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3029</v>
      </c>
      <c r="BF484" s="218">
        <v>357</v>
      </c>
      <c r="BG484" s="246">
        <v>46240</v>
      </c>
      <c r="BH484" s="213">
        <f>+L484-BF484</f>
        <v>0</v>
      </c>
      <c r="BI484" s="245" t="s">
        <v>2478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3894</v>
      </c>
      <c r="C485" s="215" t="s">
        <v>3895</v>
      </c>
      <c r="D485" s="216" t="s">
        <v>3896</v>
      </c>
      <c r="E485" s="215"/>
      <c r="F485" s="215"/>
      <c r="G485" s="216" t="s">
        <v>3897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3960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3894</v>
      </c>
      <c r="C486" s="218" t="s">
        <v>3895</v>
      </c>
      <c r="D486" s="219" t="s">
        <v>781</v>
      </c>
      <c r="E486" s="218" t="s">
        <v>1129</v>
      </c>
      <c r="F486" s="218" t="s">
        <v>3085</v>
      </c>
      <c r="G486" s="219" t="s">
        <v>2551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3077</v>
      </c>
      <c r="BF486" s="218">
        <v>4</v>
      </c>
      <c r="BG486" s="231">
        <v>46240</v>
      </c>
      <c r="BH486" s="213">
        <f>+L486-BF486</f>
        <v>0</v>
      </c>
      <c r="BI486" s="213" t="s">
        <v>2538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3894</v>
      </c>
      <c r="C487" s="218" t="s">
        <v>3895</v>
      </c>
      <c r="D487" s="219" t="s">
        <v>781</v>
      </c>
      <c r="E487" s="218" t="s">
        <v>983</v>
      </c>
      <c r="F487" s="218" t="s">
        <v>3086</v>
      </c>
      <c r="G487" s="219" t="s">
        <v>2553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3077</v>
      </c>
      <c r="BF487" s="218">
        <v>8</v>
      </c>
      <c r="BG487" s="231">
        <v>46240</v>
      </c>
      <c r="BH487" s="213">
        <f>+L487-BF487</f>
        <v>0</v>
      </c>
      <c r="BI487" s="213" t="s">
        <v>2538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3898</v>
      </c>
      <c r="C488" s="215" t="s">
        <v>3899</v>
      </c>
      <c r="D488" s="216" t="s">
        <v>3896</v>
      </c>
      <c r="E488" s="215"/>
      <c r="F488" s="215"/>
      <c r="G488" s="216" t="s">
        <v>3900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3960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3898</v>
      </c>
      <c r="C489" s="218" t="s">
        <v>3899</v>
      </c>
      <c r="D489" s="219" t="s">
        <v>781</v>
      </c>
      <c r="E489" s="218" t="s">
        <v>3901</v>
      </c>
      <c r="F489" s="218" t="s">
        <v>3087</v>
      </c>
      <c r="G489" s="219" t="s">
        <v>2555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3077</v>
      </c>
      <c r="BF489" s="218">
        <v>2</v>
      </c>
      <c r="BG489" s="231">
        <v>46240</v>
      </c>
      <c r="BH489" s="213">
        <f>+L489-BF489</f>
        <v>0</v>
      </c>
      <c r="BI489" s="213" t="s">
        <v>2538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3898</v>
      </c>
      <c r="C490" s="218" t="s">
        <v>3899</v>
      </c>
      <c r="D490" s="219" t="s">
        <v>781</v>
      </c>
      <c r="E490" s="218" t="s">
        <v>1076</v>
      </c>
      <c r="F490" s="218" t="s">
        <v>3088</v>
      </c>
      <c r="G490" s="219" t="s">
        <v>2557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3077</v>
      </c>
      <c r="BF490" s="218">
        <v>2</v>
      </c>
      <c r="BG490" s="231">
        <v>46240</v>
      </c>
      <c r="BH490" s="213">
        <f>+L490-BF490</f>
        <v>0</v>
      </c>
      <c r="BI490" s="213" t="s">
        <v>2538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3898</v>
      </c>
      <c r="C491" s="218" t="s">
        <v>3899</v>
      </c>
      <c r="D491" s="219" t="s">
        <v>781</v>
      </c>
      <c r="E491" s="218" t="s">
        <v>1027</v>
      </c>
      <c r="F491" s="218" t="s">
        <v>3089</v>
      </c>
      <c r="G491" s="219" t="s">
        <v>2559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3077</v>
      </c>
      <c r="BF491" s="218">
        <v>2</v>
      </c>
      <c r="BG491" s="231">
        <v>46240</v>
      </c>
      <c r="BH491" s="213">
        <f>+L491-BF491</f>
        <v>0</v>
      </c>
      <c r="BI491" s="213" t="s">
        <v>2538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3898</v>
      </c>
      <c r="C492" s="218" t="s">
        <v>3899</v>
      </c>
      <c r="D492" s="219" t="s">
        <v>781</v>
      </c>
      <c r="E492" s="218" t="s">
        <v>1028</v>
      </c>
      <c r="F492" s="218" t="s">
        <v>3090</v>
      </c>
      <c r="G492" s="219" t="s">
        <v>2546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3077</v>
      </c>
      <c r="BF492" s="218">
        <v>2</v>
      </c>
      <c r="BG492" s="231">
        <v>46240</v>
      </c>
      <c r="BH492" s="213">
        <f>+L492-BF492</f>
        <v>0</v>
      </c>
      <c r="BI492" s="213" t="s">
        <v>2538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3902</v>
      </c>
      <c r="C493" s="215" t="s">
        <v>3903</v>
      </c>
      <c r="D493" s="216" t="s">
        <v>3896</v>
      </c>
      <c r="E493" s="215"/>
      <c r="F493" s="215"/>
      <c r="G493" s="216" t="s">
        <v>3900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3960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3902</v>
      </c>
      <c r="C494" s="218" t="s">
        <v>3903</v>
      </c>
      <c r="D494" s="219" t="s">
        <v>781</v>
      </c>
      <c r="E494" s="218" t="s">
        <v>3901</v>
      </c>
      <c r="F494" s="218" t="s">
        <v>3091</v>
      </c>
      <c r="G494" s="219" t="s">
        <v>2555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3077</v>
      </c>
      <c r="BF494" s="218">
        <v>2</v>
      </c>
      <c r="BG494" s="231">
        <v>46240</v>
      </c>
      <c r="BH494" s="213">
        <f>+L494-BF494</f>
        <v>0</v>
      </c>
      <c r="BI494" s="213" t="s">
        <v>2538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3902</v>
      </c>
      <c r="C495" s="218" t="s">
        <v>3903</v>
      </c>
      <c r="D495" s="219" t="s">
        <v>781</v>
      </c>
      <c r="E495" s="218" t="s">
        <v>1076</v>
      </c>
      <c r="F495" s="218" t="s">
        <v>3092</v>
      </c>
      <c r="G495" s="219" t="s">
        <v>2557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3077</v>
      </c>
      <c r="BF495" s="218">
        <v>2</v>
      </c>
      <c r="BG495" s="231">
        <v>46240</v>
      </c>
      <c r="BH495" s="213">
        <f>+L495-BF495</f>
        <v>0</v>
      </c>
      <c r="BI495" s="213" t="s">
        <v>2538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3902</v>
      </c>
      <c r="C496" s="218" t="s">
        <v>3903</v>
      </c>
      <c r="D496" s="219" t="s">
        <v>781</v>
      </c>
      <c r="E496" s="218" t="s">
        <v>1027</v>
      </c>
      <c r="F496" s="218" t="s">
        <v>3093</v>
      </c>
      <c r="G496" s="219" t="s">
        <v>2559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3077</v>
      </c>
      <c r="BF496" s="218">
        <v>2</v>
      </c>
      <c r="BG496" s="231">
        <v>46240</v>
      </c>
      <c r="BH496" s="213">
        <f>+L496-BF496</f>
        <v>0</v>
      </c>
      <c r="BI496" s="213" t="s">
        <v>2538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3902</v>
      </c>
      <c r="C497" s="218" t="s">
        <v>3903</v>
      </c>
      <c r="D497" s="219" t="s">
        <v>781</v>
      </c>
      <c r="E497" s="218" t="s">
        <v>1028</v>
      </c>
      <c r="F497" s="218" t="s">
        <v>3094</v>
      </c>
      <c r="G497" s="219" t="s">
        <v>2546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3077</v>
      </c>
      <c r="BF497" s="218">
        <v>2</v>
      </c>
      <c r="BG497" s="231">
        <v>46240</v>
      </c>
      <c r="BH497" s="213">
        <f>+L497-BF497</f>
        <v>0</v>
      </c>
      <c r="BI497" s="213" t="s">
        <v>2538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3904</v>
      </c>
      <c r="C498" s="215" t="s">
        <v>3905</v>
      </c>
      <c r="D498" s="216" t="s">
        <v>3896</v>
      </c>
      <c r="E498" s="215"/>
      <c r="F498" s="215"/>
      <c r="G498" s="216" t="s">
        <v>3906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3960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3904</v>
      </c>
      <c r="C499" s="218" t="s">
        <v>3905</v>
      </c>
      <c r="D499" s="219" t="s">
        <v>781</v>
      </c>
      <c r="E499" s="218" t="s">
        <v>1175</v>
      </c>
      <c r="F499" s="218" t="s">
        <v>3095</v>
      </c>
      <c r="G499" s="219" t="s">
        <v>2537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3077</v>
      </c>
      <c r="BF499" s="218">
        <v>4</v>
      </c>
      <c r="BG499" s="231">
        <v>46240</v>
      </c>
      <c r="BH499" s="213">
        <f>+L499-BF499</f>
        <v>0</v>
      </c>
      <c r="BI499" s="213" t="s">
        <v>2538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3904</v>
      </c>
      <c r="C500" s="218" t="s">
        <v>3905</v>
      </c>
      <c r="D500" s="219" t="s">
        <v>781</v>
      </c>
      <c r="E500" s="218" t="s">
        <v>982</v>
      </c>
      <c r="F500" s="218" t="s">
        <v>3096</v>
      </c>
      <c r="G500" s="219" t="s">
        <v>2540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3077</v>
      </c>
      <c r="BF500" s="218">
        <v>8</v>
      </c>
      <c r="BG500" s="231">
        <v>46240</v>
      </c>
      <c r="BH500" s="213">
        <f>+L500-BF500</f>
        <v>0</v>
      </c>
      <c r="BI500" s="213" t="s">
        <v>2538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3907</v>
      </c>
      <c r="C501" s="215" t="s">
        <v>3908</v>
      </c>
      <c r="D501" s="216" t="s">
        <v>3896</v>
      </c>
      <c r="E501" s="215"/>
      <c r="F501" s="215"/>
      <c r="G501" s="216" t="s">
        <v>3909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3960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3907</v>
      </c>
      <c r="C502" s="218" t="s">
        <v>3908</v>
      </c>
      <c r="D502" s="219" t="s">
        <v>781</v>
      </c>
      <c r="E502" s="218" t="s">
        <v>1175</v>
      </c>
      <c r="F502" s="218" t="s">
        <v>3097</v>
      </c>
      <c r="G502" s="219" t="s">
        <v>2537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3077</v>
      </c>
      <c r="BF502" s="218">
        <v>4</v>
      </c>
      <c r="BG502" s="231">
        <v>46240</v>
      </c>
      <c r="BH502" s="213">
        <f>+L502-BF502</f>
        <v>0</v>
      </c>
      <c r="BI502" s="213" t="s">
        <v>2538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3907</v>
      </c>
      <c r="C503" s="218" t="s">
        <v>3908</v>
      </c>
      <c r="D503" s="219" t="s">
        <v>781</v>
      </c>
      <c r="E503" s="218" t="s">
        <v>3910</v>
      </c>
      <c r="F503" s="218" t="s">
        <v>3098</v>
      </c>
      <c r="G503" s="219" t="s">
        <v>2540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3077</v>
      </c>
      <c r="BF503" s="218">
        <v>8</v>
      </c>
      <c r="BG503" s="231">
        <v>46240</v>
      </c>
      <c r="BH503" s="213">
        <f>+L503-BF503</f>
        <v>0</v>
      </c>
      <c r="BI503" s="213" t="s">
        <v>2538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3911</v>
      </c>
      <c r="C504" s="215" t="s">
        <v>3912</v>
      </c>
      <c r="D504" s="216" t="s">
        <v>3896</v>
      </c>
      <c r="E504" s="215"/>
      <c r="F504" s="215"/>
      <c r="G504" s="216" t="s">
        <v>3913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3960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3911</v>
      </c>
      <c r="C505" s="218" t="s">
        <v>3912</v>
      </c>
      <c r="D505" s="219" t="s">
        <v>781</v>
      </c>
      <c r="E505" s="218" t="s">
        <v>1107</v>
      </c>
      <c r="F505" s="218" t="s">
        <v>3099</v>
      </c>
      <c r="G505" s="219" t="s">
        <v>2570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3077</v>
      </c>
      <c r="BF505" s="218">
        <v>2</v>
      </c>
      <c r="BG505" s="231">
        <v>46240</v>
      </c>
      <c r="BH505" s="213">
        <f>+L505-BF505</f>
        <v>0</v>
      </c>
      <c r="BI505" s="213" t="s">
        <v>2538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3911</v>
      </c>
      <c r="C506" s="218" t="s">
        <v>3912</v>
      </c>
      <c r="D506" s="219" t="s">
        <v>781</v>
      </c>
      <c r="E506" s="218" t="s">
        <v>1111</v>
      </c>
      <c r="F506" s="218" t="s">
        <v>3100</v>
      </c>
      <c r="G506" s="219" t="s">
        <v>2544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3077</v>
      </c>
      <c r="BF506" s="218">
        <v>4</v>
      </c>
      <c r="BG506" s="231">
        <v>46240</v>
      </c>
      <c r="BH506" s="213">
        <f>+L506-BF506</f>
        <v>0</v>
      </c>
      <c r="BI506" s="213" t="s">
        <v>2538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3911</v>
      </c>
      <c r="C507" s="218" t="s">
        <v>3912</v>
      </c>
      <c r="D507" s="219" t="s">
        <v>781</v>
      </c>
      <c r="E507" s="218" t="s">
        <v>1074</v>
      </c>
      <c r="F507" s="218" t="s">
        <v>3101</v>
      </c>
      <c r="G507" s="219" t="s">
        <v>2546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3077</v>
      </c>
      <c r="BF507" s="218">
        <v>2</v>
      </c>
      <c r="BG507" s="231">
        <v>46240</v>
      </c>
      <c r="BH507" s="213">
        <f>+L507-BF507</f>
        <v>0</v>
      </c>
      <c r="BI507" s="213" t="s">
        <v>2538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3914</v>
      </c>
      <c r="C508" s="215" t="s">
        <v>3915</v>
      </c>
      <c r="D508" s="216" t="s">
        <v>3896</v>
      </c>
      <c r="E508" s="215"/>
      <c r="F508" s="215"/>
      <c r="G508" s="216" t="s">
        <v>3913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3960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3914</v>
      </c>
      <c r="C509" s="218" t="s">
        <v>3915</v>
      </c>
      <c r="D509" s="219" t="s">
        <v>781</v>
      </c>
      <c r="E509" s="218" t="s">
        <v>1107</v>
      </c>
      <c r="F509" s="218" t="s">
        <v>3102</v>
      </c>
      <c r="G509" s="219" t="s">
        <v>2570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3077</v>
      </c>
      <c r="BF509" s="218">
        <v>2</v>
      </c>
      <c r="BG509" s="231">
        <v>46240</v>
      </c>
      <c r="BH509" s="213">
        <f>+L509-BF509</f>
        <v>0</v>
      </c>
      <c r="BI509" s="213" t="s">
        <v>2538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3914</v>
      </c>
      <c r="C510" s="218" t="s">
        <v>3915</v>
      </c>
      <c r="D510" s="219" t="s">
        <v>781</v>
      </c>
      <c r="E510" s="218" t="s">
        <v>1111</v>
      </c>
      <c r="F510" s="218" t="s">
        <v>3103</v>
      </c>
      <c r="G510" s="219" t="s">
        <v>2544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3077</v>
      </c>
      <c r="BF510" s="218">
        <v>4</v>
      </c>
      <c r="BG510" s="231">
        <v>46240</v>
      </c>
      <c r="BH510" s="213">
        <f>+L510-BF510</f>
        <v>0</v>
      </c>
      <c r="BI510" s="213" t="s">
        <v>2538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3914</v>
      </c>
      <c r="C511" s="218" t="s">
        <v>3915</v>
      </c>
      <c r="D511" s="219" t="s">
        <v>781</v>
      </c>
      <c r="E511" s="218" t="s">
        <v>1074</v>
      </c>
      <c r="F511" s="218" t="s">
        <v>3104</v>
      </c>
      <c r="G511" s="219" t="s">
        <v>2546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3077</v>
      </c>
      <c r="BF511" s="218">
        <v>2</v>
      </c>
      <c r="BG511" s="231">
        <v>46240</v>
      </c>
      <c r="BH511" s="213">
        <f>+L511-BF511</f>
        <v>0</v>
      </c>
      <c r="BI511" s="213" t="s">
        <v>2538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3916</v>
      </c>
      <c r="C512" s="215" t="s">
        <v>3917</v>
      </c>
      <c r="D512" s="216" t="s">
        <v>3896</v>
      </c>
      <c r="E512" s="215"/>
      <c r="F512" s="215"/>
      <c r="G512" s="216" t="s">
        <v>3918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3960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3916</v>
      </c>
      <c r="C513" s="218" t="s">
        <v>3917</v>
      </c>
      <c r="D513" s="219" t="s">
        <v>781</v>
      </c>
      <c r="E513" s="218" t="s">
        <v>1175</v>
      </c>
      <c r="F513" s="218" t="s">
        <v>3105</v>
      </c>
      <c r="G513" s="219" t="s">
        <v>2537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3077</v>
      </c>
      <c r="BF513" s="218">
        <v>4</v>
      </c>
      <c r="BG513" s="231">
        <v>46240</v>
      </c>
      <c r="BH513" s="213">
        <f>+L513-BF513</f>
        <v>0</v>
      </c>
      <c r="BI513" s="213" t="s">
        <v>2538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3916</v>
      </c>
      <c r="C514" s="218" t="s">
        <v>3917</v>
      </c>
      <c r="D514" s="219" t="s">
        <v>781</v>
      </c>
      <c r="E514" s="218" t="s">
        <v>937</v>
      </c>
      <c r="F514" s="218" t="s">
        <v>3106</v>
      </c>
      <c r="G514" s="219" t="s">
        <v>2540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3077</v>
      </c>
      <c r="BF514" s="218">
        <v>8</v>
      </c>
      <c r="BG514" s="231">
        <v>46240</v>
      </c>
      <c r="BH514" s="213">
        <f>+L514-BF514</f>
        <v>0</v>
      </c>
      <c r="BI514" s="213" t="s">
        <v>2538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3919</v>
      </c>
      <c r="C515" s="215" t="s">
        <v>3920</v>
      </c>
      <c r="D515" s="216" t="s">
        <v>3896</v>
      </c>
      <c r="E515" s="215"/>
      <c r="F515" s="215"/>
      <c r="G515" s="216" t="s">
        <v>3909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3960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3919</v>
      </c>
      <c r="C516" s="218" t="s">
        <v>3920</v>
      </c>
      <c r="D516" s="219" t="s">
        <v>781</v>
      </c>
      <c r="E516" s="218" t="s">
        <v>1175</v>
      </c>
      <c r="F516" s="218" t="s">
        <v>3076</v>
      </c>
      <c r="G516" s="219" t="s">
        <v>2537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3077</v>
      </c>
      <c r="BF516" s="218">
        <v>4</v>
      </c>
      <c r="BG516" s="231">
        <v>46240</v>
      </c>
      <c r="BH516" s="213">
        <f>+L516-BF516</f>
        <v>0</v>
      </c>
      <c r="BI516" s="213" t="s">
        <v>2538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3919</v>
      </c>
      <c r="C517" s="218" t="s">
        <v>3920</v>
      </c>
      <c r="D517" s="219" t="s">
        <v>781</v>
      </c>
      <c r="E517" s="218" t="s">
        <v>935</v>
      </c>
      <c r="F517" s="218" t="s">
        <v>3078</v>
      </c>
      <c r="G517" s="219" t="s">
        <v>2540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3077</v>
      </c>
      <c r="BF517" s="218">
        <v>8</v>
      </c>
      <c r="BG517" s="231">
        <v>46240</v>
      </c>
      <c r="BH517" s="213">
        <f>+L517-BF517</f>
        <v>0</v>
      </c>
      <c r="BI517" s="213" t="s">
        <v>2538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3921</v>
      </c>
      <c r="C518" s="215" t="s">
        <v>3922</v>
      </c>
      <c r="D518" s="216" t="s">
        <v>3896</v>
      </c>
      <c r="E518" s="215"/>
      <c r="F518" s="215"/>
      <c r="G518" s="216" t="s">
        <v>3923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3960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3921</v>
      </c>
      <c r="C519" s="218" t="s">
        <v>3922</v>
      </c>
      <c r="D519" s="219" t="s">
        <v>781</v>
      </c>
      <c r="E519" s="218" t="s">
        <v>843</v>
      </c>
      <c r="F519" s="218" t="s">
        <v>3079</v>
      </c>
      <c r="G519" s="219" t="s">
        <v>2542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3077</v>
      </c>
      <c r="BF519" s="218">
        <v>1</v>
      </c>
      <c r="BG519" s="231">
        <v>46240</v>
      </c>
      <c r="BH519" s="213">
        <f>+L519-BF519</f>
        <v>0</v>
      </c>
      <c r="BI519" s="213" t="s">
        <v>2538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3921</v>
      </c>
      <c r="C520" s="218" t="s">
        <v>3922</v>
      </c>
      <c r="D520" s="219" t="s">
        <v>781</v>
      </c>
      <c r="E520" s="218" t="s">
        <v>1111</v>
      </c>
      <c r="F520" s="218" t="s">
        <v>3080</v>
      </c>
      <c r="G520" s="219" t="s">
        <v>2544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3077</v>
      </c>
      <c r="BF520" s="218">
        <v>2</v>
      </c>
      <c r="BG520" s="231">
        <v>46240</v>
      </c>
      <c r="BH520" s="213">
        <f>+L520-BF520</f>
        <v>0</v>
      </c>
      <c r="BI520" s="213" t="s">
        <v>2538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3921</v>
      </c>
      <c r="C521" s="218" t="s">
        <v>3922</v>
      </c>
      <c r="D521" s="219" t="s">
        <v>781</v>
      </c>
      <c r="E521" s="218" t="s">
        <v>1113</v>
      </c>
      <c r="F521" s="218" t="s">
        <v>3081</v>
      </c>
      <c r="G521" s="219" t="s">
        <v>2546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3077</v>
      </c>
      <c r="BF521" s="218">
        <v>1</v>
      </c>
      <c r="BG521" s="231">
        <v>46240</v>
      </c>
      <c r="BH521" s="213">
        <f>+L521-BF521</f>
        <v>0</v>
      </c>
      <c r="BI521" s="213" t="s">
        <v>2538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3924</v>
      </c>
      <c r="C522" s="215" t="s">
        <v>3925</v>
      </c>
      <c r="D522" s="216" t="s">
        <v>3896</v>
      </c>
      <c r="E522" s="215"/>
      <c r="F522" s="215"/>
      <c r="G522" s="216" t="s">
        <v>3923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3960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3924</v>
      </c>
      <c r="C523" s="218" t="s">
        <v>3925</v>
      </c>
      <c r="D523" s="219" t="s">
        <v>781</v>
      </c>
      <c r="E523" s="218" t="s">
        <v>843</v>
      </c>
      <c r="F523" s="218" t="s">
        <v>3082</v>
      </c>
      <c r="G523" s="219" t="s">
        <v>2542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3077</v>
      </c>
      <c r="BF523" s="218">
        <v>1</v>
      </c>
      <c r="BG523" s="231">
        <v>46240</v>
      </c>
      <c r="BH523" s="213">
        <f>+L523-BF523</f>
        <v>0</v>
      </c>
      <c r="BI523" s="213" t="s">
        <v>2538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3924</v>
      </c>
      <c r="C524" s="218" t="s">
        <v>3925</v>
      </c>
      <c r="D524" s="219" t="s">
        <v>781</v>
      </c>
      <c r="E524" s="218" t="s">
        <v>1111</v>
      </c>
      <c r="F524" s="218" t="s">
        <v>3083</v>
      </c>
      <c r="G524" s="219" t="s">
        <v>2544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3077</v>
      </c>
      <c r="BF524" s="218">
        <v>2</v>
      </c>
      <c r="BG524" s="231">
        <v>46240</v>
      </c>
      <c r="BH524" s="213">
        <f>+L524-BF524</f>
        <v>0</v>
      </c>
      <c r="BI524" s="213" t="s">
        <v>2538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3924</v>
      </c>
      <c r="C525" s="218" t="s">
        <v>3925</v>
      </c>
      <c r="D525" s="219" t="s">
        <v>781</v>
      </c>
      <c r="E525" s="218" t="s">
        <v>1113</v>
      </c>
      <c r="F525" s="218" t="s">
        <v>3084</v>
      </c>
      <c r="G525" s="219" t="s">
        <v>2546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3077</v>
      </c>
      <c r="BF525" s="218">
        <v>1</v>
      </c>
      <c r="BG525" s="231">
        <v>46240</v>
      </c>
      <c r="BH525" s="213">
        <f>+L525-BF525</f>
        <v>0</v>
      </c>
      <c r="BI525" s="213" t="s">
        <v>2538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3926</v>
      </c>
      <c r="C526" s="215" t="s">
        <v>3927</v>
      </c>
      <c r="D526" s="216" t="s">
        <v>3763</v>
      </c>
      <c r="E526" s="215"/>
      <c r="F526" s="215"/>
      <c r="G526" s="216" t="s">
        <v>3928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3960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0.88888888888888884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3926</v>
      </c>
      <c r="C527" s="218" t="s">
        <v>3927</v>
      </c>
      <c r="D527" s="219" t="s">
        <v>2473</v>
      </c>
      <c r="E527" s="218" t="s">
        <v>3929</v>
      </c>
      <c r="F527" s="218" t="s">
        <v>3394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18">
        <f t="shared" ref="U527:U533" ca="1" si="152">+L527-T527</f>
        <v>0</v>
      </c>
      <c r="V527" s="218">
        <f t="shared" ref="V527:V533" ca="1" si="153">ROUNDDOWN(T527/J527,0)</f>
        <v>1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3926</v>
      </c>
      <c r="C528" s="218" t="s">
        <v>3927</v>
      </c>
      <c r="D528" s="219" t="s">
        <v>2473</v>
      </c>
      <c r="E528" s="218" t="s">
        <v>3930</v>
      </c>
      <c r="F528" s="218" t="s">
        <v>3395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18">
        <f t="shared" ca="1" si="152"/>
        <v>0</v>
      </c>
      <c r="V528" s="218">
        <f t="shared" ca="1" si="153"/>
        <v>1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3027</v>
      </c>
      <c r="BF528" s="213">
        <v>1</v>
      </c>
      <c r="BG528" s="231">
        <v>46240</v>
      </c>
      <c r="BH528" s="213">
        <f t="shared" si="154"/>
        <v>0</v>
      </c>
      <c r="BI528" s="213" t="s">
        <v>2474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3926</v>
      </c>
      <c r="C529" s="218" t="s">
        <v>3927</v>
      </c>
      <c r="D529" s="219" t="s">
        <v>2954</v>
      </c>
      <c r="E529" s="218" t="s">
        <v>3931</v>
      </c>
      <c r="F529" s="218" t="s">
        <v>3396</v>
      </c>
      <c r="G529" s="219" t="s">
        <v>2953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218">
        <f t="shared" ca="1" si="152"/>
        <v>0</v>
      </c>
      <c r="V529" s="218">
        <f t="shared" ca="1" si="153"/>
        <v>1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3926</v>
      </c>
      <c r="C530" s="218" t="s">
        <v>3927</v>
      </c>
      <c r="D530" s="219" t="s">
        <v>781</v>
      </c>
      <c r="E530" s="218" t="s">
        <v>1026</v>
      </c>
      <c r="F530" s="218" t="s">
        <v>3397</v>
      </c>
      <c r="G530" s="219" t="s">
        <v>2956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3926</v>
      </c>
      <c r="C531" s="218" t="s">
        <v>3927</v>
      </c>
      <c r="D531" s="219" t="s">
        <v>2477</v>
      </c>
      <c r="E531" s="218" t="s">
        <v>1104</v>
      </c>
      <c r="F531" s="218" t="s">
        <v>3398</v>
      </c>
      <c r="G531" s="219" t="s">
        <v>2958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3029</v>
      </c>
      <c r="BF531" s="218">
        <v>2</v>
      </c>
      <c r="BG531" s="246">
        <v>46240</v>
      </c>
      <c r="BH531" s="213">
        <f t="shared" si="154"/>
        <v>0</v>
      </c>
      <c r="BI531" s="245" t="s">
        <v>2478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3926</v>
      </c>
      <c r="C532" s="218" t="s">
        <v>3927</v>
      </c>
      <c r="D532" s="219" t="s">
        <v>781</v>
      </c>
      <c r="E532" s="218" t="s">
        <v>1071</v>
      </c>
      <c r="F532" s="218" t="s">
        <v>3399</v>
      </c>
      <c r="G532" s="219" t="s">
        <v>2960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3926</v>
      </c>
      <c r="C533" s="218" t="s">
        <v>3927</v>
      </c>
      <c r="D533" s="219" t="s">
        <v>2477</v>
      </c>
      <c r="E533" s="218" t="s">
        <v>1190</v>
      </c>
      <c r="F533" s="218" t="s">
        <v>3400</v>
      </c>
      <c r="G533" s="219" t="s">
        <v>2962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3029</v>
      </c>
      <c r="BF533" s="218">
        <v>2</v>
      </c>
      <c r="BG533" s="246">
        <v>46240</v>
      </c>
      <c r="BH533" s="213">
        <f t="shared" si="154"/>
        <v>0</v>
      </c>
      <c r="BI533" s="245" t="s">
        <v>2478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3932</v>
      </c>
      <c r="C534" s="215" t="s">
        <v>3933</v>
      </c>
      <c r="D534" s="216" t="s">
        <v>3763</v>
      </c>
      <c r="E534" s="215"/>
      <c r="F534" s="215"/>
      <c r="G534" s="216" t="s">
        <v>3928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3960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0.88888888888888884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3932</v>
      </c>
      <c r="C535" s="218" t="s">
        <v>3933</v>
      </c>
      <c r="D535" s="219" t="s">
        <v>2473</v>
      </c>
      <c r="E535" s="218" t="s">
        <v>1054</v>
      </c>
      <c r="F535" s="218" t="s">
        <v>3401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18">
        <f t="shared" ref="U535:U541" ca="1" si="156">+L535-T535</f>
        <v>0</v>
      </c>
      <c r="V535" s="218">
        <f t="shared" ref="V535:V541" ca="1" si="157">ROUNDDOWN(T535/J535,0)</f>
        <v>1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3027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2474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3932</v>
      </c>
      <c r="C536" s="218" t="s">
        <v>3933</v>
      </c>
      <c r="D536" s="219" t="s">
        <v>2473</v>
      </c>
      <c r="E536" s="218" t="s">
        <v>3934</v>
      </c>
      <c r="F536" s="218" t="s">
        <v>3402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18">
        <f t="shared" ca="1" si="156"/>
        <v>0</v>
      </c>
      <c r="V536" s="218">
        <f t="shared" ca="1" si="157"/>
        <v>1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3932</v>
      </c>
      <c r="C537" s="218" t="s">
        <v>3933</v>
      </c>
      <c r="D537" s="219" t="s">
        <v>2954</v>
      </c>
      <c r="E537" s="218" t="s">
        <v>3931</v>
      </c>
      <c r="F537" s="218" t="s">
        <v>3403</v>
      </c>
      <c r="G537" s="219" t="s">
        <v>2953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18">
        <f t="shared" ca="1" si="156"/>
        <v>0</v>
      </c>
      <c r="V537" s="218">
        <f t="shared" ca="1" si="157"/>
        <v>1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3932</v>
      </c>
      <c r="C538" s="218" t="s">
        <v>3933</v>
      </c>
      <c r="D538" s="219" t="s">
        <v>781</v>
      </c>
      <c r="E538" s="218" t="s">
        <v>1026</v>
      </c>
      <c r="F538" s="218" t="s">
        <v>3404</v>
      </c>
      <c r="G538" s="219" t="s">
        <v>2956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3932</v>
      </c>
      <c r="C539" s="218" t="s">
        <v>3933</v>
      </c>
      <c r="D539" s="219" t="s">
        <v>2477</v>
      </c>
      <c r="E539" s="218" t="s">
        <v>1104</v>
      </c>
      <c r="F539" s="218" t="s">
        <v>3405</v>
      </c>
      <c r="G539" s="219" t="s">
        <v>2958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3029</v>
      </c>
      <c r="BF539" s="218">
        <v>2</v>
      </c>
      <c r="BG539" s="246">
        <v>46240</v>
      </c>
      <c r="BH539" s="213">
        <f t="shared" si="158"/>
        <v>0</v>
      </c>
      <c r="BI539" s="245" t="s">
        <v>2478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3932</v>
      </c>
      <c r="C540" s="218" t="s">
        <v>3933</v>
      </c>
      <c r="D540" s="219" t="s">
        <v>781</v>
      </c>
      <c r="E540" s="218" t="s">
        <v>1071</v>
      </c>
      <c r="F540" s="218" t="s">
        <v>3406</v>
      </c>
      <c r="G540" s="219" t="s">
        <v>2960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3932</v>
      </c>
      <c r="C541" s="218" t="s">
        <v>3933</v>
      </c>
      <c r="D541" s="219" t="s">
        <v>2477</v>
      </c>
      <c r="E541" s="218" t="s">
        <v>1190</v>
      </c>
      <c r="F541" s="218" t="s">
        <v>3407</v>
      </c>
      <c r="G541" s="219" t="s">
        <v>2962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3029</v>
      </c>
      <c r="BF541" s="218">
        <v>2</v>
      </c>
      <c r="BG541" s="246">
        <v>46240</v>
      </c>
      <c r="BH541" s="213">
        <f t="shared" si="158"/>
        <v>0</v>
      </c>
      <c r="BI541" s="245" t="s">
        <v>2478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3935</v>
      </c>
      <c r="C542" s="215" t="s">
        <v>3936</v>
      </c>
      <c r="D542" s="216" t="s">
        <v>3937</v>
      </c>
      <c r="E542" s="215"/>
      <c r="F542" s="215"/>
      <c r="G542" s="216" t="s">
        <v>3938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3960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3935</v>
      </c>
      <c r="C543" s="218" t="s">
        <v>3936</v>
      </c>
      <c r="D543" s="219" t="s">
        <v>781</v>
      </c>
      <c r="E543" s="218" t="s">
        <v>3939</v>
      </c>
      <c r="F543" s="218" t="s">
        <v>2981</v>
      </c>
      <c r="G543" s="219" t="s">
        <v>2405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3940</v>
      </c>
      <c r="C544" s="215" t="s">
        <v>3941</v>
      </c>
      <c r="D544" s="216" t="s">
        <v>1316</v>
      </c>
      <c r="E544" s="215"/>
      <c r="F544" s="215"/>
      <c r="G544" s="216" t="s">
        <v>3942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3960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3940</v>
      </c>
      <c r="C545" s="218" t="s">
        <v>3941</v>
      </c>
      <c r="D545" s="219" t="s">
        <v>2389</v>
      </c>
      <c r="E545" s="218" t="s">
        <v>3943</v>
      </c>
      <c r="F545" s="218" t="s">
        <v>2971</v>
      </c>
      <c r="G545" s="219" t="s">
        <v>2389</v>
      </c>
      <c r="H545" s="221">
        <v>6758</v>
      </c>
      <c r="I545" s="218" t="s">
        <v>2390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3940</v>
      </c>
      <c r="C546" s="218" t="s">
        <v>3941</v>
      </c>
      <c r="D546" s="219" t="s">
        <v>781</v>
      </c>
      <c r="E546" s="218" t="s">
        <v>3944</v>
      </c>
      <c r="F546" s="218" t="s">
        <v>2972</v>
      </c>
      <c r="G546" s="219" t="s">
        <v>2392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2973</v>
      </c>
      <c r="BF546" s="218">
        <v>2</v>
      </c>
      <c r="BG546" s="231">
        <v>46240</v>
      </c>
      <c r="BH546" s="213">
        <f>+L546-BF546</f>
        <v>0</v>
      </c>
      <c r="BI546" s="213" t="s">
        <v>2393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3945</v>
      </c>
      <c r="C547" s="215" t="s">
        <v>3946</v>
      </c>
      <c r="D547" s="216" t="s">
        <v>1316</v>
      </c>
      <c r="E547" s="215"/>
      <c r="F547" s="215"/>
      <c r="G547" s="216" t="s">
        <v>3947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3960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3945</v>
      </c>
      <c r="C548" s="218" t="s">
        <v>3946</v>
      </c>
      <c r="D548" s="219" t="s">
        <v>2389</v>
      </c>
      <c r="E548" s="218" t="s">
        <v>3948</v>
      </c>
      <c r="F548" s="218" t="s">
        <v>2974</v>
      </c>
      <c r="G548" s="219" t="s">
        <v>2389</v>
      </c>
      <c r="H548" s="221">
        <v>6762</v>
      </c>
      <c r="I548" s="218" t="s">
        <v>2390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3945</v>
      </c>
      <c r="C549" s="218" t="s">
        <v>3946</v>
      </c>
      <c r="D549" s="219" t="s">
        <v>781</v>
      </c>
      <c r="E549" s="218" t="s">
        <v>3944</v>
      </c>
      <c r="F549" s="218" t="s">
        <v>2975</v>
      </c>
      <c r="G549" s="219" t="s">
        <v>2392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2973</v>
      </c>
      <c r="BF549" s="218">
        <v>2</v>
      </c>
      <c r="BG549" s="231">
        <v>46240</v>
      </c>
      <c r="BH549" s="213">
        <f>+L549-BF549</f>
        <v>0</v>
      </c>
      <c r="BI549" s="213" t="s">
        <v>2393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3949</v>
      </c>
      <c r="C550" s="215" t="s">
        <v>3950</v>
      </c>
      <c r="D550" s="216" t="s">
        <v>1316</v>
      </c>
      <c r="E550" s="215"/>
      <c r="F550" s="215"/>
      <c r="G550" s="216" t="s">
        <v>3951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3960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3949</v>
      </c>
      <c r="C551" s="218" t="s">
        <v>3950</v>
      </c>
      <c r="D551" s="219" t="s">
        <v>2389</v>
      </c>
      <c r="E551" s="218" t="s">
        <v>3952</v>
      </c>
      <c r="F551" s="218" t="s">
        <v>2976</v>
      </c>
      <c r="G551" s="219" t="s">
        <v>2389</v>
      </c>
      <c r="H551" s="221">
        <v>6750</v>
      </c>
      <c r="I551" s="218" t="s">
        <v>2390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3949</v>
      </c>
      <c r="C552" s="218" t="s">
        <v>3950</v>
      </c>
      <c r="D552" s="219" t="s">
        <v>781</v>
      </c>
      <c r="E552" s="218" t="s">
        <v>3944</v>
      </c>
      <c r="F552" s="218" t="s">
        <v>2977</v>
      </c>
      <c r="G552" s="219" t="s">
        <v>2392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2973</v>
      </c>
      <c r="BF552" s="218">
        <v>2</v>
      </c>
      <c r="BG552" s="231">
        <v>46240</v>
      </c>
      <c r="BH552" s="213">
        <f>+L552-BF552</f>
        <v>0</v>
      </c>
      <c r="BI552" s="213" t="s">
        <v>2393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3953</v>
      </c>
      <c r="C553" s="215" t="s">
        <v>3954</v>
      </c>
      <c r="D553" s="216" t="s">
        <v>2000</v>
      </c>
      <c r="E553" s="215"/>
      <c r="F553" s="215"/>
      <c r="G553" s="216" t="s">
        <v>3955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3960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3953</v>
      </c>
      <c r="C554" s="218" t="s">
        <v>3954</v>
      </c>
      <c r="D554" s="219" t="s">
        <v>2422</v>
      </c>
      <c r="E554" s="218" t="s">
        <v>3956</v>
      </c>
      <c r="F554" s="218" t="s">
        <v>3024</v>
      </c>
      <c r="G554" s="219" t="s">
        <v>2445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U35" sqref="U3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2387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2388</v>
      </c>
      <c r="E30" s="82" t="s">
        <v>2389</v>
      </c>
      <c r="F30" s="82" t="s">
        <v>2389</v>
      </c>
      <c r="G30" s="82">
        <v>6758</v>
      </c>
      <c r="H30" s="82" t="s">
        <v>2390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2391</v>
      </c>
      <c r="E31" s="82" t="s">
        <v>2392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2393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2394</v>
      </c>
      <c r="E32" s="82" t="s">
        <v>2389</v>
      </c>
      <c r="F32" s="82" t="s">
        <v>2389</v>
      </c>
      <c r="G32" s="82">
        <v>6762</v>
      </c>
      <c r="H32" s="82" t="s">
        <v>2390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2395</v>
      </c>
      <c r="E33" s="82" t="s">
        <v>2392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2393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2396</v>
      </c>
      <c r="E34" s="82" t="s">
        <v>2389</v>
      </c>
      <c r="F34" s="82" t="s">
        <v>2389</v>
      </c>
      <c r="G34" s="82">
        <v>6750</v>
      </c>
      <c r="H34" s="82" t="s">
        <v>2390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2397</v>
      </c>
      <c r="E35" s="82" t="s">
        <v>2392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2393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2398</v>
      </c>
      <c r="E36" s="82" t="s">
        <v>2399</v>
      </c>
      <c r="F36" s="82" t="s">
        <v>2400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2401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2402</v>
      </c>
      <c r="E37" s="82" t="s">
        <v>2403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2393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2404</v>
      </c>
      <c r="E38" s="82" t="s">
        <v>2405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2406</v>
      </c>
      <c r="E39" s="82" t="s">
        <v>2407</v>
      </c>
      <c r="F39" s="82" t="s">
        <v>2408</v>
      </c>
      <c r="G39" s="82">
        <v>3401</v>
      </c>
      <c r="H39" s="82" t="s">
        <v>2409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2410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2411</v>
      </c>
      <c r="E40" s="82" t="s">
        <v>2407</v>
      </c>
      <c r="F40" s="82" t="s">
        <v>2408</v>
      </c>
      <c r="G40" s="82">
        <v>222</v>
      </c>
      <c r="H40" s="82" t="s">
        <v>2409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2410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2412</v>
      </c>
      <c r="E41" s="82" t="s">
        <v>2413</v>
      </c>
      <c r="F41" s="82" t="s">
        <v>2414</v>
      </c>
      <c r="G41" s="82">
        <v>191</v>
      </c>
      <c r="H41" s="82" t="s">
        <v>2415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2416</v>
      </c>
      <c r="E42" s="82" t="s">
        <v>2407</v>
      </c>
      <c r="F42" s="82" t="s">
        <v>2408</v>
      </c>
      <c r="G42" s="82">
        <v>3811</v>
      </c>
      <c r="H42" s="82" t="s">
        <v>2409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2410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2417</v>
      </c>
      <c r="E43" s="82" t="s">
        <v>2407</v>
      </c>
      <c r="F43" s="82" t="s">
        <v>2418</v>
      </c>
      <c r="G43" s="82">
        <v>121</v>
      </c>
      <c r="H43" s="82" t="s">
        <v>2419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2420</v>
      </c>
      <c r="E44" s="82" t="s">
        <v>2421</v>
      </c>
      <c r="F44" s="82" t="s">
        <v>2422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2423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2424</v>
      </c>
      <c r="E45" s="82" t="s">
        <v>2421</v>
      </c>
      <c r="F45" s="82" t="s">
        <v>2422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2423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2425</v>
      </c>
      <c r="E46" s="82" t="s">
        <v>2426</v>
      </c>
      <c r="F46" s="82" t="s">
        <v>2422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2427</v>
      </c>
      <c r="E47" s="82" t="s">
        <v>2428</v>
      </c>
      <c r="F47" s="82" t="s">
        <v>2422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2423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2429</v>
      </c>
      <c r="E48" s="82" t="s">
        <v>2430</v>
      </c>
      <c r="F48" s="82" t="s">
        <v>2422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2423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2431</v>
      </c>
      <c r="E49" s="82" t="s">
        <v>2430</v>
      </c>
      <c r="F49" s="82" t="s">
        <v>2422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2423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2432</v>
      </c>
      <c r="E50" s="82" t="s">
        <v>2421</v>
      </c>
      <c r="F50" s="82" t="s">
        <v>2422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2423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2433</v>
      </c>
      <c r="E51" s="82" t="s">
        <v>2430</v>
      </c>
      <c r="F51" s="82" t="s">
        <v>2422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2423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2434</v>
      </c>
      <c r="E52" s="82" t="s">
        <v>2435</v>
      </c>
      <c r="F52" s="82" t="s">
        <v>2422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2423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2436</v>
      </c>
      <c r="E53" s="82" t="s">
        <v>2435</v>
      </c>
      <c r="F53" s="82" t="s">
        <v>2422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2437</v>
      </c>
      <c r="E54" s="82" t="s">
        <v>2438</v>
      </c>
      <c r="F54" s="82" t="s">
        <v>2422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2423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2439</v>
      </c>
      <c r="E55" s="82" t="s">
        <v>2430</v>
      </c>
      <c r="F55" s="82" t="s">
        <v>2422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2423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2440</v>
      </c>
      <c r="E56" s="82" t="s">
        <v>2441</v>
      </c>
      <c r="F56" s="82" t="s">
        <v>2422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2423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2442</v>
      </c>
      <c r="E57" s="82" t="s">
        <v>2443</v>
      </c>
      <c r="F57" s="82" t="s">
        <v>2422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2423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2444</v>
      </c>
      <c r="E58" s="82" t="s">
        <v>2445</v>
      </c>
      <c r="F58" s="82" t="s">
        <v>2422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2423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2446</v>
      </c>
      <c r="E59" s="82" t="s">
        <v>2447</v>
      </c>
      <c r="F59" s="82" t="s">
        <v>2422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2423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2448</v>
      </c>
      <c r="E60" s="82" t="s">
        <v>2449</v>
      </c>
      <c r="F60" s="82" t="s">
        <v>2422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2423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2450</v>
      </c>
      <c r="E61" s="82" t="s">
        <v>2435</v>
      </c>
      <c r="F61" s="82" t="s">
        <v>2422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2423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2451</v>
      </c>
      <c r="E62" s="82" t="s">
        <v>2449</v>
      </c>
      <c r="F62" s="82" t="s">
        <v>2422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2423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2452</v>
      </c>
      <c r="E63" s="82" t="s">
        <v>2447</v>
      </c>
      <c r="F63" s="82" t="s">
        <v>2422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2423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2453</v>
      </c>
      <c r="E64" s="82" t="s">
        <v>2435</v>
      </c>
      <c r="F64" s="82" t="s">
        <v>2422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2423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2454</v>
      </c>
      <c r="E65" s="82" t="s">
        <v>2455</v>
      </c>
      <c r="F65" s="82" t="s">
        <v>2422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2423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2456</v>
      </c>
      <c r="E66" s="82" t="s">
        <v>2430</v>
      </c>
      <c r="F66" s="82" t="s">
        <v>2422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2423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2457</v>
      </c>
      <c r="E67" s="82" t="s">
        <v>2458</v>
      </c>
      <c r="F67" s="82" t="s">
        <v>2422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2423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2459</v>
      </c>
      <c r="E68" s="82" t="s">
        <v>2447</v>
      </c>
      <c r="F68" s="82" t="s">
        <v>2422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2423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2460</v>
      </c>
      <c r="E69" s="82" t="s">
        <v>2449</v>
      </c>
      <c r="F69" s="82" t="s">
        <v>2422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2423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2461</v>
      </c>
      <c r="E70" s="82" t="s">
        <v>2430</v>
      </c>
      <c r="F70" s="82" t="s">
        <v>2422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2423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2462</v>
      </c>
      <c r="E71" s="82" t="s">
        <v>2430</v>
      </c>
      <c r="F71" s="82" t="s">
        <v>2422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2423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2463</v>
      </c>
      <c r="E72" s="82" t="s">
        <v>2421</v>
      </c>
      <c r="F72" s="82" t="s">
        <v>2422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2423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2464</v>
      </c>
      <c r="E73" s="82" t="s">
        <v>2421</v>
      </c>
      <c r="F73" s="82" t="s">
        <v>2422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2423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2465</v>
      </c>
      <c r="E74" s="82" t="s">
        <v>2430</v>
      </c>
      <c r="F74" s="82" t="s">
        <v>2422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2423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2466</v>
      </c>
      <c r="E75" s="82" t="s">
        <v>2430</v>
      </c>
      <c r="F75" s="82" t="s">
        <v>2422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2423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2467</v>
      </c>
      <c r="E76" s="82" t="s">
        <v>2430</v>
      </c>
      <c r="F76" s="82" t="s">
        <v>2422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2423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2468</v>
      </c>
      <c r="E77" s="82" t="s">
        <v>2430</v>
      </c>
      <c r="F77" s="82" t="s">
        <v>2422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2423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2469</v>
      </c>
      <c r="E78" s="82" t="s">
        <v>2443</v>
      </c>
      <c r="F78" s="82" t="s">
        <v>2422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2423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2470</v>
      </c>
      <c r="E79" s="82" t="s">
        <v>2445</v>
      </c>
      <c r="F79" s="82" t="s">
        <v>2422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2471</v>
      </c>
      <c r="E80" s="82" t="s">
        <v>2445</v>
      </c>
      <c r="F80" s="82" t="s">
        <v>2422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2423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2472</v>
      </c>
      <c r="E81" s="82" t="s">
        <v>887</v>
      </c>
      <c r="F81" s="82" t="s">
        <v>2473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2474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2475</v>
      </c>
      <c r="E82" s="82" t="s">
        <v>2476</v>
      </c>
      <c r="F82" s="82" t="s">
        <v>2477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2478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2479</v>
      </c>
      <c r="E83" s="82" t="s">
        <v>887</v>
      </c>
      <c r="F83" s="82" t="s">
        <v>2473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2474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2480</v>
      </c>
      <c r="E84" s="82" t="s">
        <v>2476</v>
      </c>
      <c r="F84" s="82" t="s">
        <v>2477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2478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2481</v>
      </c>
      <c r="E85" s="82" t="s">
        <v>2482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2483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2484</v>
      </c>
      <c r="E86" s="82" t="s">
        <v>2485</v>
      </c>
      <c r="F86" s="82" t="s">
        <v>2486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2487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2488</v>
      </c>
      <c r="E87" s="82" t="s">
        <v>2489</v>
      </c>
      <c r="F87" s="82" t="s">
        <v>2486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2490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2491</v>
      </c>
      <c r="E88" s="82" t="s">
        <v>2482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2483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2492</v>
      </c>
      <c r="E89" s="82" t="s">
        <v>2482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2483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2493</v>
      </c>
      <c r="E90" s="82" t="s">
        <v>2482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2483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2494</v>
      </c>
      <c r="E91" s="82" t="s">
        <v>2495</v>
      </c>
      <c r="F91" s="82" t="s">
        <v>2496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2497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2498</v>
      </c>
      <c r="E92" s="82" t="s">
        <v>2499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2500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2501</v>
      </c>
      <c r="E93" s="82" t="s">
        <v>732</v>
      </c>
      <c r="F93" s="82" t="s">
        <v>2496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2502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2503</v>
      </c>
      <c r="E94" s="82" t="s">
        <v>2504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2500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2505</v>
      </c>
      <c r="E95" s="82" t="s">
        <v>2482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2483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2506</v>
      </c>
      <c r="E96" s="82" t="s">
        <v>2482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2483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2507</v>
      </c>
      <c r="E97" s="82" t="s">
        <v>2482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2483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2508</v>
      </c>
      <c r="E98" s="82" t="s">
        <v>2482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2483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2509</v>
      </c>
      <c r="E99" s="82" t="s">
        <v>2495</v>
      </c>
      <c r="F99" s="82" t="s">
        <v>2496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2497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2510</v>
      </c>
      <c r="E100" s="82" t="s">
        <v>732</v>
      </c>
      <c r="F100" s="82" t="s">
        <v>2511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2502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2512</v>
      </c>
      <c r="E101" s="82" t="s">
        <v>2482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2483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2513</v>
      </c>
      <c r="E102" s="82" t="s">
        <v>2482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2483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2514</v>
      </c>
      <c r="E103" s="82" t="s">
        <v>2482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2483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2515</v>
      </c>
      <c r="E104" s="82" t="s">
        <v>2482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2483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2516</v>
      </c>
      <c r="E105" s="82" t="s">
        <v>2482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2483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2517</v>
      </c>
      <c r="E106" s="82" t="s">
        <v>2482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2483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2518</v>
      </c>
      <c r="E107" s="82" t="s">
        <v>2482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2483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2519</v>
      </c>
      <c r="E108" s="82" t="s">
        <v>2482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2483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2520</v>
      </c>
      <c r="E109" s="82" t="s">
        <v>2482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2483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2521</v>
      </c>
      <c r="E110" s="82" t="s">
        <v>2482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2483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2522</v>
      </c>
      <c r="E111" s="82" t="s">
        <v>2482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2483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2523</v>
      </c>
      <c r="E112" s="82" t="s">
        <v>2482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2483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2524</v>
      </c>
      <c r="E113" s="82" t="s">
        <v>2482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2483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2525</v>
      </c>
      <c r="E114" s="82" t="s">
        <v>2482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2483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2526</v>
      </c>
      <c r="E115" s="82" t="s">
        <v>2482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2483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2527</v>
      </c>
      <c r="E116" s="82" t="s">
        <v>2482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2483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2528</v>
      </c>
      <c r="E117" s="82" t="s">
        <v>2485</v>
      </c>
      <c r="F117" s="82" t="s">
        <v>2529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2487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2530</v>
      </c>
      <c r="E118" s="82" t="s">
        <v>2482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2483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2531</v>
      </c>
      <c r="E119" s="82" t="s">
        <v>2482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2483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2532</v>
      </c>
      <c r="E120" s="82" t="s">
        <v>2482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2483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2533</v>
      </c>
      <c r="E121" s="82" t="s">
        <v>2482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2483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2534</v>
      </c>
      <c r="E122" s="82" t="s">
        <v>2535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2478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2536</v>
      </c>
      <c r="E123" s="82" t="s">
        <v>2537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2538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2539</v>
      </c>
      <c r="E124" s="82" t="s">
        <v>2540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2538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2541</v>
      </c>
      <c r="E125" s="82" t="s">
        <v>2542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2538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2543</v>
      </c>
      <c r="E126" s="82" t="s">
        <v>2544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2538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2545</v>
      </c>
      <c r="E127" s="82" t="s">
        <v>2546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2538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2547</v>
      </c>
      <c r="E128" s="82" t="s">
        <v>2542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2538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2548</v>
      </c>
      <c r="E129" s="82" t="s">
        <v>2544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2538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2549</v>
      </c>
      <c r="E130" s="82" t="s">
        <v>2546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2538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2550</v>
      </c>
      <c r="E131" s="82" t="s">
        <v>2551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2538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2552</v>
      </c>
      <c r="E132" s="82" t="s">
        <v>2553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2538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2554</v>
      </c>
      <c r="E133" s="82" t="s">
        <v>2555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2538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2556</v>
      </c>
      <c r="E134" s="82" t="s">
        <v>2557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2538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2558</v>
      </c>
      <c r="E135" s="82" t="s">
        <v>2559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2538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2560</v>
      </c>
      <c r="E136" s="82" t="s">
        <v>2546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2538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2561</v>
      </c>
      <c r="E137" s="82" t="s">
        <v>2555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2538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2562</v>
      </c>
      <c r="E138" s="82" t="s">
        <v>2557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2538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2563</v>
      </c>
      <c r="E139" s="82" t="s">
        <v>2559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2538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2564</v>
      </c>
      <c r="E140" s="82" t="s">
        <v>2546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2538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2565</v>
      </c>
      <c r="E141" s="82" t="s">
        <v>2537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2538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2566</v>
      </c>
      <c r="E142" s="82" t="s">
        <v>2540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2538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2567</v>
      </c>
      <c r="E143" s="82" t="s">
        <v>2537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2538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2568</v>
      </c>
      <c r="E144" s="82" t="s">
        <v>2540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2538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2569</v>
      </c>
      <c r="E145" s="82" t="s">
        <v>2570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2538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2571</v>
      </c>
      <c r="E146" s="82" t="s">
        <v>2544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2538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2572</v>
      </c>
      <c r="E147" s="82" t="s">
        <v>2546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2538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2573</v>
      </c>
      <c r="E148" s="82" t="s">
        <v>2570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2538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2574</v>
      </c>
      <c r="E149" s="82" t="s">
        <v>2544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2538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2575</v>
      </c>
      <c r="E150" s="82" t="s">
        <v>2546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2538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2576</v>
      </c>
      <c r="E151" s="82" t="s">
        <v>2537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2538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2577</v>
      </c>
      <c r="E152" s="82" t="s">
        <v>2540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2538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2578</v>
      </c>
      <c r="E153" s="82" t="s">
        <v>2579</v>
      </c>
      <c r="F153" s="82" t="s">
        <v>2580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2581</v>
      </c>
      <c r="E154" s="82" t="s">
        <v>2582</v>
      </c>
      <c r="F154" s="82" t="s">
        <v>2583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2584</v>
      </c>
      <c r="E155" s="82" t="s">
        <v>860</v>
      </c>
      <c r="F155" s="82" t="s">
        <v>2585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2500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2586</v>
      </c>
      <c r="E156" s="82" t="s">
        <v>2587</v>
      </c>
      <c r="F156" s="82" t="s">
        <v>2588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2589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2590</v>
      </c>
      <c r="E157" s="82" t="s">
        <v>2591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2538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2592</v>
      </c>
      <c r="E158" s="82" t="s">
        <v>2593</v>
      </c>
      <c r="F158" s="82" t="s">
        <v>2588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2594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2595</v>
      </c>
      <c r="E159" s="82" t="s">
        <v>2596</v>
      </c>
      <c r="F159" s="82" t="s">
        <v>2597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2393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2598</v>
      </c>
      <c r="E160" s="82" t="s">
        <v>2599</v>
      </c>
      <c r="F160" s="82" t="s">
        <v>2597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2393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2600</v>
      </c>
      <c r="E161" s="82" t="s">
        <v>860</v>
      </c>
      <c r="F161" s="82" t="s">
        <v>2585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2500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2601</v>
      </c>
      <c r="E162" s="82" t="s">
        <v>2579</v>
      </c>
      <c r="F162" s="82" t="s">
        <v>2580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2602</v>
      </c>
      <c r="E163" s="82" t="s">
        <v>2582</v>
      </c>
      <c r="F163" s="82" t="s">
        <v>2583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2603</v>
      </c>
      <c r="E164" s="82" t="s">
        <v>2587</v>
      </c>
      <c r="F164" s="82" t="s">
        <v>2588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2589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2604</v>
      </c>
      <c r="E165" s="82" t="s">
        <v>2591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2538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2605</v>
      </c>
      <c r="E166" s="82" t="s">
        <v>2606</v>
      </c>
      <c r="F166" s="82" t="s">
        <v>2607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2393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2608</v>
      </c>
      <c r="E167" s="82" t="s">
        <v>2593</v>
      </c>
      <c r="F167" s="82" t="s">
        <v>2588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2594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2609</v>
      </c>
      <c r="E168" s="82" t="s">
        <v>2610</v>
      </c>
      <c r="F168" s="82" t="s">
        <v>2611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2612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2613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2614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2615</v>
      </c>
      <c r="E170" s="82" t="s">
        <v>2599</v>
      </c>
      <c r="F170" s="82" t="s">
        <v>2597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2393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2616</v>
      </c>
      <c r="E171" s="82" t="s">
        <v>2596</v>
      </c>
      <c r="F171" s="82" t="s">
        <v>2597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2393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2617</v>
      </c>
      <c r="E172" s="82" t="s">
        <v>2485</v>
      </c>
      <c r="F172" s="82" t="s">
        <v>2486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2487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2618</v>
      </c>
      <c r="E173" s="82" t="s">
        <v>2485</v>
      </c>
      <c r="F173" s="82" t="s">
        <v>2486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2487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2619</v>
      </c>
      <c r="E174" s="82" t="s">
        <v>2489</v>
      </c>
      <c r="F174" s="82" t="s">
        <v>2486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2490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2620</v>
      </c>
      <c r="E175" s="82" t="s">
        <v>2485</v>
      </c>
      <c r="F175" s="82" t="s">
        <v>2486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2487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2621</v>
      </c>
      <c r="E176" s="82" t="s">
        <v>2622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2538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2623</v>
      </c>
      <c r="E177" s="82" t="s">
        <v>2599</v>
      </c>
      <c r="F177" s="82" t="s">
        <v>2597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2393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2624</v>
      </c>
      <c r="E178" s="82" t="s">
        <v>2599</v>
      </c>
      <c r="F178" s="82" t="s">
        <v>2597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2393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2625</v>
      </c>
      <c r="E179" s="82" t="s">
        <v>2626</v>
      </c>
      <c r="F179" s="82" t="s">
        <v>2597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2393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2627</v>
      </c>
      <c r="E180" s="82" t="s">
        <v>2628</v>
      </c>
      <c r="F180" s="82" t="s">
        <v>2597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2393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2629</v>
      </c>
      <c r="E181" s="82" t="s">
        <v>2485</v>
      </c>
      <c r="F181" s="82" t="s">
        <v>2486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2487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2630</v>
      </c>
      <c r="E182" s="82" t="s">
        <v>2485</v>
      </c>
      <c r="F182" s="82" t="s">
        <v>2486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2487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2631</v>
      </c>
      <c r="E183" s="82" t="s">
        <v>2489</v>
      </c>
      <c r="F183" s="82" t="s">
        <v>2486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2490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2632</v>
      </c>
      <c r="E184" s="82" t="s">
        <v>2485</v>
      </c>
      <c r="F184" s="82" t="s">
        <v>2486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2487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2633</v>
      </c>
      <c r="E185" s="82" t="s">
        <v>2599</v>
      </c>
      <c r="F185" s="82" t="s">
        <v>2597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2393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2634</v>
      </c>
      <c r="E186" s="82" t="s">
        <v>2635</v>
      </c>
      <c r="F186" s="82" t="s">
        <v>2597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2393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2636</v>
      </c>
      <c r="E187" s="82" t="s">
        <v>2637</v>
      </c>
      <c r="F187" s="82" t="s">
        <v>2597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2393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2638</v>
      </c>
      <c r="E188" s="82" t="s">
        <v>2639</v>
      </c>
      <c r="F188" s="82" t="s">
        <v>2597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2393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2640</v>
      </c>
      <c r="E189" s="82" t="s">
        <v>2485</v>
      </c>
      <c r="F189" s="82" t="s">
        <v>2486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2487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2641</v>
      </c>
      <c r="E190" s="82" t="s">
        <v>2485</v>
      </c>
      <c r="F190" s="82" t="s">
        <v>2486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2487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2642</v>
      </c>
      <c r="E191" s="82" t="s">
        <v>2622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2538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2643</v>
      </c>
      <c r="E192" s="82" t="s">
        <v>2644</v>
      </c>
      <c r="F192" s="82" t="s">
        <v>2597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2393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2645</v>
      </c>
      <c r="E193" s="82" t="s">
        <v>2646</v>
      </c>
      <c r="F193" s="82" t="s">
        <v>2597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2393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2647</v>
      </c>
      <c r="E194" s="82" t="s">
        <v>2485</v>
      </c>
      <c r="F194" s="82" t="s">
        <v>2486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2487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2648</v>
      </c>
      <c r="E195" s="82" t="s">
        <v>2485</v>
      </c>
      <c r="F195" s="82" t="s">
        <v>2486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2487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2649</v>
      </c>
      <c r="E196" s="82" t="s">
        <v>2489</v>
      </c>
      <c r="F196" s="82" t="s">
        <v>2486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2490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2650</v>
      </c>
      <c r="E197" s="82" t="s">
        <v>2485</v>
      </c>
      <c r="F197" s="82" t="s">
        <v>2486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2487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2651</v>
      </c>
      <c r="E198" s="82" t="s">
        <v>2599</v>
      </c>
      <c r="F198" s="82" t="s">
        <v>2597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2393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2652</v>
      </c>
      <c r="E199" s="82" t="s">
        <v>2653</v>
      </c>
      <c r="F199" s="82" t="s">
        <v>2597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2393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2654</v>
      </c>
      <c r="E200" s="82" t="s">
        <v>2655</v>
      </c>
      <c r="F200" s="82" t="s">
        <v>2597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2393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2656</v>
      </c>
      <c r="E201" s="82" t="s">
        <v>2626</v>
      </c>
      <c r="F201" s="82" t="s">
        <v>2597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2393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2657</v>
      </c>
      <c r="E202" s="82" t="s">
        <v>2646</v>
      </c>
      <c r="F202" s="82" t="s">
        <v>2597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2393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2658</v>
      </c>
      <c r="E203" s="82" t="s">
        <v>2485</v>
      </c>
      <c r="F203" s="82" t="s">
        <v>2486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2487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2659</v>
      </c>
      <c r="E204" s="82" t="s">
        <v>2485</v>
      </c>
      <c r="F204" s="82" t="s">
        <v>2486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2487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2660</v>
      </c>
      <c r="E205" s="82" t="s">
        <v>2489</v>
      </c>
      <c r="F205" s="82" t="s">
        <v>2486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2490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2661</v>
      </c>
      <c r="E206" s="82" t="s">
        <v>2485</v>
      </c>
      <c r="F206" s="82" t="s">
        <v>2486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2487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2662</v>
      </c>
      <c r="E207" s="82" t="s">
        <v>2622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2538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2663</v>
      </c>
      <c r="E208" s="82" t="s">
        <v>2599</v>
      </c>
      <c r="F208" s="82" t="s">
        <v>2597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2393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2664</v>
      </c>
      <c r="E209" s="82" t="s">
        <v>2635</v>
      </c>
      <c r="F209" s="82" t="s">
        <v>2597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2393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2665</v>
      </c>
      <c r="E210" s="82" t="s">
        <v>2637</v>
      </c>
      <c r="F210" s="82" t="s">
        <v>2597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2393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2666</v>
      </c>
      <c r="E211" s="82" t="s">
        <v>2599</v>
      </c>
      <c r="F211" s="82" t="s">
        <v>2597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2393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2667</v>
      </c>
      <c r="E212" s="82" t="s">
        <v>2639</v>
      </c>
      <c r="F212" s="82" t="s">
        <v>2597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2393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2668</v>
      </c>
      <c r="E213" s="82" t="s">
        <v>2485</v>
      </c>
      <c r="F213" s="82" t="s">
        <v>2669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2487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2670</v>
      </c>
      <c r="E214" s="82" t="s">
        <v>2671</v>
      </c>
      <c r="F214" s="82" t="s">
        <v>2597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2500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2672</v>
      </c>
      <c r="E215" s="82" t="s">
        <v>2673</v>
      </c>
      <c r="F215" s="82" t="s">
        <v>2597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2500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2674</v>
      </c>
      <c r="E216" s="82" t="s">
        <v>2675</v>
      </c>
      <c r="F216" s="82" t="s">
        <v>2597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2500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2676</v>
      </c>
      <c r="E217" s="82" t="s">
        <v>2677</v>
      </c>
      <c r="F217" s="82" t="s">
        <v>2597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2500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2678</v>
      </c>
      <c r="E218" s="82" t="s">
        <v>2679</v>
      </c>
      <c r="F218" s="82" t="s">
        <v>2597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2500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2680</v>
      </c>
      <c r="E219" s="82" t="s">
        <v>2485</v>
      </c>
      <c r="F219" s="82" t="s">
        <v>2669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2487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2681</v>
      </c>
      <c r="E220" s="82" t="s">
        <v>2682</v>
      </c>
      <c r="F220" s="82" t="s">
        <v>2597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2500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2683</v>
      </c>
      <c r="E221" s="82" t="s">
        <v>2673</v>
      </c>
      <c r="F221" s="82" t="s">
        <v>2597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2500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2684</v>
      </c>
      <c r="E222" s="82" t="s">
        <v>2675</v>
      </c>
      <c r="F222" s="82" t="s">
        <v>2597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2500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2685</v>
      </c>
      <c r="E223" s="82" t="s">
        <v>2677</v>
      </c>
      <c r="F223" s="82" t="s">
        <v>2597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2500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2686</v>
      </c>
      <c r="E224" s="82" t="s">
        <v>2687</v>
      </c>
      <c r="F224" s="82" t="s">
        <v>2597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2500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2688</v>
      </c>
      <c r="E225" s="82" t="s">
        <v>2485</v>
      </c>
      <c r="F225" s="82" t="s">
        <v>2669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2487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2689</v>
      </c>
      <c r="E226" s="82" t="s">
        <v>2682</v>
      </c>
      <c r="F226" s="82" t="s">
        <v>2597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2500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2690</v>
      </c>
      <c r="E227" s="82" t="s">
        <v>2673</v>
      </c>
      <c r="F227" s="82" t="s">
        <v>2597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2500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2691</v>
      </c>
      <c r="E228" s="82" t="s">
        <v>2675</v>
      </c>
      <c r="F228" s="82" t="s">
        <v>2597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2500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2692</v>
      </c>
      <c r="E229" s="82" t="s">
        <v>2677</v>
      </c>
      <c r="F229" s="82" t="s">
        <v>2597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2500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2693</v>
      </c>
      <c r="E230" s="82" t="s">
        <v>2687</v>
      </c>
      <c r="F230" s="82" t="s">
        <v>2597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2500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2694</v>
      </c>
      <c r="E231" s="82" t="s">
        <v>2485</v>
      </c>
      <c r="F231" s="82" t="s">
        <v>2669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2487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2695</v>
      </c>
      <c r="E232" s="82" t="s">
        <v>2682</v>
      </c>
      <c r="F232" s="82" t="s">
        <v>2597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2500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2696</v>
      </c>
      <c r="E233" s="82" t="s">
        <v>2673</v>
      </c>
      <c r="F233" s="82" t="s">
        <v>2597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2500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2697</v>
      </c>
      <c r="E234" s="82" t="s">
        <v>2675</v>
      </c>
      <c r="F234" s="82" t="s">
        <v>2597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2500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2698</v>
      </c>
      <c r="E235" s="82" t="s">
        <v>2677</v>
      </c>
      <c r="F235" s="82" t="s">
        <v>2597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2500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2699</v>
      </c>
      <c r="E236" s="82" t="s">
        <v>2687</v>
      </c>
      <c r="F236" s="82" t="s">
        <v>2597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2500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2700</v>
      </c>
      <c r="E237" s="82" t="s">
        <v>2485</v>
      </c>
      <c r="F237" s="82" t="s">
        <v>2486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2487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2701</v>
      </c>
      <c r="E238" s="82" t="s">
        <v>2485</v>
      </c>
      <c r="F238" s="82" t="s">
        <v>2529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2487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2702</v>
      </c>
      <c r="E239" s="82" t="s">
        <v>2485</v>
      </c>
      <c r="F239" s="82" t="s">
        <v>2486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2487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2703</v>
      </c>
      <c r="E240" s="82" t="s">
        <v>2587</v>
      </c>
      <c r="F240" s="82" t="s">
        <v>2588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2589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2704</v>
      </c>
      <c r="E241" s="82" t="s">
        <v>2622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2538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2705</v>
      </c>
      <c r="E242" s="82" t="s">
        <v>2593</v>
      </c>
      <c r="F242" s="82" t="s">
        <v>2588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2594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2706</v>
      </c>
      <c r="E243" s="82" t="s">
        <v>2707</v>
      </c>
      <c r="F243" s="82" t="s">
        <v>2597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2538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2708</v>
      </c>
      <c r="E244" s="82" t="s">
        <v>2707</v>
      </c>
      <c r="F244" s="82" t="s">
        <v>2597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2538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2709</v>
      </c>
      <c r="E245" s="82" t="s">
        <v>2707</v>
      </c>
      <c r="F245" s="82" t="s">
        <v>2597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2538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2710</v>
      </c>
      <c r="E246" s="82" t="s">
        <v>2711</v>
      </c>
      <c r="F246" s="82" t="s">
        <v>2597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2538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2712</v>
      </c>
      <c r="E247" s="82" t="s">
        <v>2485</v>
      </c>
      <c r="F247" s="82" t="s">
        <v>2486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2487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2713</v>
      </c>
      <c r="E248" s="82" t="s">
        <v>2485</v>
      </c>
      <c r="F248" s="82" t="s">
        <v>2486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2487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2714</v>
      </c>
      <c r="E249" s="82" t="s">
        <v>2485</v>
      </c>
      <c r="F249" s="82" t="s">
        <v>2529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2487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2715</v>
      </c>
      <c r="E250" s="82" t="s">
        <v>2716</v>
      </c>
      <c r="F250" s="82" t="s">
        <v>2597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2538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2717</v>
      </c>
      <c r="E251" s="82" t="s">
        <v>2707</v>
      </c>
      <c r="F251" s="82" t="s">
        <v>2597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2538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2718</v>
      </c>
      <c r="E252" s="82" t="s">
        <v>2719</v>
      </c>
      <c r="F252" s="82" t="s">
        <v>2597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2538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2720</v>
      </c>
      <c r="E253" s="82" t="s">
        <v>2721</v>
      </c>
      <c r="F253" s="82" t="s">
        <v>2597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2538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2722</v>
      </c>
      <c r="E254" s="82" t="s">
        <v>2485</v>
      </c>
      <c r="F254" s="82" t="s">
        <v>2486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2487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2723</v>
      </c>
      <c r="E255" s="82" t="s">
        <v>2495</v>
      </c>
      <c r="F255" s="82" t="s">
        <v>2486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2497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2724</v>
      </c>
      <c r="E256" s="82" t="s">
        <v>2485</v>
      </c>
      <c r="F256" s="82" t="s">
        <v>2486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2487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2725</v>
      </c>
      <c r="E257" s="82" t="s">
        <v>732</v>
      </c>
      <c r="F257" s="82" t="s">
        <v>2511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2502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2726</v>
      </c>
      <c r="E258" s="82" t="s">
        <v>2727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2500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2728</v>
      </c>
      <c r="E259" s="82" t="s">
        <v>2729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2500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2730</v>
      </c>
      <c r="E260" s="82" t="s">
        <v>2622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2538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2731</v>
      </c>
      <c r="E261" s="82" t="s">
        <v>2732</v>
      </c>
      <c r="F261" s="82" t="s">
        <v>2597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2538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2733</v>
      </c>
      <c r="E262" s="82" t="s">
        <v>2734</v>
      </c>
      <c r="F262" s="82" t="s">
        <v>2597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2538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2735</v>
      </c>
      <c r="E263" s="82" t="s">
        <v>2736</v>
      </c>
      <c r="F263" s="82" t="s">
        <v>2597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2538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2737</v>
      </c>
      <c r="E264" s="82" t="s">
        <v>2485</v>
      </c>
      <c r="F264" s="82" t="s">
        <v>2486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2487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2738</v>
      </c>
      <c r="E265" s="82" t="s">
        <v>2485</v>
      </c>
      <c r="F265" s="82" t="s">
        <v>2486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2487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2739</v>
      </c>
      <c r="E266" s="82" t="s">
        <v>2485</v>
      </c>
      <c r="F266" s="82" t="s">
        <v>2529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2487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2740</v>
      </c>
      <c r="E267" s="82" t="s">
        <v>2707</v>
      </c>
      <c r="F267" s="82" t="s">
        <v>2597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2538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2741</v>
      </c>
      <c r="E268" s="82" t="s">
        <v>2707</v>
      </c>
      <c r="F268" s="82" t="s">
        <v>2597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2538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2742</v>
      </c>
      <c r="E269" s="82" t="s">
        <v>2711</v>
      </c>
      <c r="F269" s="82" t="s">
        <v>2597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2538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2743</v>
      </c>
      <c r="E270" s="82" t="s">
        <v>2485</v>
      </c>
      <c r="F270" s="82" t="s">
        <v>2486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2487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2744</v>
      </c>
      <c r="E271" s="82" t="s">
        <v>2485</v>
      </c>
      <c r="F271" s="82" t="s">
        <v>2529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2487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2745</v>
      </c>
      <c r="E272" s="82" t="s">
        <v>2485</v>
      </c>
      <c r="F272" s="82" t="s">
        <v>2486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2487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2746</v>
      </c>
      <c r="E273" s="82" t="s">
        <v>2587</v>
      </c>
      <c r="F273" s="82" t="s">
        <v>2588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2589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2747</v>
      </c>
      <c r="E274" s="82" t="s">
        <v>2622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2538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2748</v>
      </c>
      <c r="E275" s="82" t="s">
        <v>2593</v>
      </c>
      <c r="F275" s="82" t="s">
        <v>2588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2594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2749</v>
      </c>
      <c r="E276" s="82" t="s">
        <v>2716</v>
      </c>
      <c r="F276" s="82" t="s">
        <v>2597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2538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2750</v>
      </c>
      <c r="E277" s="82" t="s">
        <v>2707</v>
      </c>
      <c r="F277" s="82" t="s">
        <v>2597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2538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2751</v>
      </c>
      <c r="E278" s="82" t="s">
        <v>2707</v>
      </c>
      <c r="F278" s="82" t="s">
        <v>2597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2538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2752</v>
      </c>
      <c r="E279" s="82" t="s">
        <v>2719</v>
      </c>
      <c r="F279" s="82" t="s">
        <v>2597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2538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2753</v>
      </c>
      <c r="E280" s="82" t="s">
        <v>2721</v>
      </c>
      <c r="F280" s="82" t="s">
        <v>2597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2538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2754</v>
      </c>
      <c r="E281" s="82" t="s">
        <v>2485</v>
      </c>
      <c r="F281" s="82" t="s">
        <v>2511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2487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2755</v>
      </c>
      <c r="E282" s="82" t="s">
        <v>2707</v>
      </c>
      <c r="F282" s="82" t="s">
        <v>2597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2538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2756</v>
      </c>
      <c r="E283" s="82" t="s">
        <v>2757</v>
      </c>
      <c r="F283" s="82" t="s">
        <v>2597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2538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2758</v>
      </c>
      <c r="E284" s="82" t="s">
        <v>2759</v>
      </c>
      <c r="F284" s="82" t="s">
        <v>2597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2538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2760</v>
      </c>
      <c r="E285" s="82" t="s">
        <v>2485</v>
      </c>
      <c r="F285" s="82" t="s">
        <v>2511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2487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2761</v>
      </c>
      <c r="E286" s="82" t="s">
        <v>2762</v>
      </c>
      <c r="F286" s="82" t="s">
        <v>2597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2478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2763</v>
      </c>
      <c r="E287" s="82" t="s">
        <v>2764</v>
      </c>
      <c r="F287" s="82" t="s">
        <v>2597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2478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2765</v>
      </c>
      <c r="E288" s="82" t="s">
        <v>2766</v>
      </c>
      <c r="F288" s="82" t="s">
        <v>2597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2478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2767</v>
      </c>
      <c r="E289" s="82" t="s">
        <v>2485</v>
      </c>
      <c r="F289" s="82" t="s">
        <v>2511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2487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2768</v>
      </c>
      <c r="E290" s="82" t="s">
        <v>2764</v>
      </c>
      <c r="F290" s="82" t="s">
        <v>2597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2478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2769</v>
      </c>
      <c r="E291" s="82" t="s">
        <v>2770</v>
      </c>
      <c r="F291" s="82" t="s">
        <v>2597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2478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2771</v>
      </c>
      <c r="E292" s="82" t="s">
        <v>2772</v>
      </c>
      <c r="F292" s="82" t="s">
        <v>2597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2478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2773</v>
      </c>
      <c r="E293" s="82" t="s">
        <v>2495</v>
      </c>
      <c r="F293" s="82" t="s">
        <v>2486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2497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2774</v>
      </c>
      <c r="E294" s="82" t="s">
        <v>2485</v>
      </c>
      <c r="F294" s="82" t="s">
        <v>2511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2487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2775</v>
      </c>
      <c r="E295" s="82" t="s">
        <v>2727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2500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2776</v>
      </c>
      <c r="E296" s="82" t="s">
        <v>2707</v>
      </c>
      <c r="F296" s="82" t="s">
        <v>2597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2538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2777</v>
      </c>
      <c r="E297" s="82" t="s">
        <v>2778</v>
      </c>
      <c r="F297" s="82" t="s">
        <v>2597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2538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2779</v>
      </c>
      <c r="E298" s="82" t="s">
        <v>2780</v>
      </c>
      <c r="F298" s="82" t="s">
        <v>2597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2538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2781</v>
      </c>
      <c r="E299" s="82" t="s">
        <v>2495</v>
      </c>
      <c r="F299" s="82" t="s">
        <v>2511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2497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2782</v>
      </c>
      <c r="E300" s="82" t="s">
        <v>2485</v>
      </c>
      <c r="F300" s="82" t="s">
        <v>2511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2487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2783</v>
      </c>
      <c r="E301" s="82" t="s">
        <v>732</v>
      </c>
      <c r="F301" s="82" t="s">
        <v>2511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2502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2784</v>
      </c>
      <c r="E302" s="82" t="s">
        <v>732</v>
      </c>
      <c r="F302" s="82" t="s">
        <v>2511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2502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2785</v>
      </c>
      <c r="E303" s="82" t="s">
        <v>2786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2500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2787</v>
      </c>
      <c r="E304" s="82" t="s">
        <v>2504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2500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2788</v>
      </c>
      <c r="E305" s="82" t="s">
        <v>2727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2500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2789</v>
      </c>
      <c r="E306" s="82" t="s">
        <v>2790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2500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2791</v>
      </c>
      <c r="E307" s="82" t="s">
        <v>2762</v>
      </c>
      <c r="F307" s="82" t="s">
        <v>2597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2478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2792</v>
      </c>
      <c r="E308" s="82" t="s">
        <v>2764</v>
      </c>
      <c r="F308" s="82" t="s">
        <v>2597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2478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2793</v>
      </c>
      <c r="E309" s="82" t="s">
        <v>2766</v>
      </c>
      <c r="F309" s="82" t="s">
        <v>2597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2478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2794</v>
      </c>
      <c r="E310" s="82" t="s">
        <v>2485</v>
      </c>
      <c r="F310" s="82" t="s">
        <v>2511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2487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2795</v>
      </c>
      <c r="E311" s="82" t="s">
        <v>2707</v>
      </c>
      <c r="F311" s="82" t="s">
        <v>2597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2538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2796</v>
      </c>
      <c r="E312" s="82" t="s">
        <v>2797</v>
      </c>
      <c r="F312" s="82" t="s">
        <v>2597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2538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2798</v>
      </c>
      <c r="E313" s="82" t="s">
        <v>2799</v>
      </c>
      <c r="F313" s="82" t="s">
        <v>2597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2538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2800</v>
      </c>
      <c r="E314" s="82" t="s">
        <v>2485</v>
      </c>
      <c r="F314" s="82" t="s">
        <v>2511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2487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2801</v>
      </c>
      <c r="E315" s="82" t="s">
        <v>2764</v>
      </c>
      <c r="F315" s="82" t="s">
        <v>2597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2478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2802</v>
      </c>
      <c r="E316" s="82" t="s">
        <v>2764</v>
      </c>
      <c r="F316" s="82" t="s">
        <v>2597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2478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2803</v>
      </c>
      <c r="E317" s="82" t="s">
        <v>2804</v>
      </c>
      <c r="F317" s="82" t="s">
        <v>2597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2478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2805</v>
      </c>
      <c r="E318" s="82" t="s">
        <v>2495</v>
      </c>
      <c r="F318" s="82" t="s">
        <v>2486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2497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2806</v>
      </c>
      <c r="E319" s="82" t="s">
        <v>2485</v>
      </c>
      <c r="F319" s="82" t="s">
        <v>2511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2487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2807</v>
      </c>
      <c r="E320" s="82" t="s">
        <v>2790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2500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2808</v>
      </c>
      <c r="E321" s="82" t="s">
        <v>2727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2500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2809</v>
      </c>
      <c r="E322" s="82" t="s">
        <v>2707</v>
      </c>
      <c r="F322" s="82" t="s">
        <v>2597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2538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2810</v>
      </c>
      <c r="E323" s="82" t="s">
        <v>2757</v>
      </c>
      <c r="F323" s="82" t="s">
        <v>2597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2538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2811</v>
      </c>
      <c r="E324" s="82" t="s">
        <v>2759</v>
      </c>
      <c r="F324" s="82" t="s">
        <v>2597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2538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2812</v>
      </c>
      <c r="E325" s="82" t="s">
        <v>2485</v>
      </c>
      <c r="F325" s="82" t="s">
        <v>2511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2487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2813</v>
      </c>
      <c r="E326" s="82" t="s">
        <v>732</v>
      </c>
      <c r="F326" s="82" t="s">
        <v>2511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2502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2814</v>
      </c>
      <c r="E327" s="82" t="s">
        <v>2790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2500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2815</v>
      </c>
      <c r="E328" s="82" t="s">
        <v>2504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2500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2816</v>
      </c>
      <c r="E329" s="82" t="s">
        <v>2764</v>
      </c>
      <c r="F329" s="82" t="s">
        <v>2597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2478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2817</v>
      </c>
      <c r="E330" s="82" t="s">
        <v>2770</v>
      </c>
      <c r="F330" s="82" t="s">
        <v>2597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2478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2818</v>
      </c>
      <c r="E331" s="82" t="s">
        <v>2772</v>
      </c>
      <c r="F331" s="82" t="s">
        <v>2597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2478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2819</v>
      </c>
      <c r="E332" s="82" t="s">
        <v>2485</v>
      </c>
      <c r="F332" s="82" t="s">
        <v>2511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2487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2820</v>
      </c>
      <c r="E333" s="82" t="s">
        <v>2707</v>
      </c>
      <c r="F333" s="82" t="s">
        <v>2597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2538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2821</v>
      </c>
      <c r="E334" s="82" t="s">
        <v>2778</v>
      </c>
      <c r="F334" s="82" t="s">
        <v>2597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2538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2822</v>
      </c>
      <c r="E335" s="82" t="s">
        <v>2780</v>
      </c>
      <c r="F335" s="82" t="s">
        <v>2597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2538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2823</v>
      </c>
      <c r="E336" s="82" t="s">
        <v>2495</v>
      </c>
      <c r="F336" s="82" t="s">
        <v>2496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2497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2824</v>
      </c>
      <c r="E337" s="82" t="s">
        <v>2485</v>
      </c>
      <c r="F337" s="82" t="s">
        <v>2496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2487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2825</v>
      </c>
      <c r="E338" s="82" t="s">
        <v>732</v>
      </c>
      <c r="F338" s="82" t="s">
        <v>2496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2502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2826</v>
      </c>
      <c r="E339" s="82" t="s">
        <v>2827</v>
      </c>
      <c r="F339" s="82" t="s">
        <v>2828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2829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2830</v>
      </c>
      <c r="E340" s="82" t="s">
        <v>2827</v>
      </c>
      <c r="F340" s="82" t="s">
        <v>2828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2829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2831</v>
      </c>
      <c r="E341" s="82" t="s">
        <v>2499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2500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2832</v>
      </c>
      <c r="E342" s="82" t="s">
        <v>2504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2500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2833</v>
      </c>
      <c r="E343" s="82" t="s">
        <v>2790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2500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2834</v>
      </c>
      <c r="E344" s="82" t="s">
        <v>2587</v>
      </c>
      <c r="F344" s="82" t="s">
        <v>2588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2589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2835</v>
      </c>
      <c r="E345" s="82" t="s">
        <v>2836</v>
      </c>
      <c r="F345" s="82" t="s">
        <v>2837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2838</v>
      </c>
      <c r="E346" s="82" t="s">
        <v>2836</v>
      </c>
      <c r="F346" s="82" t="s">
        <v>2839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2840</v>
      </c>
      <c r="E347" s="82" t="s">
        <v>2841</v>
      </c>
      <c r="F347" s="82" t="s">
        <v>2842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2843</v>
      </c>
      <c r="E348" s="82" t="s">
        <v>2836</v>
      </c>
      <c r="F348" s="82" t="s">
        <v>2837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2844</v>
      </c>
      <c r="E349" s="82" t="s">
        <v>2836</v>
      </c>
      <c r="F349" s="82" t="s">
        <v>2839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2845</v>
      </c>
      <c r="E350" s="82" t="s">
        <v>2841</v>
      </c>
      <c r="F350" s="82" t="s">
        <v>2842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2846</v>
      </c>
      <c r="E351" s="82" t="s">
        <v>2847</v>
      </c>
      <c r="F351" s="82" t="s">
        <v>2848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2849</v>
      </c>
      <c r="E352" s="82" t="s">
        <v>2850</v>
      </c>
      <c r="F352" s="82" t="s">
        <v>2851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2852</v>
      </c>
      <c r="E353" s="82" t="s">
        <v>2593</v>
      </c>
      <c r="F353" s="82" t="s">
        <v>2588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2853</v>
      </c>
      <c r="E354" s="82" t="s">
        <v>2764</v>
      </c>
      <c r="F354" s="82" t="s">
        <v>2597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2478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2854</v>
      </c>
      <c r="E355" s="82" t="s">
        <v>2855</v>
      </c>
      <c r="F355" s="82" t="s">
        <v>2597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2478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2856</v>
      </c>
      <c r="E356" s="82" t="s">
        <v>2764</v>
      </c>
      <c r="F356" s="82" t="s">
        <v>2597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2478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2857</v>
      </c>
      <c r="E357" s="82" t="s">
        <v>2858</v>
      </c>
      <c r="F357" s="82" t="s">
        <v>2597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2478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2859</v>
      </c>
      <c r="E358" s="82" t="s">
        <v>2860</v>
      </c>
      <c r="F358" s="82" t="s">
        <v>2597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2478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2861</v>
      </c>
      <c r="E359" s="82" t="s">
        <v>2495</v>
      </c>
      <c r="F359" s="82" t="s">
        <v>2496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2497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2862</v>
      </c>
      <c r="E360" s="82" t="s">
        <v>2485</v>
      </c>
      <c r="F360" s="82" t="s">
        <v>2496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2487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2863</v>
      </c>
      <c r="E361" s="82" t="s">
        <v>732</v>
      </c>
      <c r="F361" s="82" t="s">
        <v>2496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2502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2864</v>
      </c>
      <c r="E362" s="82" t="s">
        <v>2827</v>
      </c>
      <c r="F362" s="82" t="s">
        <v>2828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2829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2865</v>
      </c>
      <c r="E363" s="82" t="s">
        <v>2866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2393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2867</v>
      </c>
      <c r="E364" s="82" t="s">
        <v>2499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2500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2868</v>
      </c>
      <c r="E365" s="82" t="s">
        <v>2504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2500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2869</v>
      </c>
      <c r="E366" s="82" t="s">
        <v>2866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2393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2870</v>
      </c>
      <c r="E367" s="82" t="s">
        <v>2871</v>
      </c>
      <c r="F367" s="82" t="s">
        <v>2496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2872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2873</v>
      </c>
      <c r="E368" s="82" t="s">
        <v>2836</v>
      </c>
      <c r="F368" s="82" t="s">
        <v>2837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2874</v>
      </c>
      <c r="E369" s="82" t="s">
        <v>2836</v>
      </c>
      <c r="F369" s="82" t="s">
        <v>2839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2875</v>
      </c>
      <c r="E370" s="82" t="s">
        <v>2841</v>
      </c>
      <c r="F370" s="82" t="s">
        <v>2842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2876</v>
      </c>
      <c r="E371" s="82" t="s">
        <v>2847</v>
      </c>
      <c r="F371" s="82" t="s">
        <v>2848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2877</v>
      </c>
      <c r="E372" s="82" t="s">
        <v>2850</v>
      </c>
      <c r="F372" s="82" t="s">
        <v>2851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2878</v>
      </c>
      <c r="E373" s="82" t="s">
        <v>2879</v>
      </c>
      <c r="F373" s="82" t="s">
        <v>2880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2478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2881</v>
      </c>
      <c r="E374" s="82" t="s">
        <v>2764</v>
      </c>
      <c r="F374" s="82" t="s">
        <v>2597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2478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2882</v>
      </c>
      <c r="E375" s="82" t="s">
        <v>2883</v>
      </c>
      <c r="F375" s="82" t="s">
        <v>2597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2478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2884</v>
      </c>
      <c r="E376" s="82" t="s">
        <v>2885</v>
      </c>
      <c r="F376" s="82" t="s">
        <v>2597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2478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2886</v>
      </c>
      <c r="E377" s="82" t="s">
        <v>2764</v>
      </c>
      <c r="F377" s="82" t="s">
        <v>2597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2478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2887</v>
      </c>
      <c r="E378" s="82" t="s">
        <v>2888</v>
      </c>
      <c r="F378" s="82" t="s">
        <v>2597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2478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2889</v>
      </c>
      <c r="E379" s="82" t="s">
        <v>2890</v>
      </c>
      <c r="F379" s="82" t="s">
        <v>2597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2478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2891</v>
      </c>
      <c r="E380" s="82" t="s">
        <v>2495</v>
      </c>
      <c r="F380" s="82" t="s">
        <v>2496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2497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2892</v>
      </c>
      <c r="E381" s="82" t="s">
        <v>2485</v>
      </c>
      <c r="F381" s="82" t="s">
        <v>2496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2487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2893</v>
      </c>
      <c r="E382" s="82" t="s">
        <v>732</v>
      </c>
      <c r="F382" s="82" t="s">
        <v>2496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2502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2894</v>
      </c>
      <c r="E383" s="82" t="s">
        <v>2827</v>
      </c>
      <c r="F383" s="82" t="s">
        <v>2828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2829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2895</v>
      </c>
      <c r="E384" s="82" t="s">
        <v>2499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2500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2896</v>
      </c>
      <c r="E385" s="82" t="s">
        <v>2504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2500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2897</v>
      </c>
      <c r="E386" s="82" t="s">
        <v>2836</v>
      </c>
      <c r="F386" s="82" t="s">
        <v>2837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2898</v>
      </c>
      <c r="E387" s="82" t="s">
        <v>2836</v>
      </c>
      <c r="F387" s="82" t="s">
        <v>2839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2899</v>
      </c>
      <c r="E388" s="82" t="s">
        <v>2841</v>
      </c>
      <c r="F388" s="82" t="s">
        <v>2842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2900</v>
      </c>
      <c r="E389" s="82" t="s">
        <v>2847</v>
      </c>
      <c r="F389" s="82" t="s">
        <v>2848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2901</v>
      </c>
      <c r="E390" s="82" t="s">
        <v>2850</v>
      </c>
      <c r="F390" s="82" t="s">
        <v>2851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2902</v>
      </c>
      <c r="E391" s="82" t="s">
        <v>2764</v>
      </c>
      <c r="F391" s="82" t="s">
        <v>2597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2478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2903</v>
      </c>
      <c r="E392" s="82" t="s">
        <v>2764</v>
      </c>
      <c r="F392" s="82" t="s">
        <v>2597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2478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2904</v>
      </c>
      <c r="E393" s="82" t="s">
        <v>2764</v>
      </c>
      <c r="F393" s="82" t="s">
        <v>2597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2478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2905</v>
      </c>
      <c r="E394" s="82" t="s">
        <v>2906</v>
      </c>
      <c r="F394" s="82" t="s">
        <v>2597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2478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2907</v>
      </c>
      <c r="E395" s="82" t="s">
        <v>2908</v>
      </c>
      <c r="F395" s="82" t="s">
        <v>2597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2478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2909</v>
      </c>
      <c r="E396" s="82" t="s">
        <v>2495</v>
      </c>
      <c r="F396" s="82" t="s">
        <v>2496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2497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2910</v>
      </c>
      <c r="E397" s="82" t="s">
        <v>2485</v>
      </c>
      <c r="F397" s="82" t="s">
        <v>2496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2487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2911</v>
      </c>
      <c r="E398" s="82" t="s">
        <v>732</v>
      </c>
      <c r="F398" s="82" t="s">
        <v>2496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2502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2912</v>
      </c>
      <c r="E399" s="82" t="s">
        <v>2827</v>
      </c>
      <c r="F399" s="82" t="s">
        <v>2828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2829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2913</v>
      </c>
      <c r="E400" s="82" t="s">
        <v>2499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2500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2914</v>
      </c>
      <c r="E401" s="82" t="s">
        <v>2504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2500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2915</v>
      </c>
      <c r="E402" s="82" t="s">
        <v>2836</v>
      </c>
      <c r="F402" s="82" t="s">
        <v>2837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2916</v>
      </c>
      <c r="E403" s="82" t="s">
        <v>2836</v>
      </c>
      <c r="F403" s="82" t="s">
        <v>2839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2917</v>
      </c>
      <c r="E404" s="82" t="s">
        <v>2841</v>
      </c>
      <c r="F404" s="82" t="s">
        <v>2842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2918</v>
      </c>
      <c r="E405" s="82" t="s">
        <v>2847</v>
      </c>
      <c r="F405" s="82" t="s">
        <v>2848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2919</v>
      </c>
      <c r="E406" s="82" t="s">
        <v>2850</v>
      </c>
      <c r="F406" s="82" t="s">
        <v>2851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2920</v>
      </c>
      <c r="E407" s="82" t="s">
        <v>2764</v>
      </c>
      <c r="F407" s="82" t="s">
        <v>2597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2478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2921</v>
      </c>
      <c r="E408" s="82" t="s">
        <v>2764</v>
      </c>
      <c r="F408" s="82" t="s">
        <v>2597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2478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2922</v>
      </c>
      <c r="E409" s="82" t="s">
        <v>2764</v>
      </c>
      <c r="F409" s="82" t="s">
        <v>2597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2478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2923</v>
      </c>
      <c r="E410" s="82" t="s">
        <v>2906</v>
      </c>
      <c r="F410" s="82" t="s">
        <v>2597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2478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2924</v>
      </c>
      <c r="E411" s="82" t="s">
        <v>2908</v>
      </c>
      <c r="F411" s="82" t="s">
        <v>2597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2478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2925</v>
      </c>
      <c r="E412" s="82" t="s">
        <v>2495</v>
      </c>
      <c r="F412" s="82" t="s">
        <v>2496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2497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2926</v>
      </c>
      <c r="E413" s="82" t="s">
        <v>2485</v>
      </c>
      <c r="F413" s="82" t="s">
        <v>2496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2487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2927</v>
      </c>
      <c r="E414" s="82" t="s">
        <v>732</v>
      </c>
      <c r="F414" s="82" t="s">
        <v>2496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2502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2928</v>
      </c>
      <c r="E415" s="82" t="s">
        <v>2827</v>
      </c>
      <c r="F415" s="82" t="s">
        <v>2828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2829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2929</v>
      </c>
      <c r="E416" s="82" t="s">
        <v>2827</v>
      </c>
      <c r="F416" s="82" t="s">
        <v>2828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2829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2930</v>
      </c>
      <c r="E417" s="82" t="s">
        <v>2499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2500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2931</v>
      </c>
      <c r="E418" s="82" t="s">
        <v>2504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2500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2932</v>
      </c>
      <c r="E419" s="82" t="s">
        <v>2587</v>
      </c>
      <c r="F419" s="82" t="s">
        <v>2588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2589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2933</v>
      </c>
      <c r="E420" s="82" t="s">
        <v>2836</v>
      </c>
      <c r="F420" s="82" t="s">
        <v>2837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2934</v>
      </c>
      <c r="E421" s="82" t="s">
        <v>2836</v>
      </c>
      <c r="F421" s="82" t="s">
        <v>2839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2935</v>
      </c>
      <c r="E422" s="82" t="s">
        <v>2841</v>
      </c>
      <c r="F422" s="82" t="s">
        <v>2842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2936</v>
      </c>
      <c r="E423" s="82" t="s">
        <v>2836</v>
      </c>
      <c r="F423" s="82" t="s">
        <v>2837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2937</v>
      </c>
      <c r="E424" s="82" t="s">
        <v>2836</v>
      </c>
      <c r="F424" s="82" t="s">
        <v>2839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2938</v>
      </c>
      <c r="E425" s="82" t="s">
        <v>2841</v>
      </c>
      <c r="F425" s="82" t="s">
        <v>2842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2939</v>
      </c>
      <c r="E426" s="82" t="s">
        <v>2593</v>
      </c>
      <c r="F426" s="82" t="s">
        <v>2588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2940</v>
      </c>
      <c r="E427" s="82" t="s">
        <v>2764</v>
      </c>
      <c r="F427" s="82" t="s">
        <v>2597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2478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2941</v>
      </c>
      <c r="E428" s="82" t="s">
        <v>2883</v>
      </c>
      <c r="F428" s="82" t="s">
        <v>2597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2478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2942</v>
      </c>
      <c r="E429" s="82" t="s">
        <v>2764</v>
      </c>
      <c r="F429" s="82" t="s">
        <v>2597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2478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2943</v>
      </c>
      <c r="E430" s="82" t="s">
        <v>2764</v>
      </c>
      <c r="F430" s="82" t="s">
        <v>2597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2478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2944</v>
      </c>
      <c r="E431" s="82" t="s">
        <v>2945</v>
      </c>
      <c r="F431" s="82" t="s">
        <v>2597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2478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2946</v>
      </c>
      <c r="E432" s="82" t="s">
        <v>2890</v>
      </c>
      <c r="F432" s="82" t="s">
        <v>2597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2478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2947</v>
      </c>
      <c r="E433" s="82" t="s">
        <v>2948</v>
      </c>
      <c r="F433" s="82" t="s">
        <v>2949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2950</v>
      </c>
      <c r="E434" s="82" t="s">
        <v>887</v>
      </c>
      <c r="F434" s="82" t="s">
        <v>2473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2951</v>
      </c>
      <c r="E435" s="82" t="s">
        <v>887</v>
      </c>
      <c r="F435" s="82" t="s">
        <v>2473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2474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2952</v>
      </c>
      <c r="E436" s="82" t="s">
        <v>2953</v>
      </c>
      <c r="F436" s="82" t="s">
        <v>2954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2955</v>
      </c>
      <c r="E437" s="82" t="s">
        <v>2956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2957</v>
      </c>
      <c r="E438" s="82" t="s">
        <v>2958</v>
      </c>
      <c r="F438" s="82" t="s">
        <v>2477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2478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2959</v>
      </c>
      <c r="E439" s="82" t="s">
        <v>2960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2961</v>
      </c>
      <c r="E440" s="82" t="s">
        <v>2962</v>
      </c>
      <c r="F440" s="82" t="s">
        <v>2477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2478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2963</v>
      </c>
      <c r="E441" s="82" t="s">
        <v>887</v>
      </c>
      <c r="F441" s="82" t="s">
        <v>2473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2474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2964</v>
      </c>
      <c r="E442" s="82" t="s">
        <v>887</v>
      </c>
      <c r="F442" s="82" t="s">
        <v>2473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2965</v>
      </c>
      <c r="E443" s="82" t="s">
        <v>2953</v>
      </c>
      <c r="F443" s="82" t="s">
        <v>2954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2966</v>
      </c>
      <c r="E444" s="82" t="s">
        <v>2956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2967</v>
      </c>
      <c r="E445" s="82" t="s">
        <v>2958</v>
      </c>
      <c r="F445" s="82" t="s">
        <v>2477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2478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2968</v>
      </c>
      <c r="E446" s="82" t="s">
        <v>2960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2969</v>
      </c>
      <c r="E447" s="82" t="s">
        <v>2962</v>
      </c>
      <c r="F447" s="82" t="s">
        <v>2477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2478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195">
        <f t="shared" ca="1" si="0"/>
        <v>0</v>
      </c>
      <c r="V36" s="195">
        <f t="shared" ca="1" si="1"/>
        <v>1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195">
        <f t="shared" ref="U38:U58" ca="1" si="4">+L38-T38</f>
        <v>0</v>
      </c>
      <c r="V38" s="195">
        <f t="shared" ref="V38:V58" ca="1" si="5">ROUNDDOWN(T38/J38,0)</f>
        <v>1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95">
        <f t="shared" ca="1" si="4"/>
        <v>0</v>
      </c>
      <c r="V39" s="195">
        <f t="shared" ca="1" si="5"/>
        <v>1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95">
        <f t="shared" ca="1" si="4"/>
        <v>0</v>
      </c>
      <c r="V40" s="195">
        <f t="shared" ca="1" si="5"/>
        <v>1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5">
        <f t="shared" ca="1" si="4"/>
        <v>0</v>
      </c>
      <c r="V54" s="195">
        <f t="shared" ca="1" si="5"/>
        <v>1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195">
        <f t="shared" ref="U60:U76" ca="1" si="8">+L60-T60</f>
        <v>0</v>
      </c>
      <c r="V60" s="195">
        <f t="shared" ref="V60:V76" ca="1" si="9">ROUNDDOWN(T60/J60,0)</f>
        <v>1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195">
        <f t="shared" ca="1" si="8"/>
        <v>0</v>
      </c>
      <c r="V61" s="195">
        <f t="shared" ca="1" si="9"/>
        <v>1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95">
        <f t="shared" ca="1" si="8"/>
        <v>0</v>
      </c>
      <c r="V62" s="195">
        <f t="shared" ca="1" si="9"/>
        <v>1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95">
        <f t="shared" ca="1" si="8"/>
        <v>0</v>
      </c>
      <c r="V72" s="195">
        <f t="shared" ca="1" si="9"/>
        <v>1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95">
        <f t="shared" ref="U78:U94" ca="1" si="12">+L78-T78</f>
        <v>0</v>
      </c>
      <c r="V78" s="195">
        <f t="shared" ref="V78:V94" ca="1" si="13">ROUNDDOWN(T78/J78,0)</f>
        <v>1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95">
        <f t="shared" ca="1" si="12"/>
        <v>0</v>
      </c>
      <c r="V79" s="195">
        <f t="shared" ca="1" si="13"/>
        <v>1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95">
        <f t="shared" ca="1" si="12"/>
        <v>0</v>
      </c>
      <c r="V80" s="195">
        <f t="shared" ca="1" si="13"/>
        <v>1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95">
        <f t="shared" ca="1" si="12"/>
        <v>0</v>
      </c>
      <c r="V90" s="195">
        <f t="shared" ca="1" si="13"/>
        <v>1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95">
        <f t="shared" ref="U96:U116" ca="1" si="16">+L96-T96</f>
        <v>0</v>
      </c>
      <c r="V96" s="195">
        <f t="shared" ref="V96:V116" ca="1" si="17">ROUNDDOWN(T96/J96,0)</f>
        <v>1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95">
        <f t="shared" ca="1" si="16"/>
        <v>0</v>
      </c>
      <c r="V97" s="195">
        <f t="shared" ca="1" si="17"/>
        <v>1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95">
        <f t="shared" ca="1" si="16"/>
        <v>0</v>
      </c>
      <c r="V98" s="195">
        <f t="shared" ca="1" si="17"/>
        <v>1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2</v>
      </c>
      <c r="U112" s="195">
        <f t="shared" ca="1" si="16"/>
        <v>0</v>
      </c>
      <c r="V112" s="195">
        <f t="shared" ca="1" si="17"/>
        <v>1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195">
        <f t="shared" ca="1" si="20"/>
        <v>0</v>
      </c>
      <c r="V132" s="195">
        <f t="shared" ca="1" si="21"/>
        <v>1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3408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2387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3409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3410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3411</v>
      </c>
      <c r="AH8" s="134" t="s">
        <v>3412</v>
      </c>
      <c r="AI8" s="130" t="s">
        <v>607</v>
      </c>
      <c r="AJ8" s="130" t="s">
        <v>608</v>
      </c>
      <c r="AK8" s="134" t="s">
        <v>3413</v>
      </c>
      <c r="AL8" s="134" t="s">
        <v>3414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3415</v>
      </c>
      <c r="AH9" s="138" t="s">
        <v>3416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3417</v>
      </c>
      <c r="C10" s="215" t="s">
        <v>3418</v>
      </c>
      <c r="D10" s="216" t="s">
        <v>1316</v>
      </c>
      <c r="E10" s="215"/>
      <c r="F10" s="215"/>
      <c r="G10" s="216" t="s">
        <v>3419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3960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3417</v>
      </c>
      <c r="C11" s="218" t="s">
        <v>3418</v>
      </c>
      <c r="D11" s="219" t="s">
        <v>2949</v>
      </c>
      <c r="E11" s="218" t="s">
        <v>1157</v>
      </c>
      <c r="F11" s="218" t="s">
        <v>2947</v>
      </c>
      <c r="G11" s="220" t="s">
        <v>2948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3420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3421</v>
      </c>
      <c r="C12" s="215" t="s">
        <v>3422</v>
      </c>
      <c r="D12" s="216" t="s">
        <v>2597</v>
      </c>
      <c r="E12" s="215"/>
      <c r="F12" s="215"/>
      <c r="G12" s="216" t="s">
        <v>3423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3960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3421</v>
      </c>
      <c r="C13" s="218" t="s">
        <v>3422</v>
      </c>
      <c r="D13" s="219" t="s">
        <v>2580</v>
      </c>
      <c r="E13" s="218" t="s">
        <v>1008</v>
      </c>
      <c r="F13" s="218" t="s">
        <v>2578</v>
      </c>
      <c r="G13" s="219" t="s">
        <v>2579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3421</v>
      </c>
      <c r="C14" s="218" t="s">
        <v>3422</v>
      </c>
      <c r="D14" s="219" t="s">
        <v>2583</v>
      </c>
      <c r="E14" s="218" t="s">
        <v>909</v>
      </c>
      <c r="F14" s="218" t="s">
        <v>2581</v>
      </c>
      <c r="G14" s="219" t="s">
        <v>2582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3421</v>
      </c>
      <c r="C15" s="218" t="s">
        <v>3422</v>
      </c>
      <c r="D15" s="219" t="s">
        <v>2585</v>
      </c>
      <c r="E15" s="218" t="s">
        <v>1090</v>
      </c>
      <c r="F15" s="218" t="s">
        <v>2584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3044</v>
      </c>
      <c r="BF15" s="218">
        <v>1</v>
      </c>
      <c r="BG15" s="231">
        <v>46240</v>
      </c>
      <c r="BH15" s="213">
        <f t="shared" si="2"/>
        <v>0</v>
      </c>
      <c r="BI15" s="213" t="s">
        <v>2500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3421</v>
      </c>
      <c r="C16" s="218" t="s">
        <v>3422</v>
      </c>
      <c r="D16" s="219" t="s">
        <v>2588</v>
      </c>
      <c r="E16" s="218" t="s">
        <v>789</v>
      </c>
      <c r="F16" s="218" t="s">
        <v>2586</v>
      </c>
      <c r="G16" s="219" t="s">
        <v>2587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3111</v>
      </c>
      <c r="BF16" s="233">
        <v>1</v>
      </c>
      <c r="BG16" s="234">
        <v>46240</v>
      </c>
      <c r="BH16" s="213">
        <f t="shared" si="2"/>
        <v>0</v>
      </c>
      <c r="BI16" s="233" t="s">
        <v>2589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3421</v>
      </c>
      <c r="C17" s="218" t="s">
        <v>3422</v>
      </c>
      <c r="D17" s="219" t="s">
        <v>781</v>
      </c>
      <c r="E17" s="218" t="s">
        <v>834</v>
      </c>
      <c r="F17" s="218" t="s">
        <v>2590</v>
      </c>
      <c r="G17" s="219" t="s">
        <v>2591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3077</v>
      </c>
      <c r="BF17" s="218">
        <v>36</v>
      </c>
      <c r="BG17" s="231">
        <v>46240</v>
      </c>
      <c r="BH17" s="213">
        <f t="shared" si="2"/>
        <v>0</v>
      </c>
      <c r="BI17" s="213" t="s">
        <v>2538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3421</v>
      </c>
      <c r="C18" s="218" t="s">
        <v>3422</v>
      </c>
      <c r="D18" s="219" t="s">
        <v>2597</v>
      </c>
      <c r="E18" s="218" t="s">
        <v>3424</v>
      </c>
      <c r="F18" s="218" t="s">
        <v>2595</v>
      </c>
      <c r="G18" s="219" t="s">
        <v>2596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2973</v>
      </c>
      <c r="BF18" s="218">
        <v>1</v>
      </c>
      <c r="BG18" s="231">
        <v>46240</v>
      </c>
      <c r="BH18" s="213">
        <f t="shared" si="2"/>
        <v>0</v>
      </c>
      <c r="BI18" s="213" t="s">
        <v>2393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3421</v>
      </c>
      <c r="C19" s="218" t="s">
        <v>3422</v>
      </c>
      <c r="D19" s="219" t="s">
        <v>2597</v>
      </c>
      <c r="E19" s="218" t="s">
        <v>3425</v>
      </c>
      <c r="F19" s="218" t="s">
        <v>2598</v>
      </c>
      <c r="G19" s="219" t="s">
        <v>2599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2973</v>
      </c>
      <c r="BF19" s="218">
        <v>1</v>
      </c>
      <c r="BG19" s="231">
        <v>46240</v>
      </c>
      <c r="BH19" s="213">
        <f t="shared" si="2"/>
        <v>0</v>
      </c>
      <c r="BI19" s="213" t="s">
        <v>2393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3421</v>
      </c>
      <c r="C20" s="236" t="s">
        <v>3422</v>
      </c>
      <c r="D20" s="237" t="s">
        <v>2588</v>
      </c>
      <c r="E20" s="236" t="s">
        <v>3426</v>
      </c>
      <c r="F20" s="236" t="s">
        <v>2592</v>
      </c>
      <c r="G20" s="237" t="s">
        <v>2593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3114</v>
      </c>
      <c r="BF20" s="213">
        <v>1</v>
      </c>
      <c r="BG20" s="231">
        <v>46240</v>
      </c>
      <c r="BH20" s="213">
        <f t="shared" si="2"/>
        <v>0</v>
      </c>
      <c r="BI20" s="213" t="s">
        <v>2594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3427</v>
      </c>
      <c r="C21" s="215" t="s">
        <v>3428</v>
      </c>
      <c r="D21" s="216" t="s">
        <v>2597</v>
      </c>
      <c r="E21" s="215"/>
      <c r="F21" s="215"/>
      <c r="G21" s="216" t="s">
        <v>3429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3960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3427</v>
      </c>
      <c r="C22" s="218" t="s">
        <v>3428</v>
      </c>
      <c r="D22" s="219" t="s">
        <v>2585</v>
      </c>
      <c r="E22" s="218" t="s">
        <v>1090</v>
      </c>
      <c r="F22" s="218" t="s">
        <v>2600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3044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2500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3427</v>
      </c>
      <c r="C23" s="218" t="s">
        <v>3428</v>
      </c>
      <c r="D23" s="219" t="s">
        <v>2580</v>
      </c>
      <c r="E23" s="218" t="s">
        <v>787</v>
      </c>
      <c r="F23" s="218" t="s">
        <v>2601</v>
      </c>
      <c r="G23" s="219" t="s">
        <v>2579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3427</v>
      </c>
      <c r="C24" s="218" t="s">
        <v>3428</v>
      </c>
      <c r="D24" s="219" t="s">
        <v>2583</v>
      </c>
      <c r="E24" s="218" t="s">
        <v>968</v>
      </c>
      <c r="F24" s="218" t="s">
        <v>2602</v>
      </c>
      <c r="G24" s="219" t="s">
        <v>2582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3427</v>
      </c>
      <c r="C25" s="218" t="s">
        <v>3428</v>
      </c>
      <c r="D25" s="219" t="s">
        <v>2588</v>
      </c>
      <c r="E25" s="218" t="s">
        <v>789</v>
      </c>
      <c r="F25" s="218" t="s">
        <v>2603</v>
      </c>
      <c r="G25" s="219" t="s">
        <v>2587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3111</v>
      </c>
      <c r="BF25" s="233">
        <v>1</v>
      </c>
      <c r="BG25" s="234">
        <v>46240</v>
      </c>
      <c r="BH25" s="213">
        <f t="shared" si="6"/>
        <v>0</v>
      </c>
      <c r="BI25" s="233" t="s">
        <v>2589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3427</v>
      </c>
      <c r="C26" s="218" t="s">
        <v>3428</v>
      </c>
      <c r="D26" s="219" t="s">
        <v>781</v>
      </c>
      <c r="E26" s="218" t="s">
        <v>834</v>
      </c>
      <c r="F26" s="218" t="s">
        <v>2604</v>
      </c>
      <c r="G26" s="219" t="s">
        <v>2591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3077</v>
      </c>
      <c r="BF26" s="218">
        <v>36</v>
      </c>
      <c r="BG26" s="231">
        <v>46240</v>
      </c>
      <c r="BH26" s="213">
        <f t="shared" si="6"/>
        <v>0</v>
      </c>
      <c r="BI26" s="213" t="s">
        <v>2538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3427</v>
      </c>
      <c r="C27" s="218" t="s">
        <v>3428</v>
      </c>
      <c r="D27" s="219" t="s">
        <v>2607</v>
      </c>
      <c r="E27" s="218" t="s">
        <v>3430</v>
      </c>
      <c r="F27" s="218" t="s">
        <v>2605</v>
      </c>
      <c r="G27" s="219" t="s">
        <v>2606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2973</v>
      </c>
      <c r="BF27" s="218">
        <v>1</v>
      </c>
      <c r="BG27" s="231">
        <v>46240</v>
      </c>
      <c r="BH27" s="213">
        <f t="shared" si="6"/>
        <v>0</v>
      </c>
      <c r="BI27" s="213" t="s">
        <v>2393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3427</v>
      </c>
      <c r="C28" s="218" t="s">
        <v>3428</v>
      </c>
      <c r="D28" s="219" t="s">
        <v>2611</v>
      </c>
      <c r="E28" s="218" t="s">
        <v>2196</v>
      </c>
      <c r="F28" s="218" t="s">
        <v>2609</v>
      </c>
      <c r="G28" s="219" t="s">
        <v>2610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3125</v>
      </c>
      <c r="BF28" s="213">
        <v>1</v>
      </c>
      <c r="BG28" s="231">
        <v>46240</v>
      </c>
      <c r="BH28" s="213">
        <f t="shared" si="6"/>
        <v>0</v>
      </c>
      <c r="BI28" s="213" t="s">
        <v>2612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3427</v>
      </c>
      <c r="C29" s="218" t="s">
        <v>3428</v>
      </c>
      <c r="D29" s="219" t="s">
        <v>874</v>
      </c>
      <c r="E29" s="218" t="s">
        <v>3431</v>
      </c>
      <c r="F29" s="218" t="s">
        <v>2613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3127</v>
      </c>
      <c r="BF29" s="213">
        <v>1</v>
      </c>
      <c r="BG29" s="231">
        <v>46240</v>
      </c>
      <c r="BH29" s="213">
        <f t="shared" si="6"/>
        <v>0</v>
      </c>
      <c r="BI29" s="213" t="s">
        <v>2614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3427</v>
      </c>
      <c r="C30" s="218" t="s">
        <v>3428</v>
      </c>
      <c r="D30" s="219" t="s">
        <v>2597</v>
      </c>
      <c r="E30" s="218" t="s">
        <v>3432</v>
      </c>
      <c r="F30" s="218" t="s">
        <v>2615</v>
      </c>
      <c r="G30" s="219" t="s">
        <v>2599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2973</v>
      </c>
      <c r="BF30" s="218">
        <v>1</v>
      </c>
      <c r="BG30" s="231">
        <v>46240</v>
      </c>
      <c r="BH30" s="213">
        <f t="shared" si="6"/>
        <v>0</v>
      </c>
      <c r="BI30" s="213" t="s">
        <v>2393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3427</v>
      </c>
      <c r="C31" s="218" t="s">
        <v>3428</v>
      </c>
      <c r="D31" s="219" t="s">
        <v>2597</v>
      </c>
      <c r="E31" s="218" t="s">
        <v>3433</v>
      </c>
      <c r="F31" s="218" t="s">
        <v>2616</v>
      </c>
      <c r="G31" s="219" t="s">
        <v>2596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2973</v>
      </c>
      <c r="BF31" s="218">
        <v>1</v>
      </c>
      <c r="BG31" s="231">
        <v>46240</v>
      </c>
      <c r="BH31" s="213">
        <f t="shared" si="6"/>
        <v>0</v>
      </c>
      <c r="BI31" s="213" t="s">
        <v>2393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3427</v>
      </c>
      <c r="C32" s="236" t="s">
        <v>3428</v>
      </c>
      <c r="D32" s="237" t="s">
        <v>2588</v>
      </c>
      <c r="E32" s="236" t="s">
        <v>3426</v>
      </c>
      <c r="F32" s="236" t="s">
        <v>2608</v>
      </c>
      <c r="G32" s="237" t="s">
        <v>2593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3114</v>
      </c>
      <c r="BF32" s="213">
        <v>1</v>
      </c>
      <c r="BG32" s="231">
        <v>46240</v>
      </c>
      <c r="BH32" s="213">
        <f t="shared" si="6"/>
        <v>0</v>
      </c>
      <c r="BI32" s="213" t="s">
        <v>2594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3434</v>
      </c>
      <c r="C33" s="215" t="s">
        <v>3435</v>
      </c>
      <c r="D33" s="216" t="s">
        <v>2597</v>
      </c>
      <c r="E33" s="215"/>
      <c r="F33" s="215"/>
      <c r="G33" s="216" t="s">
        <v>3436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3960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3437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3434</v>
      </c>
      <c r="C34" s="218" t="s">
        <v>3435</v>
      </c>
      <c r="D34" s="219" t="s">
        <v>2486</v>
      </c>
      <c r="E34" s="218" t="s">
        <v>3438</v>
      </c>
      <c r="F34" s="218" t="s">
        <v>2617</v>
      </c>
      <c r="G34" s="219" t="s">
        <v>2485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3035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2487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3434</v>
      </c>
      <c r="C35" s="218" t="s">
        <v>3435</v>
      </c>
      <c r="D35" s="219" t="s">
        <v>2486</v>
      </c>
      <c r="E35" s="218" t="s">
        <v>3439</v>
      </c>
      <c r="F35" s="218" t="s">
        <v>2618</v>
      </c>
      <c r="G35" s="219" t="s">
        <v>2485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3035</v>
      </c>
      <c r="BF35" s="218">
        <v>1</v>
      </c>
      <c r="BG35" s="231">
        <v>46240</v>
      </c>
      <c r="BH35" s="213">
        <f t="shared" si="10"/>
        <v>0</v>
      </c>
      <c r="BI35" s="213" t="s">
        <v>2487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3434</v>
      </c>
      <c r="C36" s="218" t="s">
        <v>3435</v>
      </c>
      <c r="D36" s="219" t="s">
        <v>2486</v>
      </c>
      <c r="E36" s="218" t="s">
        <v>3440</v>
      </c>
      <c r="F36" s="218" t="s">
        <v>2619</v>
      </c>
      <c r="G36" s="219" t="s">
        <v>2489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3037</v>
      </c>
      <c r="BF36" s="218">
        <v>1</v>
      </c>
      <c r="BG36" s="231">
        <v>46240</v>
      </c>
      <c r="BH36" s="213">
        <f t="shared" si="10"/>
        <v>0</v>
      </c>
      <c r="BI36" s="213" t="s">
        <v>2490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3434</v>
      </c>
      <c r="C37" s="218" t="s">
        <v>3435</v>
      </c>
      <c r="D37" s="219" t="s">
        <v>2486</v>
      </c>
      <c r="E37" s="218" t="s">
        <v>3441</v>
      </c>
      <c r="F37" s="218" t="s">
        <v>2620</v>
      </c>
      <c r="G37" s="219" t="s">
        <v>2485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3035</v>
      </c>
      <c r="BF37" s="218">
        <v>2</v>
      </c>
      <c r="BG37" s="231">
        <v>46240</v>
      </c>
      <c r="BH37" s="213">
        <f t="shared" si="10"/>
        <v>0</v>
      </c>
      <c r="BI37" s="213" t="s">
        <v>2487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3434</v>
      </c>
      <c r="C38" s="218" t="s">
        <v>3435</v>
      </c>
      <c r="D38" s="219" t="s">
        <v>781</v>
      </c>
      <c r="E38" s="218" t="s">
        <v>1073</v>
      </c>
      <c r="F38" s="218" t="s">
        <v>2621</v>
      </c>
      <c r="G38" s="219" t="s">
        <v>2622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3077</v>
      </c>
      <c r="BF38" s="218">
        <v>1</v>
      </c>
      <c r="BG38" s="231">
        <v>46240</v>
      </c>
      <c r="BH38" s="213">
        <f t="shared" si="10"/>
        <v>0</v>
      </c>
      <c r="BI38" s="213" t="s">
        <v>2538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3434</v>
      </c>
      <c r="C39" s="218" t="s">
        <v>3435</v>
      </c>
      <c r="D39" s="219" t="s">
        <v>2597</v>
      </c>
      <c r="E39" s="218" t="s">
        <v>3442</v>
      </c>
      <c r="F39" s="218" t="s">
        <v>2627</v>
      </c>
      <c r="G39" s="219" t="s">
        <v>2628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2973</v>
      </c>
      <c r="BF39" s="218">
        <v>1</v>
      </c>
      <c r="BG39" s="231">
        <v>46240</v>
      </c>
      <c r="BH39" s="213">
        <f t="shared" si="10"/>
        <v>0</v>
      </c>
      <c r="BI39" s="213" t="s">
        <v>2393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3434</v>
      </c>
      <c r="C40" s="218" t="s">
        <v>3435</v>
      </c>
      <c r="D40" s="219" t="s">
        <v>2597</v>
      </c>
      <c r="E40" s="218" t="s">
        <v>3443</v>
      </c>
      <c r="F40" s="218" t="s">
        <v>2623</v>
      </c>
      <c r="G40" s="219" t="s">
        <v>2599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2973</v>
      </c>
      <c r="BF40" s="218">
        <v>1</v>
      </c>
      <c r="BG40" s="231">
        <v>46240</v>
      </c>
      <c r="BH40" s="213">
        <f t="shared" si="10"/>
        <v>0</v>
      </c>
      <c r="BI40" s="213" t="s">
        <v>2393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3434</v>
      </c>
      <c r="C41" s="218" t="s">
        <v>3435</v>
      </c>
      <c r="D41" s="219" t="s">
        <v>2597</v>
      </c>
      <c r="E41" s="218" t="s">
        <v>3444</v>
      </c>
      <c r="F41" s="218" t="s">
        <v>2624</v>
      </c>
      <c r="G41" s="219" t="s">
        <v>2599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2973</v>
      </c>
      <c r="BF41" s="218">
        <v>3</v>
      </c>
      <c r="BG41" s="231">
        <v>46240</v>
      </c>
      <c r="BH41" s="213">
        <f t="shared" si="10"/>
        <v>0</v>
      </c>
      <c r="BI41" s="213" t="s">
        <v>2393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3434</v>
      </c>
      <c r="C42" s="218" t="s">
        <v>3435</v>
      </c>
      <c r="D42" s="219" t="s">
        <v>2597</v>
      </c>
      <c r="E42" s="218" t="s">
        <v>3445</v>
      </c>
      <c r="F42" s="218" t="s">
        <v>2625</v>
      </c>
      <c r="G42" s="219" t="s">
        <v>2626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2973</v>
      </c>
      <c r="BF42" s="218">
        <v>1</v>
      </c>
      <c r="BG42" s="231">
        <v>46240</v>
      </c>
      <c r="BH42" s="213">
        <f t="shared" si="10"/>
        <v>0</v>
      </c>
      <c r="BI42" s="213" t="s">
        <v>2393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3446</v>
      </c>
      <c r="C43" s="215" t="s">
        <v>3447</v>
      </c>
      <c r="D43" s="216" t="s">
        <v>2597</v>
      </c>
      <c r="E43" s="215"/>
      <c r="F43" s="215"/>
      <c r="G43" s="216" t="s">
        <v>3448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3960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3437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3446</v>
      </c>
      <c r="C44" s="218" t="s">
        <v>3447</v>
      </c>
      <c r="D44" s="219" t="s">
        <v>2486</v>
      </c>
      <c r="E44" s="218" t="s">
        <v>3438</v>
      </c>
      <c r="F44" s="218" t="s">
        <v>2629</v>
      </c>
      <c r="G44" s="219" t="s">
        <v>2485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3035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2487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3446</v>
      </c>
      <c r="C45" s="218" t="s">
        <v>3447</v>
      </c>
      <c r="D45" s="219" t="s">
        <v>2486</v>
      </c>
      <c r="E45" s="218" t="s">
        <v>3439</v>
      </c>
      <c r="F45" s="218" t="s">
        <v>2630</v>
      </c>
      <c r="G45" s="219" t="s">
        <v>2485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3035</v>
      </c>
      <c r="BF45" s="218">
        <v>1</v>
      </c>
      <c r="BG45" s="231">
        <v>46240</v>
      </c>
      <c r="BH45" s="213">
        <f t="shared" si="14"/>
        <v>0</v>
      </c>
      <c r="BI45" s="213" t="s">
        <v>2487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3446</v>
      </c>
      <c r="C46" s="218" t="s">
        <v>3447</v>
      </c>
      <c r="D46" s="219" t="s">
        <v>2486</v>
      </c>
      <c r="E46" s="218" t="s">
        <v>3449</v>
      </c>
      <c r="F46" s="218" t="s">
        <v>2631</v>
      </c>
      <c r="G46" s="219" t="s">
        <v>2489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3037</v>
      </c>
      <c r="BF46" s="218">
        <v>1</v>
      </c>
      <c r="BG46" s="231">
        <v>46240</v>
      </c>
      <c r="BH46" s="213">
        <f t="shared" si="14"/>
        <v>0</v>
      </c>
      <c r="BI46" s="213" t="s">
        <v>2490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3446</v>
      </c>
      <c r="C47" s="218" t="s">
        <v>3447</v>
      </c>
      <c r="D47" s="219" t="s">
        <v>2486</v>
      </c>
      <c r="E47" s="218" t="s">
        <v>3450</v>
      </c>
      <c r="F47" s="218" t="s">
        <v>2632</v>
      </c>
      <c r="G47" s="219" t="s">
        <v>2485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3035</v>
      </c>
      <c r="BF47" s="218">
        <v>2</v>
      </c>
      <c r="BG47" s="231">
        <v>46240</v>
      </c>
      <c r="BH47" s="213">
        <f t="shared" si="14"/>
        <v>0</v>
      </c>
      <c r="BI47" s="213" t="s">
        <v>2487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3446</v>
      </c>
      <c r="C48" s="218" t="s">
        <v>3447</v>
      </c>
      <c r="D48" s="219" t="s">
        <v>2597</v>
      </c>
      <c r="E48" s="218" t="s">
        <v>3451</v>
      </c>
      <c r="F48" s="218" t="s">
        <v>2636</v>
      </c>
      <c r="G48" s="219" t="s">
        <v>2637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2973</v>
      </c>
      <c r="BF48" s="218">
        <v>1</v>
      </c>
      <c r="BG48" s="231">
        <v>46240</v>
      </c>
      <c r="BH48" s="213">
        <f t="shared" si="14"/>
        <v>0</v>
      </c>
      <c r="BI48" s="213" t="s">
        <v>2393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3446</v>
      </c>
      <c r="C49" s="218" t="s">
        <v>3447</v>
      </c>
      <c r="D49" s="219" t="s">
        <v>2597</v>
      </c>
      <c r="E49" s="218" t="s">
        <v>3452</v>
      </c>
      <c r="F49" s="218" t="s">
        <v>2638</v>
      </c>
      <c r="G49" s="219" t="s">
        <v>2639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2973</v>
      </c>
      <c r="BF49" s="218">
        <v>1</v>
      </c>
      <c r="BG49" s="231">
        <v>46240</v>
      </c>
      <c r="BH49" s="213">
        <f t="shared" si="14"/>
        <v>0</v>
      </c>
      <c r="BI49" s="213" t="s">
        <v>2393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3446</v>
      </c>
      <c r="C50" s="218" t="s">
        <v>3447</v>
      </c>
      <c r="D50" s="219" t="s">
        <v>2597</v>
      </c>
      <c r="E50" s="218" t="s">
        <v>3453</v>
      </c>
      <c r="F50" s="218" t="s">
        <v>2633</v>
      </c>
      <c r="G50" s="219" t="s">
        <v>2599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2973</v>
      </c>
      <c r="BF50" s="218">
        <v>4</v>
      </c>
      <c r="BG50" s="231">
        <v>46240</v>
      </c>
      <c r="BH50" s="213">
        <f t="shared" si="14"/>
        <v>0</v>
      </c>
      <c r="BI50" s="213" t="s">
        <v>2393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3446</v>
      </c>
      <c r="C51" s="218" t="s">
        <v>3447</v>
      </c>
      <c r="D51" s="219" t="s">
        <v>2597</v>
      </c>
      <c r="E51" s="218" t="s">
        <v>3454</v>
      </c>
      <c r="F51" s="218" t="s">
        <v>2634</v>
      </c>
      <c r="G51" s="219" t="s">
        <v>2635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2973</v>
      </c>
      <c r="BF51" s="218">
        <v>1</v>
      </c>
      <c r="BG51" s="231">
        <v>46240</v>
      </c>
      <c r="BH51" s="213">
        <f t="shared" si="14"/>
        <v>0</v>
      </c>
      <c r="BI51" s="213" t="s">
        <v>2393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3455</v>
      </c>
      <c r="C52" s="215" t="s">
        <v>3456</v>
      </c>
      <c r="D52" s="216" t="s">
        <v>2597</v>
      </c>
      <c r="E52" s="215"/>
      <c r="F52" s="215"/>
      <c r="G52" s="216" t="s">
        <v>3457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3960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3455</v>
      </c>
      <c r="C53" s="218" t="s">
        <v>3456</v>
      </c>
      <c r="D53" s="219" t="s">
        <v>2486</v>
      </c>
      <c r="E53" s="218" t="s">
        <v>3438</v>
      </c>
      <c r="F53" s="218" t="s">
        <v>2640</v>
      </c>
      <c r="G53" s="219" t="s">
        <v>2485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3035</v>
      </c>
      <c r="BF53" s="218">
        <v>1</v>
      </c>
      <c r="BG53" s="231">
        <v>46240</v>
      </c>
      <c r="BH53" s="213">
        <f>+L53-BF53</f>
        <v>0</v>
      </c>
      <c r="BI53" s="213" t="s">
        <v>2487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3455</v>
      </c>
      <c r="C54" s="218" t="s">
        <v>3456</v>
      </c>
      <c r="D54" s="219" t="s">
        <v>2486</v>
      </c>
      <c r="E54" s="218" t="s">
        <v>3439</v>
      </c>
      <c r="F54" s="218" t="s">
        <v>2641</v>
      </c>
      <c r="G54" s="219" t="s">
        <v>2485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3035</v>
      </c>
      <c r="BF54" s="218">
        <v>1</v>
      </c>
      <c r="BG54" s="231">
        <v>46240</v>
      </c>
      <c r="BH54" s="213">
        <f>+L54-BF54</f>
        <v>0</v>
      </c>
      <c r="BI54" s="213" t="s">
        <v>2487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3455</v>
      </c>
      <c r="C55" s="218" t="s">
        <v>3456</v>
      </c>
      <c r="D55" s="219" t="s">
        <v>781</v>
      </c>
      <c r="E55" s="218" t="s">
        <v>845</v>
      </c>
      <c r="F55" s="218" t="s">
        <v>2642</v>
      </c>
      <c r="G55" s="219" t="s">
        <v>2622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3077</v>
      </c>
      <c r="BF55" s="218">
        <v>4</v>
      </c>
      <c r="BG55" s="231">
        <v>46240</v>
      </c>
      <c r="BH55" s="213">
        <f>+L55-BF55</f>
        <v>0</v>
      </c>
      <c r="BI55" s="213" t="s">
        <v>2538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3455</v>
      </c>
      <c r="C56" s="218" t="s">
        <v>3456</v>
      </c>
      <c r="D56" s="219" t="s">
        <v>2597</v>
      </c>
      <c r="E56" s="218" t="s">
        <v>3458</v>
      </c>
      <c r="F56" s="218" t="s">
        <v>2645</v>
      </c>
      <c r="G56" s="219" t="s">
        <v>2646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2973</v>
      </c>
      <c r="BF56" s="218">
        <v>1</v>
      </c>
      <c r="BG56" s="231">
        <v>46240</v>
      </c>
      <c r="BH56" s="213">
        <f>+L56-BF56</f>
        <v>0</v>
      </c>
      <c r="BI56" s="213" t="s">
        <v>2393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3455</v>
      </c>
      <c r="C57" s="218" t="s">
        <v>3456</v>
      </c>
      <c r="D57" s="219" t="s">
        <v>2597</v>
      </c>
      <c r="E57" s="218" t="s">
        <v>3459</v>
      </c>
      <c r="F57" s="218" t="s">
        <v>2643</v>
      </c>
      <c r="G57" s="219" t="s">
        <v>2644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2973</v>
      </c>
      <c r="BF57" s="218">
        <v>1</v>
      </c>
      <c r="BG57" s="231">
        <v>46240</v>
      </c>
      <c r="BH57" s="213">
        <f>+L57-BF57</f>
        <v>0</v>
      </c>
      <c r="BI57" s="213" t="s">
        <v>2393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3460</v>
      </c>
      <c r="C58" s="215" t="s">
        <v>3461</v>
      </c>
      <c r="D58" s="216" t="s">
        <v>2597</v>
      </c>
      <c r="E58" s="215"/>
      <c r="F58" s="215"/>
      <c r="G58" s="216" t="s">
        <v>3448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3960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3437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3460</v>
      </c>
      <c r="C59" s="218" t="s">
        <v>3461</v>
      </c>
      <c r="D59" s="219" t="s">
        <v>2486</v>
      </c>
      <c r="E59" s="218" t="s">
        <v>3438</v>
      </c>
      <c r="F59" s="218" t="s">
        <v>2647</v>
      </c>
      <c r="G59" s="219" t="s">
        <v>2485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3035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2487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3460</v>
      </c>
      <c r="C60" s="218" t="s">
        <v>3461</v>
      </c>
      <c r="D60" s="219" t="s">
        <v>2486</v>
      </c>
      <c r="E60" s="218" t="s">
        <v>3439</v>
      </c>
      <c r="F60" s="218" t="s">
        <v>2648</v>
      </c>
      <c r="G60" s="219" t="s">
        <v>2485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3035</v>
      </c>
      <c r="BF60" s="218">
        <v>1</v>
      </c>
      <c r="BG60" s="231">
        <v>46240</v>
      </c>
      <c r="BH60" s="213">
        <f t="shared" si="20"/>
        <v>0</v>
      </c>
      <c r="BI60" s="213" t="s">
        <v>2487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3460</v>
      </c>
      <c r="C61" s="218" t="s">
        <v>3461</v>
      </c>
      <c r="D61" s="219" t="s">
        <v>2486</v>
      </c>
      <c r="E61" s="218" t="s">
        <v>3449</v>
      </c>
      <c r="F61" s="218" t="s">
        <v>2649</v>
      </c>
      <c r="G61" s="219" t="s">
        <v>2489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3037</v>
      </c>
      <c r="BF61" s="218">
        <v>1</v>
      </c>
      <c r="BG61" s="231">
        <v>46240</v>
      </c>
      <c r="BH61" s="213">
        <f t="shared" si="20"/>
        <v>0</v>
      </c>
      <c r="BI61" s="213" t="s">
        <v>2490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3460</v>
      </c>
      <c r="C62" s="218" t="s">
        <v>3461</v>
      </c>
      <c r="D62" s="219" t="s">
        <v>2486</v>
      </c>
      <c r="E62" s="218" t="s">
        <v>3450</v>
      </c>
      <c r="F62" s="218" t="s">
        <v>2650</v>
      </c>
      <c r="G62" s="219" t="s">
        <v>2485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3035</v>
      </c>
      <c r="BF62" s="218">
        <v>2</v>
      </c>
      <c r="BG62" s="231">
        <v>46240</v>
      </c>
      <c r="BH62" s="213">
        <f t="shared" si="20"/>
        <v>0</v>
      </c>
      <c r="BI62" s="213" t="s">
        <v>2487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3460</v>
      </c>
      <c r="C63" s="218" t="s">
        <v>3461</v>
      </c>
      <c r="D63" s="219" t="s">
        <v>2597</v>
      </c>
      <c r="E63" s="218" t="s">
        <v>3458</v>
      </c>
      <c r="F63" s="218" t="s">
        <v>2657</v>
      </c>
      <c r="G63" s="219" t="s">
        <v>2646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2973</v>
      </c>
      <c r="BF63" s="218">
        <v>1</v>
      </c>
      <c r="BG63" s="231">
        <v>46240</v>
      </c>
      <c r="BH63" s="213">
        <f t="shared" si="20"/>
        <v>0</v>
      </c>
      <c r="BI63" s="213" t="s">
        <v>2393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3460</v>
      </c>
      <c r="C64" s="218" t="s">
        <v>3461</v>
      </c>
      <c r="D64" s="219" t="s">
        <v>2597</v>
      </c>
      <c r="E64" s="218" t="s">
        <v>3453</v>
      </c>
      <c r="F64" s="218" t="s">
        <v>2651</v>
      </c>
      <c r="G64" s="219" t="s">
        <v>2599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2973</v>
      </c>
      <c r="BF64" s="218">
        <v>2</v>
      </c>
      <c r="BG64" s="231">
        <v>46240</v>
      </c>
      <c r="BH64" s="213">
        <f t="shared" si="20"/>
        <v>0</v>
      </c>
      <c r="BI64" s="213" t="s">
        <v>2393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3460</v>
      </c>
      <c r="C65" s="218" t="s">
        <v>3461</v>
      </c>
      <c r="D65" s="219" t="s">
        <v>2597</v>
      </c>
      <c r="E65" s="218" t="s">
        <v>3462</v>
      </c>
      <c r="F65" s="218" t="s">
        <v>2652</v>
      </c>
      <c r="G65" s="219" t="s">
        <v>2653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2973</v>
      </c>
      <c r="BF65" s="218">
        <v>1</v>
      </c>
      <c r="BG65" s="231">
        <v>46240</v>
      </c>
      <c r="BH65" s="213">
        <f t="shared" si="20"/>
        <v>0</v>
      </c>
      <c r="BI65" s="213" t="s">
        <v>2393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3460</v>
      </c>
      <c r="C66" s="218" t="s">
        <v>3461</v>
      </c>
      <c r="D66" s="219" t="s">
        <v>2597</v>
      </c>
      <c r="E66" s="218" t="s">
        <v>3463</v>
      </c>
      <c r="F66" s="218" t="s">
        <v>2654</v>
      </c>
      <c r="G66" s="219" t="s">
        <v>2655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2973</v>
      </c>
      <c r="BF66" s="218">
        <v>1</v>
      </c>
      <c r="BG66" s="231">
        <v>46240</v>
      </c>
      <c r="BH66" s="213">
        <f t="shared" si="20"/>
        <v>0</v>
      </c>
      <c r="BI66" s="213" t="s">
        <v>2393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3460</v>
      </c>
      <c r="C67" s="218" t="s">
        <v>3461</v>
      </c>
      <c r="D67" s="219" t="s">
        <v>2597</v>
      </c>
      <c r="E67" s="218" t="s">
        <v>3464</v>
      </c>
      <c r="F67" s="218" t="s">
        <v>2656</v>
      </c>
      <c r="G67" s="219" t="s">
        <v>2626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2973</v>
      </c>
      <c r="BF67" s="218">
        <v>1</v>
      </c>
      <c r="BG67" s="231">
        <v>46240</v>
      </c>
      <c r="BH67" s="213">
        <f t="shared" si="20"/>
        <v>0</v>
      </c>
      <c r="BI67" s="213" t="s">
        <v>2393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3465</v>
      </c>
      <c r="C68" s="215" t="s">
        <v>3466</v>
      </c>
      <c r="D68" s="216" t="s">
        <v>2597</v>
      </c>
      <c r="E68" s="215"/>
      <c r="F68" s="215"/>
      <c r="G68" s="216" t="s">
        <v>3467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3960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3437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3465</v>
      </c>
      <c r="C69" s="218" t="s">
        <v>3466</v>
      </c>
      <c r="D69" s="219" t="s">
        <v>2486</v>
      </c>
      <c r="E69" s="218" t="s">
        <v>3438</v>
      </c>
      <c r="F69" s="218" t="s">
        <v>2658</v>
      </c>
      <c r="G69" s="219" t="s">
        <v>2485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3035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2487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3465</v>
      </c>
      <c r="C70" s="218" t="s">
        <v>3466</v>
      </c>
      <c r="D70" s="219" t="s">
        <v>2486</v>
      </c>
      <c r="E70" s="218" t="s">
        <v>3439</v>
      </c>
      <c r="F70" s="218" t="s">
        <v>2659</v>
      </c>
      <c r="G70" s="219" t="s">
        <v>2485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3035</v>
      </c>
      <c r="BF70" s="218">
        <v>1</v>
      </c>
      <c r="BG70" s="231">
        <v>46240</v>
      </c>
      <c r="BH70" s="213">
        <f t="shared" si="24"/>
        <v>0</v>
      </c>
      <c r="BI70" s="213" t="s">
        <v>2487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3465</v>
      </c>
      <c r="C71" s="218" t="s">
        <v>3466</v>
      </c>
      <c r="D71" s="219" t="s">
        <v>2486</v>
      </c>
      <c r="E71" s="218" t="s">
        <v>3468</v>
      </c>
      <c r="F71" s="218" t="s">
        <v>2660</v>
      </c>
      <c r="G71" s="219" t="s">
        <v>2489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3037</v>
      </c>
      <c r="BF71" s="218">
        <v>1</v>
      </c>
      <c r="BG71" s="231">
        <v>46240</v>
      </c>
      <c r="BH71" s="213">
        <f t="shared" si="24"/>
        <v>0</v>
      </c>
      <c r="BI71" s="213" t="s">
        <v>2490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3465</v>
      </c>
      <c r="C72" s="218" t="s">
        <v>3466</v>
      </c>
      <c r="D72" s="219" t="s">
        <v>2486</v>
      </c>
      <c r="E72" s="218" t="s">
        <v>3469</v>
      </c>
      <c r="F72" s="218" t="s">
        <v>2661</v>
      </c>
      <c r="G72" s="219" t="s">
        <v>2485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3035</v>
      </c>
      <c r="BF72" s="218">
        <v>2</v>
      </c>
      <c r="BG72" s="231">
        <v>46240</v>
      </c>
      <c r="BH72" s="213">
        <f t="shared" si="24"/>
        <v>0</v>
      </c>
      <c r="BI72" s="213" t="s">
        <v>2487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3465</v>
      </c>
      <c r="C73" s="218" t="s">
        <v>3466</v>
      </c>
      <c r="D73" s="219" t="s">
        <v>781</v>
      </c>
      <c r="E73" s="218" t="s">
        <v>1073</v>
      </c>
      <c r="F73" s="218" t="s">
        <v>2662</v>
      </c>
      <c r="G73" s="219" t="s">
        <v>2622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3077</v>
      </c>
      <c r="BF73" s="218">
        <v>1</v>
      </c>
      <c r="BG73" s="231">
        <v>46240</v>
      </c>
      <c r="BH73" s="213">
        <f t="shared" si="24"/>
        <v>0</v>
      </c>
      <c r="BI73" s="213" t="s">
        <v>2538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3465</v>
      </c>
      <c r="C74" s="218" t="s">
        <v>3466</v>
      </c>
      <c r="D74" s="219" t="s">
        <v>2597</v>
      </c>
      <c r="E74" s="218" t="s">
        <v>3451</v>
      </c>
      <c r="F74" s="218" t="s">
        <v>2665</v>
      </c>
      <c r="G74" s="219" t="s">
        <v>2637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2973</v>
      </c>
      <c r="BF74" s="218">
        <v>1</v>
      </c>
      <c r="BG74" s="231">
        <v>46240</v>
      </c>
      <c r="BH74" s="213">
        <f t="shared" si="24"/>
        <v>0</v>
      </c>
      <c r="BI74" s="213" t="s">
        <v>2393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3465</v>
      </c>
      <c r="C75" s="218" t="s">
        <v>3466</v>
      </c>
      <c r="D75" s="219" t="s">
        <v>2597</v>
      </c>
      <c r="E75" s="218" t="s">
        <v>3470</v>
      </c>
      <c r="F75" s="218" t="s">
        <v>2667</v>
      </c>
      <c r="G75" s="219" t="s">
        <v>2639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2973</v>
      </c>
      <c r="BF75" s="218">
        <v>1</v>
      </c>
      <c r="BG75" s="231">
        <v>46240</v>
      </c>
      <c r="BH75" s="213">
        <f t="shared" si="24"/>
        <v>0</v>
      </c>
      <c r="BI75" s="213" t="s">
        <v>2393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3465</v>
      </c>
      <c r="C76" s="218" t="s">
        <v>3466</v>
      </c>
      <c r="D76" s="219" t="s">
        <v>2597</v>
      </c>
      <c r="E76" s="218" t="s">
        <v>3471</v>
      </c>
      <c r="F76" s="218" t="s">
        <v>2663</v>
      </c>
      <c r="G76" s="219" t="s">
        <v>2599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2973</v>
      </c>
      <c r="BF76" s="218">
        <v>3</v>
      </c>
      <c r="BG76" s="231">
        <v>46240</v>
      </c>
      <c r="BH76" s="213">
        <f t="shared" si="24"/>
        <v>0</v>
      </c>
      <c r="BI76" s="213" t="s">
        <v>2393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3465</v>
      </c>
      <c r="C77" s="218" t="s">
        <v>3466</v>
      </c>
      <c r="D77" s="219" t="s">
        <v>2597</v>
      </c>
      <c r="E77" s="218" t="s">
        <v>3472</v>
      </c>
      <c r="F77" s="218" t="s">
        <v>2664</v>
      </c>
      <c r="G77" s="219" t="s">
        <v>2635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2973</v>
      </c>
      <c r="BF77" s="218">
        <v>1</v>
      </c>
      <c r="BG77" s="231">
        <v>46240</v>
      </c>
      <c r="BH77" s="213">
        <f t="shared" si="24"/>
        <v>0</v>
      </c>
      <c r="BI77" s="213" t="s">
        <v>2393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3465</v>
      </c>
      <c r="C78" s="218" t="s">
        <v>3466</v>
      </c>
      <c r="D78" s="219" t="s">
        <v>2597</v>
      </c>
      <c r="E78" s="218" t="s">
        <v>3473</v>
      </c>
      <c r="F78" s="218" t="s">
        <v>2666</v>
      </c>
      <c r="G78" s="219" t="s">
        <v>2599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2973</v>
      </c>
      <c r="BF78" s="218">
        <v>1</v>
      </c>
      <c r="BG78" s="231">
        <v>46240</v>
      </c>
      <c r="BH78" s="213">
        <f t="shared" si="24"/>
        <v>0</v>
      </c>
      <c r="BI78" s="213" t="s">
        <v>2393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3474</v>
      </c>
      <c r="C79" s="215" t="s">
        <v>3475</v>
      </c>
      <c r="D79" s="216" t="s">
        <v>2597</v>
      </c>
      <c r="E79" s="215"/>
      <c r="F79" s="215"/>
      <c r="G79" s="216" t="s">
        <v>3476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3960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3437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3474</v>
      </c>
      <c r="C80" s="218" t="s">
        <v>3475</v>
      </c>
      <c r="D80" s="219" t="s">
        <v>2669</v>
      </c>
      <c r="E80" s="218" t="s">
        <v>3450</v>
      </c>
      <c r="F80" s="218" t="s">
        <v>2668</v>
      </c>
      <c r="G80" s="219" t="s">
        <v>2485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3035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2487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3474</v>
      </c>
      <c r="C81" s="218" t="s">
        <v>3475</v>
      </c>
      <c r="D81" s="219" t="s">
        <v>2597</v>
      </c>
      <c r="E81" s="218" t="s">
        <v>3477</v>
      </c>
      <c r="F81" s="218" t="s">
        <v>2670</v>
      </c>
      <c r="G81" s="219" t="s">
        <v>2671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3044</v>
      </c>
      <c r="BF81" s="218">
        <v>2</v>
      </c>
      <c r="BG81" s="231">
        <v>46240</v>
      </c>
      <c r="BH81" s="213">
        <f t="shared" si="28"/>
        <v>0</v>
      </c>
      <c r="BI81" s="213" t="s">
        <v>2500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3474</v>
      </c>
      <c r="C82" s="218" t="s">
        <v>3475</v>
      </c>
      <c r="D82" s="219" t="s">
        <v>2597</v>
      </c>
      <c r="E82" s="218" t="s">
        <v>3478</v>
      </c>
      <c r="F82" s="218" t="s">
        <v>2672</v>
      </c>
      <c r="G82" s="219" t="s">
        <v>2673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3044</v>
      </c>
      <c r="BF82" s="218">
        <v>4</v>
      </c>
      <c r="BG82" s="231">
        <v>46240</v>
      </c>
      <c r="BH82" s="213">
        <f t="shared" si="28"/>
        <v>0</v>
      </c>
      <c r="BI82" s="213" t="s">
        <v>2500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3474</v>
      </c>
      <c r="C83" s="218" t="s">
        <v>3475</v>
      </c>
      <c r="D83" s="219" t="s">
        <v>2597</v>
      </c>
      <c r="E83" s="218" t="s">
        <v>3479</v>
      </c>
      <c r="F83" s="218" t="s">
        <v>2674</v>
      </c>
      <c r="G83" s="219" t="s">
        <v>2675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3044</v>
      </c>
      <c r="BF83" s="218">
        <v>2</v>
      </c>
      <c r="BG83" s="231">
        <v>46240</v>
      </c>
      <c r="BH83" s="213">
        <f t="shared" si="28"/>
        <v>0</v>
      </c>
      <c r="BI83" s="213" t="s">
        <v>2500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3474</v>
      </c>
      <c r="C84" s="218" t="s">
        <v>3475</v>
      </c>
      <c r="D84" s="219" t="s">
        <v>2597</v>
      </c>
      <c r="E84" s="218" t="s">
        <v>3480</v>
      </c>
      <c r="F84" s="218" t="s">
        <v>2676</v>
      </c>
      <c r="G84" s="219" t="s">
        <v>2677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3044</v>
      </c>
      <c r="BF84" s="218">
        <v>2</v>
      </c>
      <c r="BG84" s="231">
        <v>46240</v>
      </c>
      <c r="BH84" s="213">
        <f t="shared" si="28"/>
        <v>0</v>
      </c>
      <c r="BI84" s="213" t="s">
        <v>2500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3474</v>
      </c>
      <c r="C85" s="218" t="s">
        <v>3475</v>
      </c>
      <c r="D85" s="219" t="s">
        <v>2597</v>
      </c>
      <c r="E85" s="218" t="s">
        <v>3481</v>
      </c>
      <c r="F85" s="218" t="s">
        <v>2678</v>
      </c>
      <c r="G85" s="219" t="s">
        <v>2679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3044</v>
      </c>
      <c r="BF85" s="218">
        <v>2</v>
      </c>
      <c r="BG85" s="231">
        <v>46240</v>
      </c>
      <c r="BH85" s="213">
        <f t="shared" si="28"/>
        <v>0</v>
      </c>
      <c r="BI85" s="213" t="s">
        <v>2500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3482</v>
      </c>
      <c r="C86" s="215" t="s">
        <v>3483</v>
      </c>
      <c r="D86" s="216" t="s">
        <v>2597</v>
      </c>
      <c r="E86" s="215"/>
      <c r="F86" s="215"/>
      <c r="G86" s="216" t="s">
        <v>3484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3960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3437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3482</v>
      </c>
      <c r="C87" s="218" t="s">
        <v>3483</v>
      </c>
      <c r="D87" s="219" t="s">
        <v>2669</v>
      </c>
      <c r="E87" s="218" t="s">
        <v>3485</v>
      </c>
      <c r="F87" s="218" t="s">
        <v>2680</v>
      </c>
      <c r="G87" s="219" t="s">
        <v>2485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3035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2487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3482</v>
      </c>
      <c r="C88" s="218" t="s">
        <v>3483</v>
      </c>
      <c r="D88" s="219" t="s">
        <v>2597</v>
      </c>
      <c r="E88" s="218" t="s">
        <v>3486</v>
      </c>
      <c r="F88" s="218" t="s">
        <v>2681</v>
      </c>
      <c r="G88" s="219" t="s">
        <v>2682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3044</v>
      </c>
      <c r="BF88" s="218">
        <v>1</v>
      </c>
      <c r="BG88" s="231">
        <v>46240</v>
      </c>
      <c r="BH88" s="213">
        <f t="shared" si="32"/>
        <v>0</v>
      </c>
      <c r="BI88" s="213" t="s">
        <v>2500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3482</v>
      </c>
      <c r="C89" s="218" t="s">
        <v>3483</v>
      </c>
      <c r="D89" s="219" t="s">
        <v>2597</v>
      </c>
      <c r="E89" s="218" t="s">
        <v>3487</v>
      </c>
      <c r="F89" s="218" t="s">
        <v>2683</v>
      </c>
      <c r="G89" s="219" t="s">
        <v>2673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3044</v>
      </c>
      <c r="BF89" s="218">
        <v>2</v>
      </c>
      <c r="BG89" s="231">
        <v>46240</v>
      </c>
      <c r="BH89" s="213">
        <f t="shared" si="32"/>
        <v>0</v>
      </c>
      <c r="BI89" s="213" t="s">
        <v>2500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3482</v>
      </c>
      <c r="C90" s="218" t="s">
        <v>3483</v>
      </c>
      <c r="D90" s="219" t="s">
        <v>2597</v>
      </c>
      <c r="E90" s="218" t="s">
        <v>3488</v>
      </c>
      <c r="F90" s="218" t="s">
        <v>2684</v>
      </c>
      <c r="G90" s="219" t="s">
        <v>2675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3044</v>
      </c>
      <c r="BF90" s="218">
        <v>1</v>
      </c>
      <c r="BG90" s="231">
        <v>46240</v>
      </c>
      <c r="BH90" s="213">
        <f t="shared" si="32"/>
        <v>0</v>
      </c>
      <c r="BI90" s="213" t="s">
        <v>2500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3482</v>
      </c>
      <c r="C91" s="218" t="s">
        <v>3483</v>
      </c>
      <c r="D91" s="219" t="s">
        <v>2597</v>
      </c>
      <c r="E91" s="218" t="s">
        <v>3489</v>
      </c>
      <c r="F91" s="218" t="s">
        <v>2685</v>
      </c>
      <c r="G91" s="219" t="s">
        <v>2677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3044</v>
      </c>
      <c r="BF91" s="218">
        <v>1</v>
      </c>
      <c r="BG91" s="231">
        <v>46240</v>
      </c>
      <c r="BH91" s="213">
        <f t="shared" si="32"/>
        <v>0</v>
      </c>
      <c r="BI91" s="213" t="s">
        <v>2500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3482</v>
      </c>
      <c r="C92" s="218" t="s">
        <v>3483</v>
      </c>
      <c r="D92" s="219" t="s">
        <v>2597</v>
      </c>
      <c r="E92" s="218" t="s">
        <v>3490</v>
      </c>
      <c r="F92" s="218" t="s">
        <v>2686</v>
      </c>
      <c r="G92" s="219" t="s">
        <v>2687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3044</v>
      </c>
      <c r="BF92" s="218">
        <v>1</v>
      </c>
      <c r="BG92" s="231">
        <v>46240</v>
      </c>
      <c r="BH92" s="213">
        <f t="shared" si="32"/>
        <v>0</v>
      </c>
      <c r="BI92" s="213" t="s">
        <v>2500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3491</v>
      </c>
      <c r="C93" s="215" t="s">
        <v>3492</v>
      </c>
      <c r="D93" s="216" t="s">
        <v>2597</v>
      </c>
      <c r="E93" s="215"/>
      <c r="F93" s="215"/>
      <c r="G93" s="216" t="s">
        <v>3476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3960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3437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3491</v>
      </c>
      <c r="C94" s="218" t="s">
        <v>3492</v>
      </c>
      <c r="D94" s="219" t="s">
        <v>2669</v>
      </c>
      <c r="E94" s="218" t="s">
        <v>3450</v>
      </c>
      <c r="F94" s="218" t="s">
        <v>2688</v>
      </c>
      <c r="G94" s="219" t="s">
        <v>2485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3035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2487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3491</v>
      </c>
      <c r="C95" s="218" t="s">
        <v>3492</v>
      </c>
      <c r="D95" s="219" t="s">
        <v>2597</v>
      </c>
      <c r="E95" s="218" t="s">
        <v>3493</v>
      </c>
      <c r="F95" s="218" t="s">
        <v>2689</v>
      </c>
      <c r="G95" s="219" t="s">
        <v>2682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3044</v>
      </c>
      <c r="BF95" s="218">
        <v>1</v>
      </c>
      <c r="BG95" s="231">
        <v>46240</v>
      </c>
      <c r="BH95" s="213">
        <f t="shared" si="36"/>
        <v>0</v>
      </c>
      <c r="BI95" s="213" t="s">
        <v>2500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3491</v>
      </c>
      <c r="C96" s="218" t="s">
        <v>3492</v>
      </c>
      <c r="D96" s="219" t="s">
        <v>2597</v>
      </c>
      <c r="E96" s="218" t="s">
        <v>3478</v>
      </c>
      <c r="F96" s="218" t="s">
        <v>2690</v>
      </c>
      <c r="G96" s="219" t="s">
        <v>2673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3044</v>
      </c>
      <c r="BF96" s="218">
        <v>2</v>
      </c>
      <c r="BG96" s="231">
        <v>46240</v>
      </c>
      <c r="BH96" s="213">
        <f t="shared" si="36"/>
        <v>0</v>
      </c>
      <c r="BI96" s="213" t="s">
        <v>2500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3491</v>
      </c>
      <c r="C97" s="218" t="s">
        <v>3492</v>
      </c>
      <c r="D97" s="219" t="s">
        <v>2597</v>
      </c>
      <c r="E97" s="218" t="s">
        <v>3479</v>
      </c>
      <c r="F97" s="218" t="s">
        <v>2691</v>
      </c>
      <c r="G97" s="219" t="s">
        <v>2675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3044</v>
      </c>
      <c r="BF97" s="218">
        <v>1</v>
      </c>
      <c r="BG97" s="231">
        <v>46240</v>
      </c>
      <c r="BH97" s="213">
        <f t="shared" si="36"/>
        <v>0</v>
      </c>
      <c r="BI97" s="213" t="s">
        <v>2500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3491</v>
      </c>
      <c r="C98" s="218" t="s">
        <v>3492</v>
      </c>
      <c r="D98" s="219" t="s">
        <v>2597</v>
      </c>
      <c r="E98" s="218" t="s">
        <v>3480</v>
      </c>
      <c r="F98" s="218" t="s">
        <v>2692</v>
      </c>
      <c r="G98" s="219" t="s">
        <v>2677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3044</v>
      </c>
      <c r="BF98" s="218">
        <v>1</v>
      </c>
      <c r="BG98" s="231">
        <v>46240</v>
      </c>
      <c r="BH98" s="213">
        <f t="shared" si="36"/>
        <v>0</v>
      </c>
      <c r="BI98" s="213" t="s">
        <v>2500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3491</v>
      </c>
      <c r="C99" s="218" t="s">
        <v>3492</v>
      </c>
      <c r="D99" s="219" t="s">
        <v>2597</v>
      </c>
      <c r="E99" s="218" t="s">
        <v>3494</v>
      </c>
      <c r="F99" s="218" t="s">
        <v>2693</v>
      </c>
      <c r="G99" s="219" t="s">
        <v>2687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3044</v>
      </c>
      <c r="BF99" s="218">
        <v>1</v>
      </c>
      <c r="BG99" s="231">
        <v>46240</v>
      </c>
      <c r="BH99" s="213">
        <f t="shared" si="36"/>
        <v>0</v>
      </c>
      <c r="BI99" s="213" t="s">
        <v>2500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3495</v>
      </c>
      <c r="C100" s="215" t="s">
        <v>3496</v>
      </c>
      <c r="D100" s="216" t="s">
        <v>2597</v>
      </c>
      <c r="E100" s="215"/>
      <c r="F100" s="215"/>
      <c r="G100" s="216" t="s">
        <v>3497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3960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3437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3495</v>
      </c>
      <c r="C101" s="218" t="s">
        <v>3496</v>
      </c>
      <c r="D101" s="219" t="s">
        <v>2669</v>
      </c>
      <c r="E101" s="218" t="s">
        <v>3498</v>
      </c>
      <c r="F101" s="218" t="s">
        <v>2694</v>
      </c>
      <c r="G101" s="219" t="s">
        <v>2485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3035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2487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3495</v>
      </c>
      <c r="C102" s="218" t="s">
        <v>3496</v>
      </c>
      <c r="D102" s="219" t="s">
        <v>2597</v>
      </c>
      <c r="E102" s="218" t="s">
        <v>3499</v>
      </c>
      <c r="F102" s="218" t="s">
        <v>2695</v>
      </c>
      <c r="G102" s="219" t="s">
        <v>2682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3044</v>
      </c>
      <c r="BF102" s="218">
        <v>1</v>
      </c>
      <c r="BG102" s="231">
        <v>46240</v>
      </c>
      <c r="BH102" s="213">
        <f t="shared" si="40"/>
        <v>0</v>
      </c>
      <c r="BI102" s="213" t="s">
        <v>2500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3495</v>
      </c>
      <c r="C103" s="218" t="s">
        <v>3496</v>
      </c>
      <c r="D103" s="219" t="s">
        <v>2597</v>
      </c>
      <c r="E103" s="218" t="s">
        <v>3500</v>
      </c>
      <c r="F103" s="218" t="s">
        <v>2696</v>
      </c>
      <c r="G103" s="219" t="s">
        <v>2673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3044</v>
      </c>
      <c r="BF103" s="218">
        <v>2</v>
      </c>
      <c r="BG103" s="231">
        <v>46240</v>
      </c>
      <c r="BH103" s="213">
        <f t="shared" si="40"/>
        <v>0</v>
      </c>
      <c r="BI103" s="213" t="s">
        <v>2500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3495</v>
      </c>
      <c r="C104" s="218" t="s">
        <v>3496</v>
      </c>
      <c r="D104" s="219" t="s">
        <v>2597</v>
      </c>
      <c r="E104" s="218" t="s">
        <v>3501</v>
      </c>
      <c r="F104" s="218" t="s">
        <v>2697</v>
      </c>
      <c r="G104" s="219" t="s">
        <v>2675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3044</v>
      </c>
      <c r="BF104" s="218">
        <v>1</v>
      </c>
      <c r="BG104" s="231">
        <v>46240</v>
      </c>
      <c r="BH104" s="213">
        <f t="shared" si="40"/>
        <v>0</v>
      </c>
      <c r="BI104" s="213" t="s">
        <v>2500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3495</v>
      </c>
      <c r="C105" s="218" t="s">
        <v>3496</v>
      </c>
      <c r="D105" s="219" t="s">
        <v>2597</v>
      </c>
      <c r="E105" s="218" t="s">
        <v>3502</v>
      </c>
      <c r="F105" s="218" t="s">
        <v>2698</v>
      </c>
      <c r="G105" s="219" t="s">
        <v>2677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3044</v>
      </c>
      <c r="BF105" s="218">
        <v>1</v>
      </c>
      <c r="BG105" s="231">
        <v>46240</v>
      </c>
      <c r="BH105" s="213">
        <f t="shared" si="40"/>
        <v>0</v>
      </c>
      <c r="BI105" s="213" t="s">
        <v>2500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3495</v>
      </c>
      <c r="C106" s="218" t="s">
        <v>3496</v>
      </c>
      <c r="D106" s="219" t="s">
        <v>2597</v>
      </c>
      <c r="E106" s="218" t="s">
        <v>3503</v>
      </c>
      <c r="F106" s="218" t="s">
        <v>2699</v>
      </c>
      <c r="G106" s="219" t="s">
        <v>2687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3044</v>
      </c>
      <c r="BF106" s="218">
        <v>1</v>
      </c>
      <c r="BG106" s="231">
        <v>46240</v>
      </c>
      <c r="BH106" s="213">
        <f t="shared" si="40"/>
        <v>0</v>
      </c>
      <c r="BI106" s="213" t="s">
        <v>2500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3504</v>
      </c>
      <c r="C107" s="215" t="s">
        <v>3505</v>
      </c>
      <c r="D107" s="216" t="s">
        <v>2597</v>
      </c>
      <c r="E107" s="215"/>
      <c r="F107" s="215"/>
      <c r="G107" s="216" t="s">
        <v>3506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3960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3437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3504</v>
      </c>
      <c r="C108" s="218" t="s">
        <v>3505</v>
      </c>
      <c r="D108" s="219" t="s">
        <v>2486</v>
      </c>
      <c r="E108" s="218" t="s">
        <v>3438</v>
      </c>
      <c r="F108" s="218" t="s">
        <v>2700</v>
      </c>
      <c r="G108" s="219" t="s">
        <v>2485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3035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2487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3504</v>
      </c>
      <c r="C109" s="218" t="s">
        <v>3505</v>
      </c>
      <c r="D109" s="219" t="s">
        <v>2486</v>
      </c>
      <c r="E109" s="218" t="s">
        <v>3439</v>
      </c>
      <c r="F109" s="218" t="s">
        <v>2702</v>
      </c>
      <c r="G109" s="219" t="s">
        <v>2485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3035</v>
      </c>
      <c r="BF109" s="218">
        <v>1</v>
      </c>
      <c r="BG109" s="231">
        <v>46240</v>
      </c>
      <c r="BH109" s="213">
        <f t="shared" si="44"/>
        <v>0</v>
      </c>
      <c r="BI109" s="213" t="s">
        <v>2487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3504</v>
      </c>
      <c r="C110" s="218" t="s">
        <v>3505</v>
      </c>
      <c r="D110" s="219" t="s">
        <v>2529</v>
      </c>
      <c r="E110" s="218" t="s">
        <v>3507</v>
      </c>
      <c r="F110" s="218" t="s">
        <v>2701</v>
      </c>
      <c r="G110" s="219" t="s">
        <v>2485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3035</v>
      </c>
      <c r="BF110" s="218">
        <v>1</v>
      </c>
      <c r="BG110" s="231">
        <v>46240</v>
      </c>
      <c r="BH110" s="213">
        <f t="shared" si="44"/>
        <v>0</v>
      </c>
      <c r="BI110" s="213" t="s">
        <v>2487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3504</v>
      </c>
      <c r="C111" s="218" t="s">
        <v>3505</v>
      </c>
      <c r="D111" s="219" t="s">
        <v>2588</v>
      </c>
      <c r="E111" s="218" t="s">
        <v>789</v>
      </c>
      <c r="F111" s="218" t="s">
        <v>2703</v>
      </c>
      <c r="G111" s="219" t="s">
        <v>2587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3111</v>
      </c>
      <c r="BF111" s="233">
        <v>1</v>
      </c>
      <c r="BG111" s="234">
        <v>46240</v>
      </c>
      <c r="BH111" s="213">
        <f t="shared" si="44"/>
        <v>0</v>
      </c>
      <c r="BI111" s="233" t="s">
        <v>2589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3504</v>
      </c>
      <c r="C112" s="218" t="s">
        <v>3505</v>
      </c>
      <c r="D112" s="219" t="s">
        <v>781</v>
      </c>
      <c r="E112" s="218" t="s">
        <v>1073</v>
      </c>
      <c r="F112" s="218" t="s">
        <v>2704</v>
      </c>
      <c r="G112" s="219" t="s">
        <v>2622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3077</v>
      </c>
      <c r="BF112" s="218">
        <v>1</v>
      </c>
      <c r="BG112" s="231">
        <v>46240</v>
      </c>
      <c r="BH112" s="213">
        <f t="shared" si="44"/>
        <v>0</v>
      </c>
      <c r="BI112" s="213" t="s">
        <v>2538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3504</v>
      </c>
      <c r="C113" s="218" t="s">
        <v>3505</v>
      </c>
      <c r="D113" s="219" t="s">
        <v>2597</v>
      </c>
      <c r="E113" s="218" t="s">
        <v>3508</v>
      </c>
      <c r="F113" s="218" t="s">
        <v>2706</v>
      </c>
      <c r="G113" s="219" t="s">
        <v>2707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3077</v>
      </c>
      <c r="BF113" s="218">
        <v>1</v>
      </c>
      <c r="BG113" s="231">
        <v>46240</v>
      </c>
      <c r="BH113" s="213">
        <f t="shared" si="44"/>
        <v>0</v>
      </c>
      <c r="BI113" s="213" t="s">
        <v>2538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3504</v>
      </c>
      <c r="C114" s="218" t="s">
        <v>3505</v>
      </c>
      <c r="D114" s="219" t="s">
        <v>2597</v>
      </c>
      <c r="E114" s="218" t="s">
        <v>3509</v>
      </c>
      <c r="F114" s="218" t="s">
        <v>2708</v>
      </c>
      <c r="G114" s="219" t="s">
        <v>2707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3077</v>
      </c>
      <c r="BF114" s="218">
        <v>2</v>
      </c>
      <c r="BG114" s="231">
        <v>46240</v>
      </c>
      <c r="BH114" s="213">
        <f t="shared" si="44"/>
        <v>0</v>
      </c>
      <c r="BI114" s="213" t="s">
        <v>2538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3504</v>
      </c>
      <c r="C115" s="218" t="s">
        <v>3505</v>
      </c>
      <c r="D115" s="219" t="s">
        <v>2597</v>
      </c>
      <c r="E115" s="218" t="s">
        <v>3510</v>
      </c>
      <c r="F115" s="218" t="s">
        <v>2709</v>
      </c>
      <c r="G115" s="219" t="s">
        <v>2707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3077</v>
      </c>
      <c r="BF115" s="218">
        <v>1</v>
      </c>
      <c r="BG115" s="231">
        <v>46240</v>
      </c>
      <c r="BH115" s="213">
        <f t="shared" si="44"/>
        <v>0</v>
      </c>
      <c r="BI115" s="213" t="s">
        <v>2538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3504</v>
      </c>
      <c r="C116" s="218" t="s">
        <v>3505</v>
      </c>
      <c r="D116" s="219" t="s">
        <v>2597</v>
      </c>
      <c r="E116" s="218" t="s">
        <v>3511</v>
      </c>
      <c r="F116" s="218" t="s">
        <v>2710</v>
      </c>
      <c r="G116" s="219" t="s">
        <v>2711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3437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3077</v>
      </c>
      <c r="BF116" s="218">
        <v>1</v>
      </c>
      <c r="BG116" s="231">
        <v>46240</v>
      </c>
      <c r="BH116" s="213">
        <f t="shared" si="44"/>
        <v>0</v>
      </c>
      <c r="BI116" s="213" t="s">
        <v>2538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3504</v>
      </c>
      <c r="C117" s="236" t="s">
        <v>3505</v>
      </c>
      <c r="D117" s="237" t="s">
        <v>2588</v>
      </c>
      <c r="E117" s="236" t="s">
        <v>3426</v>
      </c>
      <c r="F117" s="236" t="s">
        <v>2705</v>
      </c>
      <c r="G117" s="237" t="s">
        <v>2593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3114</v>
      </c>
      <c r="BF117" s="213">
        <v>1</v>
      </c>
      <c r="BG117" s="231">
        <v>46240</v>
      </c>
      <c r="BH117" s="213">
        <f t="shared" si="44"/>
        <v>0</v>
      </c>
      <c r="BI117" s="213" t="s">
        <v>2594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3512</v>
      </c>
      <c r="C118" s="215" t="s">
        <v>3513</v>
      </c>
      <c r="D118" s="216" t="s">
        <v>2597</v>
      </c>
      <c r="E118" s="215"/>
      <c r="F118" s="215"/>
      <c r="G118" s="216" t="s">
        <v>3514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3960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3437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3512</v>
      </c>
      <c r="C119" s="218" t="s">
        <v>3513</v>
      </c>
      <c r="D119" s="219" t="s">
        <v>2486</v>
      </c>
      <c r="E119" s="218" t="s">
        <v>3438</v>
      </c>
      <c r="F119" s="218" t="s">
        <v>2712</v>
      </c>
      <c r="G119" s="219" t="s">
        <v>2485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3035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2487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3512</v>
      </c>
      <c r="C120" s="218" t="s">
        <v>3513</v>
      </c>
      <c r="D120" s="219" t="s">
        <v>2486</v>
      </c>
      <c r="E120" s="218" t="s">
        <v>3439</v>
      </c>
      <c r="F120" s="218" t="s">
        <v>2713</v>
      </c>
      <c r="G120" s="219" t="s">
        <v>2485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3035</v>
      </c>
      <c r="BF120" s="218">
        <v>1</v>
      </c>
      <c r="BG120" s="231">
        <v>46240</v>
      </c>
      <c r="BH120" s="213">
        <f t="shared" si="48"/>
        <v>0</v>
      </c>
      <c r="BI120" s="213" t="s">
        <v>2487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3512</v>
      </c>
      <c r="C121" s="218" t="s">
        <v>3513</v>
      </c>
      <c r="D121" s="219" t="s">
        <v>2529</v>
      </c>
      <c r="E121" s="218" t="s">
        <v>3450</v>
      </c>
      <c r="F121" s="218" t="s">
        <v>2714</v>
      </c>
      <c r="G121" s="219" t="s">
        <v>2485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3035</v>
      </c>
      <c r="BF121" s="218">
        <v>1</v>
      </c>
      <c r="BG121" s="231">
        <v>46240</v>
      </c>
      <c r="BH121" s="213">
        <f t="shared" si="48"/>
        <v>0</v>
      </c>
      <c r="BI121" s="213" t="s">
        <v>2487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3512</v>
      </c>
      <c r="C122" s="218" t="s">
        <v>3513</v>
      </c>
      <c r="D122" s="219" t="s">
        <v>2597</v>
      </c>
      <c r="E122" s="218" t="s">
        <v>3515</v>
      </c>
      <c r="F122" s="218" t="s">
        <v>2715</v>
      </c>
      <c r="G122" s="219" t="s">
        <v>2716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3077</v>
      </c>
      <c r="BF122" s="218">
        <v>1</v>
      </c>
      <c r="BG122" s="231">
        <v>46240</v>
      </c>
      <c r="BH122" s="213">
        <f t="shared" si="48"/>
        <v>0</v>
      </c>
      <c r="BI122" s="213" t="s">
        <v>2538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3512</v>
      </c>
      <c r="C123" s="218" t="s">
        <v>3513</v>
      </c>
      <c r="D123" s="219" t="s">
        <v>2597</v>
      </c>
      <c r="E123" s="218" t="s">
        <v>3516</v>
      </c>
      <c r="F123" s="218" t="s">
        <v>2717</v>
      </c>
      <c r="G123" s="219" t="s">
        <v>2707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3077</v>
      </c>
      <c r="BF123" s="218">
        <v>3</v>
      </c>
      <c r="BG123" s="231">
        <v>46240</v>
      </c>
      <c r="BH123" s="213">
        <f t="shared" si="48"/>
        <v>0</v>
      </c>
      <c r="BI123" s="213" t="s">
        <v>2538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3512</v>
      </c>
      <c r="C124" s="218" t="s">
        <v>3513</v>
      </c>
      <c r="D124" s="219" t="s">
        <v>2597</v>
      </c>
      <c r="E124" s="218" t="s">
        <v>3517</v>
      </c>
      <c r="F124" s="218" t="s">
        <v>2718</v>
      </c>
      <c r="G124" s="219" t="s">
        <v>2719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3077</v>
      </c>
      <c r="BF124" s="218">
        <v>1</v>
      </c>
      <c r="BG124" s="231">
        <v>46240</v>
      </c>
      <c r="BH124" s="213">
        <f t="shared" si="48"/>
        <v>0</v>
      </c>
      <c r="BI124" s="213" t="s">
        <v>2538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3512</v>
      </c>
      <c r="C125" s="218" t="s">
        <v>3513</v>
      </c>
      <c r="D125" s="219" t="s">
        <v>2597</v>
      </c>
      <c r="E125" s="218" t="s">
        <v>3518</v>
      </c>
      <c r="F125" s="218" t="s">
        <v>2720</v>
      </c>
      <c r="G125" s="219" t="s">
        <v>2721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3437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3077</v>
      </c>
      <c r="BF125" s="218">
        <v>1</v>
      </c>
      <c r="BG125" s="231">
        <v>46240</v>
      </c>
      <c r="BH125" s="213">
        <f t="shared" si="48"/>
        <v>0</v>
      </c>
      <c r="BI125" s="213" t="s">
        <v>2538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3519</v>
      </c>
      <c r="C126" s="215" t="s">
        <v>3520</v>
      </c>
      <c r="D126" s="216" t="s">
        <v>2597</v>
      </c>
      <c r="E126" s="215"/>
      <c r="F126" s="215"/>
      <c r="G126" s="216" t="s">
        <v>3521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3960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3437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3519</v>
      </c>
      <c r="C127" s="218" t="s">
        <v>3520</v>
      </c>
      <c r="D127" s="219" t="s">
        <v>2486</v>
      </c>
      <c r="E127" s="218" t="s">
        <v>3438</v>
      </c>
      <c r="F127" s="218" t="s">
        <v>2722</v>
      </c>
      <c r="G127" s="219" t="s">
        <v>2485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3035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2487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3519</v>
      </c>
      <c r="C128" s="218" t="s">
        <v>3520</v>
      </c>
      <c r="D128" s="219" t="s">
        <v>2486</v>
      </c>
      <c r="E128" s="218" t="s">
        <v>3439</v>
      </c>
      <c r="F128" s="218" t="s">
        <v>2724</v>
      </c>
      <c r="G128" s="219" t="s">
        <v>2485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3035</v>
      </c>
      <c r="BF128" s="218">
        <v>1</v>
      </c>
      <c r="BG128" s="231">
        <v>46240</v>
      </c>
      <c r="BH128" s="213">
        <f t="shared" si="52"/>
        <v>0</v>
      </c>
      <c r="BI128" s="213" t="s">
        <v>2487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3519</v>
      </c>
      <c r="C129" s="218" t="s">
        <v>3520</v>
      </c>
      <c r="D129" s="219" t="s">
        <v>2486</v>
      </c>
      <c r="E129" s="218" t="s">
        <v>3522</v>
      </c>
      <c r="F129" s="218" t="s">
        <v>2723</v>
      </c>
      <c r="G129" s="219" t="s">
        <v>2495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3042</v>
      </c>
      <c r="BF129" s="218">
        <v>1</v>
      </c>
      <c r="BG129" s="231">
        <v>46240</v>
      </c>
      <c r="BH129" s="213">
        <f t="shared" si="52"/>
        <v>0</v>
      </c>
      <c r="BI129" s="213" t="s">
        <v>2497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3519</v>
      </c>
      <c r="C130" s="218" t="s">
        <v>3520</v>
      </c>
      <c r="D130" s="219" t="s">
        <v>2511</v>
      </c>
      <c r="E130" s="218" t="s">
        <v>3523</v>
      </c>
      <c r="F130" s="218" t="s">
        <v>2725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3437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3046</v>
      </c>
      <c r="BF130" s="218">
        <v>1</v>
      </c>
      <c r="BG130" s="231">
        <v>46240</v>
      </c>
      <c r="BH130" s="213">
        <f t="shared" si="52"/>
        <v>0</v>
      </c>
      <c r="BI130" s="213" t="s">
        <v>2502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3519</v>
      </c>
      <c r="C131" s="218" t="s">
        <v>3520</v>
      </c>
      <c r="D131" s="219" t="s">
        <v>781</v>
      </c>
      <c r="E131" s="218" t="s">
        <v>1141</v>
      </c>
      <c r="F131" s="218" t="s">
        <v>2726</v>
      </c>
      <c r="G131" s="219" t="s">
        <v>2727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3044</v>
      </c>
      <c r="BF131" s="218">
        <v>2</v>
      </c>
      <c r="BG131" s="231">
        <v>46240</v>
      </c>
      <c r="BH131" s="213">
        <f t="shared" si="52"/>
        <v>0</v>
      </c>
      <c r="BI131" s="213" t="s">
        <v>2500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3519</v>
      </c>
      <c r="C132" s="218" t="s">
        <v>3520</v>
      </c>
      <c r="D132" s="219" t="s">
        <v>781</v>
      </c>
      <c r="E132" s="218" t="s">
        <v>1142</v>
      </c>
      <c r="F132" s="218" t="s">
        <v>2728</v>
      </c>
      <c r="G132" s="219" t="s">
        <v>2729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3044</v>
      </c>
      <c r="BF132" s="218">
        <v>2</v>
      </c>
      <c r="BG132" s="231">
        <v>46240</v>
      </c>
      <c r="BH132" s="213">
        <f t="shared" si="52"/>
        <v>0</v>
      </c>
      <c r="BI132" s="213" t="s">
        <v>2500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3519</v>
      </c>
      <c r="C133" s="218" t="s">
        <v>3520</v>
      </c>
      <c r="D133" s="219" t="s">
        <v>781</v>
      </c>
      <c r="E133" s="218" t="s">
        <v>847</v>
      </c>
      <c r="F133" s="218" t="s">
        <v>2730</v>
      </c>
      <c r="G133" s="219" t="s">
        <v>2622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3077</v>
      </c>
      <c r="BF133" s="218">
        <v>4</v>
      </c>
      <c r="BG133" s="231">
        <v>46240</v>
      </c>
      <c r="BH133" s="213">
        <f t="shared" si="52"/>
        <v>0</v>
      </c>
      <c r="BI133" s="213" t="s">
        <v>2538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3519</v>
      </c>
      <c r="C134" s="218" t="s">
        <v>3520</v>
      </c>
      <c r="D134" s="219" t="s">
        <v>2597</v>
      </c>
      <c r="E134" s="218" t="s">
        <v>3524</v>
      </c>
      <c r="F134" s="218" t="s">
        <v>2731</v>
      </c>
      <c r="G134" s="219" t="s">
        <v>2732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3077</v>
      </c>
      <c r="BF134" s="218">
        <v>1</v>
      </c>
      <c r="BG134" s="231">
        <v>46240</v>
      </c>
      <c r="BH134" s="213">
        <f t="shared" si="52"/>
        <v>0</v>
      </c>
      <c r="BI134" s="213" t="s">
        <v>2538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3519</v>
      </c>
      <c r="C135" s="218" t="s">
        <v>3520</v>
      </c>
      <c r="D135" s="219" t="s">
        <v>2597</v>
      </c>
      <c r="E135" s="218" t="s">
        <v>3525</v>
      </c>
      <c r="F135" s="218" t="s">
        <v>2733</v>
      </c>
      <c r="G135" s="219" t="s">
        <v>2734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3077</v>
      </c>
      <c r="BF135" s="218">
        <v>1</v>
      </c>
      <c r="BG135" s="231">
        <v>46240</v>
      </c>
      <c r="BH135" s="213">
        <f t="shared" si="52"/>
        <v>0</v>
      </c>
      <c r="BI135" s="213" t="s">
        <v>2538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3519</v>
      </c>
      <c r="C136" s="218" t="s">
        <v>3520</v>
      </c>
      <c r="D136" s="219" t="s">
        <v>2597</v>
      </c>
      <c r="E136" s="218" t="s">
        <v>3526</v>
      </c>
      <c r="F136" s="218" t="s">
        <v>2735</v>
      </c>
      <c r="G136" s="219" t="s">
        <v>2736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3437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3077</v>
      </c>
      <c r="BF136" s="218">
        <v>1</v>
      </c>
      <c r="BG136" s="231">
        <v>46240</v>
      </c>
      <c r="BH136" s="213">
        <f t="shared" si="52"/>
        <v>0</v>
      </c>
      <c r="BI136" s="213" t="s">
        <v>2538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3527</v>
      </c>
      <c r="C137" s="215" t="s">
        <v>3528</v>
      </c>
      <c r="D137" s="216" t="s">
        <v>2597</v>
      </c>
      <c r="E137" s="215"/>
      <c r="F137" s="215"/>
      <c r="G137" s="216" t="s">
        <v>3514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3960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3437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3527</v>
      </c>
      <c r="C138" s="218" t="s">
        <v>3528</v>
      </c>
      <c r="D138" s="219" t="s">
        <v>2486</v>
      </c>
      <c r="E138" s="218" t="s">
        <v>3438</v>
      </c>
      <c r="F138" s="218" t="s">
        <v>2737</v>
      </c>
      <c r="G138" s="219" t="s">
        <v>2485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3035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2487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3527</v>
      </c>
      <c r="C139" s="218" t="s">
        <v>3528</v>
      </c>
      <c r="D139" s="219" t="s">
        <v>2486</v>
      </c>
      <c r="E139" s="218" t="s">
        <v>3439</v>
      </c>
      <c r="F139" s="218" t="s">
        <v>2738</v>
      </c>
      <c r="G139" s="219" t="s">
        <v>2485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3035</v>
      </c>
      <c r="BF139" s="218">
        <v>1</v>
      </c>
      <c r="BG139" s="231">
        <v>46240</v>
      </c>
      <c r="BH139" s="213">
        <f t="shared" si="56"/>
        <v>0</v>
      </c>
      <c r="BI139" s="213" t="s">
        <v>2487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3527</v>
      </c>
      <c r="C140" s="218" t="s">
        <v>3528</v>
      </c>
      <c r="D140" s="219" t="s">
        <v>2529</v>
      </c>
      <c r="E140" s="218" t="s">
        <v>3450</v>
      </c>
      <c r="F140" s="218" t="s">
        <v>2739</v>
      </c>
      <c r="G140" s="219" t="s">
        <v>2485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3035</v>
      </c>
      <c r="BF140" s="218">
        <v>1</v>
      </c>
      <c r="BG140" s="231">
        <v>46240</v>
      </c>
      <c r="BH140" s="213">
        <f t="shared" si="56"/>
        <v>0</v>
      </c>
      <c r="BI140" s="213" t="s">
        <v>2487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3527</v>
      </c>
      <c r="C141" s="218" t="s">
        <v>3528</v>
      </c>
      <c r="D141" s="219" t="s">
        <v>2597</v>
      </c>
      <c r="E141" s="218" t="s">
        <v>3516</v>
      </c>
      <c r="F141" s="218" t="s">
        <v>2740</v>
      </c>
      <c r="G141" s="219" t="s">
        <v>2707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3077</v>
      </c>
      <c r="BF141" s="218">
        <v>3</v>
      </c>
      <c r="BG141" s="231">
        <v>46240</v>
      </c>
      <c r="BH141" s="213">
        <f t="shared" si="56"/>
        <v>0</v>
      </c>
      <c r="BI141" s="213" t="s">
        <v>2538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3527</v>
      </c>
      <c r="C142" s="218" t="s">
        <v>3528</v>
      </c>
      <c r="D142" s="219" t="s">
        <v>2597</v>
      </c>
      <c r="E142" s="218" t="s">
        <v>3529</v>
      </c>
      <c r="F142" s="218" t="s">
        <v>2741</v>
      </c>
      <c r="G142" s="219" t="s">
        <v>2707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3077</v>
      </c>
      <c r="BF142" s="218">
        <v>1</v>
      </c>
      <c r="BG142" s="231">
        <v>46240</v>
      </c>
      <c r="BH142" s="213">
        <f t="shared" si="56"/>
        <v>0</v>
      </c>
      <c r="BI142" s="213" t="s">
        <v>2538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3527</v>
      </c>
      <c r="C143" s="218" t="s">
        <v>3528</v>
      </c>
      <c r="D143" s="219" t="s">
        <v>2597</v>
      </c>
      <c r="E143" s="218" t="s">
        <v>3511</v>
      </c>
      <c r="F143" s="218" t="s">
        <v>2742</v>
      </c>
      <c r="G143" s="219" t="s">
        <v>2711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3437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3077</v>
      </c>
      <c r="BF143" s="218">
        <v>1</v>
      </c>
      <c r="BG143" s="231">
        <v>46240</v>
      </c>
      <c r="BH143" s="213">
        <f t="shared" si="56"/>
        <v>0</v>
      </c>
      <c r="BI143" s="213" t="s">
        <v>2538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3530</v>
      </c>
      <c r="C144" s="215" t="s">
        <v>3531</v>
      </c>
      <c r="D144" s="216" t="s">
        <v>2597</v>
      </c>
      <c r="E144" s="215"/>
      <c r="F144" s="215"/>
      <c r="G144" s="216" t="s">
        <v>3506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3960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3437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3530</v>
      </c>
      <c r="C145" s="218" t="s">
        <v>3531</v>
      </c>
      <c r="D145" s="219" t="s">
        <v>2486</v>
      </c>
      <c r="E145" s="218" t="s">
        <v>3438</v>
      </c>
      <c r="F145" s="218" t="s">
        <v>2743</v>
      </c>
      <c r="G145" s="219" t="s">
        <v>2485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3035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2487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3530</v>
      </c>
      <c r="C146" s="218" t="s">
        <v>3531</v>
      </c>
      <c r="D146" s="219" t="s">
        <v>2486</v>
      </c>
      <c r="E146" s="218" t="s">
        <v>3439</v>
      </c>
      <c r="F146" s="218" t="s">
        <v>2745</v>
      </c>
      <c r="G146" s="219" t="s">
        <v>2485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3035</v>
      </c>
      <c r="BF146" s="218">
        <v>1</v>
      </c>
      <c r="BG146" s="231">
        <v>46240</v>
      </c>
      <c r="BH146" s="213">
        <f t="shared" si="60"/>
        <v>0</v>
      </c>
      <c r="BI146" s="213" t="s">
        <v>2487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3530</v>
      </c>
      <c r="C147" s="218" t="s">
        <v>3531</v>
      </c>
      <c r="D147" s="219" t="s">
        <v>2529</v>
      </c>
      <c r="E147" s="218" t="s">
        <v>3532</v>
      </c>
      <c r="F147" s="218" t="s">
        <v>2744</v>
      </c>
      <c r="G147" s="219" t="s">
        <v>2485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3035</v>
      </c>
      <c r="BF147" s="218">
        <v>1</v>
      </c>
      <c r="BG147" s="231">
        <v>46240</v>
      </c>
      <c r="BH147" s="213">
        <f t="shared" si="60"/>
        <v>0</v>
      </c>
      <c r="BI147" s="213" t="s">
        <v>2487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3530</v>
      </c>
      <c r="C148" s="218" t="s">
        <v>3531</v>
      </c>
      <c r="D148" s="219" t="s">
        <v>2588</v>
      </c>
      <c r="E148" s="218" t="s">
        <v>789</v>
      </c>
      <c r="F148" s="218" t="s">
        <v>2746</v>
      </c>
      <c r="G148" s="219" t="s">
        <v>2587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3111</v>
      </c>
      <c r="BF148" s="233">
        <v>1</v>
      </c>
      <c r="BG148" s="234">
        <v>46240</v>
      </c>
      <c r="BH148" s="213">
        <f t="shared" si="60"/>
        <v>0</v>
      </c>
      <c r="BI148" s="233" t="s">
        <v>2589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3530</v>
      </c>
      <c r="C149" s="218" t="s">
        <v>3531</v>
      </c>
      <c r="D149" s="219" t="s">
        <v>781</v>
      </c>
      <c r="E149" s="218" t="s">
        <v>1073</v>
      </c>
      <c r="F149" s="218" t="s">
        <v>2747</v>
      </c>
      <c r="G149" s="219" t="s">
        <v>2622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3077</v>
      </c>
      <c r="BF149" s="218">
        <v>1</v>
      </c>
      <c r="BG149" s="231">
        <v>46240</v>
      </c>
      <c r="BH149" s="213">
        <f t="shared" si="60"/>
        <v>0</v>
      </c>
      <c r="BI149" s="213" t="s">
        <v>2538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3530</v>
      </c>
      <c r="C150" s="218" t="s">
        <v>3531</v>
      </c>
      <c r="D150" s="219" t="s">
        <v>2597</v>
      </c>
      <c r="E150" s="218" t="s">
        <v>3533</v>
      </c>
      <c r="F150" s="218" t="s">
        <v>2749</v>
      </c>
      <c r="G150" s="219" t="s">
        <v>2716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3077</v>
      </c>
      <c r="BF150" s="218">
        <v>1</v>
      </c>
      <c r="BG150" s="231">
        <v>46240</v>
      </c>
      <c r="BH150" s="213">
        <f t="shared" si="60"/>
        <v>0</v>
      </c>
      <c r="BI150" s="213" t="s">
        <v>2538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3530</v>
      </c>
      <c r="C151" s="218" t="s">
        <v>3531</v>
      </c>
      <c r="D151" s="219" t="s">
        <v>2597</v>
      </c>
      <c r="E151" s="218" t="s">
        <v>3534</v>
      </c>
      <c r="F151" s="218" t="s">
        <v>2750</v>
      </c>
      <c r="G151" s="219" t="s">
        <v>2707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3077</v>
      </c>
      <c r="BF151" s="218">
        <v>2</v>
      </c>
      <c r="BG151" s="231">
        <v>46240</v>
      </c>
      <c r="BH151" s="213">
        <f t="shared" si="60"/>
        <v>0</v>
      </c>
      <c r="BI151" s="213" t="s">
        <v>2538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3530</v>
      </c>
      <c r="C152" s="218" t="s">
        <v>3531</v>
      </c>
      <c r="D152" s="219" t="s">
        <v>2597</v>
      </c>
      <c r="E152" s="218" t="s">
        <v>3535</v>
      </c>
      <c r="F152" s="218" t="s">
        <v>2751</v>
      </c>
      <c r="G152" s="219" t="s">
        <v>2707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3077</v>
      </c>
      <c r="BF152" s="218">
        <v>1</v>
      </c>
      <c r="BG152" s="231">
        <v>46240</v>
      </c>
      <c r="BH152" s="213">
        <f t="shared" si="60"/>
        <v>0</v>
      </c>
      <c r="BI152" s="213" t="s">
        <v>2538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3530</v>
      </c>
      <c r="C153" s="218" t="s">
        <v>3531</v>
      </c>
      <c r="D153" s="219" t="s">
        <v>2597</v>
      </c>
      <c r="E153" s="218" t="s">
        <v>3517</v>
      </c>
      <c r="F153" s="218" t="s">
        <v>2752</v>
      </c>
      <c r="G153" s="219" t="s">
        <v>2719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3077</v>
      </c>
      <c r="BF153" s="218">
        <v>1</v>
      </c>
      <c r="BG153" s="231">
        <v>46240</v>
      </c>
      <c r="BH153" s="213">
        <f t="shared" si="60"/>
        <v>0</v>
      </c>
      <c r="BI153" s="213" t="s">
        <v>2538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3530</v>
      </c>
      <c r="C154" s="218" t="s">
        <v>3531</v>
      </c>
      <c r="D154" s="219" t="s">
        <v>2597</v>
      </c>
      <c r="E154" s="218" t="s">
        <v>3518</v>
      </c>
      <c r="F154" s="218" t="s">
        <v>2753</v>
      </c>
      <c r="G154" s="219" t="s">
        <v>2721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3437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3077</v>
      </c>
      <c r="BF154" s="218">
        <v>1</v>
      </c>
      <c r="BG154" s="231">
        <v>46240</v>
      </c>
      <c r="BH154" s="213">
        <f t="shared" si="60"/>
        <v>0</v>
      </c>
      <c r="BI154" s="213" t="s">
        <v>2538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3530</v>
      </c>
      <c r="C155" s="236" t="s">
        <v>3531</v>
      </c>
      <c r="D155" s="237" t="s">
        <v>2588</v>
      </c>
      <c r="E155" s="236" t="s">
        <v>3426</v>
      </c>
      <c r="F155" s="236" t="s">
        <v>2748</v>
      </c>
      <c r="G155" s="237" t="s">
        <v>2593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3114</v>
      </c>
      <c r="BF155" s="213">
        <v>1</v>
      </c>
      <c r="BG155" s="231">
        <v>46240</v>
      </c>
      <c r="BH155" s="213">
        <f t="shared" si="60"/>
        <v>0</v>
      </c>
      <c r="BI155" s="213" t="s">
        <v>2594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3536</v>
      </c>
      <c r="C156" s="215" t="s">
        <v>3537</v>
      </c>
      <c r="D156" s="216" t="s">
        <v>2597</v>
      </c>
      <c r="E156" s="215"/>
      <c r="F156" s="215"/>
      <c r="G156" s="216" t="s">
        <v>3538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3960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3437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3536</v>
      </c>
      <c r="C157" s="218" t="s">
        <v>3537</v>
      </c>
      <c r="D157" s="219" t="s">
        <v>2511</v>
      </c>
      <c r="E157" s="218" t="s">
        <v>3450</v>
      </c>
      <c r="F157" s="218" t="s">
        <v>2754</v>
      </c>
      <c r="G157" s="219" t="s">
        <v>2485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3035</v>
      </c>
      <c r="BF157" s="218">
        <v>1</v>
      </c>
      <c r="BG157" s="231">
        <v>46240</v>
      </c>
      <c r="BH157" s="213">
        <f>+L157-BF157</f>
        <v>0</v>
      </c>
      <c r="BI157" s="213" t="s">
        <v>2487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3536</v>
      </c>
      <c r="C158" s="218" t="s">
        <v>3537</v>
      </c>
      <c r="D158" s="219" t="s">
        <v>2597</v>
      </c>
      <c r="E158" s="218" t="s">
        <v>3516</v>
      </c>
      <c r="F158" s="218" t="s">
        <v>2755</v>
      </c>
      <c r="G158" s="219" t="s">
        <v>2707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3077</v>
      </c>
      <c r="BF158" s="218">
        <v>1</v>
      </c>
      <c r="BG158" s="231">
        <v>46240</v>
      </c>
      <c r="BH158" s="213">
        <f>+L158-BF158</f>
        <v>0</v>
      </c>
      <c r="BI158" s="213" t="s">
        <v>2538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3536</v>
      </c>
      <c r="C159" s="236" t="s">
        <v>3537</v>
      </c>
      <c r="D159" s="237" t="s">
        <v>2597</v>
      </c>
      <c r="E159" s="236" t="s">
        <v>3539</v>
      </c>
      <c r="F159" s="236" t="s">
        <v>2756</v>
      </c>
      <c r="G159" s="237" t="s">
        <v>2757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3077</v>
      </c>
      <c r="BF159" s="236">
        <v>1</v>
      </c>
      <c r="BG159" s="241">
        <v>46240</v>
      </c>
      <c r="BH159" s="240">
        <f>+L159-BF159</f>
        <v>0</v>
      </c>
      <c r="BI159" s="240" t="s">
        <v>2538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3536</v>
      </c>
      <c r="C160" s="218" t="s">
        <v>3537</v>
      </c>
      <c r="D160" s="219" t="s">
        <v>2597</v>
      </c>
      <c r="E160" s="218" t="s">
        <v>3540</v>
      </c>
      <c r="F160" s="218" t="s">
        <v>2758</v>
      </c>
      <c r="G160" s="219" t="s">
        <v>2759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3077</v>
      </c>
      <c r="BF160" s="218">
        <v>1</v>
      </c>
      <c r="BG160" s="231">
        <v>46240</v>
      </c>
      <c r="BH160" s="213">
        <f>+L160-BF160</f>
        <v>0</v>
      </c>
      <c r="BI160" s="213" t="s">
        <v>2538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3541</v>
      </c>
      <c r="C161" s="215" t="s">
        <v>3542</v>
      </c>
      <c r="D161" s="216" t="s">
        <v>2597</v>
      </c>
      <c r="E161" s="215"/>
      <c r="F161" s="215"/>
      <c r="G161" s="216" t="s">
        <v>3543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3960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3437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3541</v>
      </c>
      <c r="C162" s="218" t="s">
        <v>3542</v>
      </c>
      <c r="D162" s="219" t="s">
        <v>2511</v>
      </c>
      <c r="E162" s="218" t="s">
        <v>3450</v>
      </c>
      <c r="F162" s="218" t="s">
        <v>2767</v>
      </c>
      <c r="G162" s="219" t="s">
        <v>2485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3035</v>
      </c>
      <c r="BF162" s="218">
        <v>2</v>
      </c>
      <c r="BG162" s="231">
        <v>46240</v>
      </c>
      <c r="BH162" s="213">
        <f>+L162-BF162</f>
        <v>0</v>
      </c>
      <c r="BI162" s="213" t="s">
        <v>2487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3541</v>
      </c>
      <c r="C163" s="218" t="s">
        <v>3542</v>
      </c>
      <c r="D163" s="219" t="s">
        <v>2597</v>
      </c>
      <c r="E163" s="218" t="s">
        <v>3544</v>
      </c>
      <c r="F163" s="218" t="s">
        <v>2768</v>
      </c>
      <c r="G163" s="219" t="s">
        <v>2764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3029</v>
      </c>
      <c r="BF163" s="218">
        <v>2</v>
      </c>
      <c r="BG163" s="246">
        <v>46240</v>
      </c>
      <c r="BH163" s="213">
        <f>+L163-BF163</f>
        <v>0</v>
      </c>
      <c r="BI163" s="245" t="s">
        <v>2478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3541</v>
      </c>
      <c r="C164" s="218" t="s">
        <v>3542</v>
      </c>
      <c r="D164" s="219" t="s">
        <v>2597</v>
      </c>
      <c r="E164" s="218" t="s">
        <v>3545</v>
      </c>
      <c r="F164" s="218" t="s">
        <v>2769</v>
      </c>
      <c r="G164" s="219" t="s">
        <v>2770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3029</v>
      </c>
      <c r="BF164" s="218">
        <v>1</v>
      </c>
      <c r="BG164" s="246">
        <v>46240</v>
      </c>
      <c r="BH164" s="213">
        <f>+L164-BF164</f>
        <v>0</v>
      </c>
      <c r="BI164" s="245" t="s">
        <v>2478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3541</v>
      </c>
      <c r="C165" s="218" t="s">
        <v>3542</v>
      </c>
      <c r="D165" s="219" t="s">
        <v>2597</v>
      </c>
      <c r="E165" s="218" t="s">
        <v>3546</v>
      </c>
      <c r="F165" s="218" t="s">
        <v>2771</v>
      </c>
      <c r="G165" s="219" t="s">
        <v>2772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3029</v>
      </c>
      <c r="BF165" s="218">
        <v>1</v>
      </c>
      <c r="BG165" s="246">
        <v>46240</v>
      </c>
      <c r="BH165" s="213">
        <f>+L165-BF165</f>
        <v>0</v>
      </c>
      <c r="BI165" s="245" t="s">
        <v>2478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3547</v>
      </c>
      <c r="C166" s="215" t="s">
        <v>3548</v>
      </c>
      <c r="D166" s="216" t="s">
        <v>2597</v>
      </c>
      <c r="E166" s="215"/>
      <c r="F166" s="215"/>
      <c r="G166" s="216" t="s">
        <v>3538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3960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3437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3547</v>
      </c>
      <c r="C167" s="218" t="s">
        <v>3548</v>
      </c>
      <c r="D167" s="219" t="s">
        <v>2511</v>
      </c>
      <c r="E167" s="218" t="s">
        <v>3450</v>
      </c>
      <c r="F167" s="218" t="s">
        <v>2774</v>
      </c>
      <c r="G167" s="219" t="s">
        <v>2485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3035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2487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3547</v>
      </c>
      <c r="C168" s="218" t="s">
        <v>3548</v>
      </c>
      <c r="D168" s="219" t="s">
        <v>2486</v>
      </c>
      <c r="E168" s="218" t="s">
        <v>3549</v>
      </c>
      <c r="F168" s="218" t="s">
        <v>2773</v>
      </c>
      <c r="G168" s="219" t="s">
        <v>2495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3042</v>
      </c>
      <c r="BF168" s="218">
        <v>1</v>
      </c>
      <c r="BG168" s="231">
        <v>46240</v>
      </c>
      <c r="BH168" s="213">
        <f t="shared" si="68"/>
        <v>0</v>
      </c>
      <c r="BI168" s="213" t="s">
        <v>2497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3547</v>
      </c>
      <c r="C169" s="218" t="s">
        <v>3548</v>
      </c>
      <c r="D169" s="219" t="s">
        <v>781</v>
      </c>
      <c r="E169" s="218" t="s">
        <v>1144</v>
      </c>
      <c r="F169" s="218" t="s">
        <v>2775</v>
      </c>
      <c r="G169" s="219" t="s">
        <v>2727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3044</v>
      </c>
      <c r="BF169" s="218">
        <v>1</v>
      </c>
      <c r="BG169" s="231">
        <v>46240</v>
      </c>
      <c r="BH169" s="213">
        <f t="shared" si="68"/>
        <v>0</v>
      </c>
      <c r="BI169" s="213" t="s">
        <v>2500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3547</v>
      </c>
      <c r="C170" s="218" t="s">
        <v>3548</v>
      </c>
      <c r="D170" s="219" t="s">
        <v>2597</v>
      </c>
      <c r="E170" s="218" t="s">
        <v>3516</v>
      </c>
      <c r="F170" s="218" t="s">
        <v>2776</v>
      </c>
      <c r="G170" s="219" t="s">
        <v>2707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3077</v>
      </c>
      <c r="BF170" s="218">
        <v>1</v>
      </c>
      <c r="BG170" s="231">
        <v>46240</v>
      </c>
      <c r="BH170" s="213">
        <f t="shared" si="68"/>
        <v>0</v>
      </c>
      <c r="BI170" s="213" t="s">
        <v>2538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3547</v>
      </c>
      <c r="C171" s="218" t="s">
        <v>3548</v>
      </c>
      <c r="D171" s="219" t="s">
        <v>2597</v>
      </c>
      <c r="E171" s="218" t="s">
        <v>3550</v>
      </c>
      <c r="F171" s="218" t="s">
        <v>2777</v>
      </c>
      <c r="G171" s="219" t="s">
        <v>2778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3437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3077</v>
      </c>
      <c r="BF171" s="218">
        <v>1</v>
      </c>
      <c r="BG171" s="231">
        <v>46240</v>
      </c>
      <c r="BH171" s="213">
        <f t="shared" si="68"/>
        <v>0</v>
      </c>
      <c r="BI171" s="213" t="s">
        <v>2538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3547</v>
      </c>
      <c r="C172" s="218" t="s">
        <v>3548</v>
      </c>
      <c r="D172" s="219" t="s">
        <v>2597</v>
      </c>
      <c r="E172" s="218" t="s">
        <v>3551</v>
      </c>
      <c r="F172" s="218" t="s">
        <v>2779</v>
      </c>
      <c r="G172" s="219" t="s">
        <v>2780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3077</v>
      </c>
      <c r="BF172" s="218">
        <v>1</v>
      </c>
      <c r="BG172" s="231">
        <v>46240</v>
      </c>
      <c r="BH172" s="213">
        <f t="shared" si="68"/>
        <v>0</v>
      </c>
      <c r="BI172" s="213" t="s">
        <v>2538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3552</v>
      </c>
      <c r="C173" s="215" t="s">
        <v>3553</v>
      </c>
      <c r="D173" s="216" t="s">
        <v>2597</v>
      </c>
      <c r="E173" s="215"/>
      <c r="F173" s="215"/>
      <c r="G173" s="216" t="s">
        <v>3554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3960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3437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3552</v>
      </c>
      <c r="C174" s="218" t="s">
        <v>3553</v>
      </c>
      <c r="D174" s="219" t="s">
        <v>2511</v>
      </c>
      <c r="E174" s="218" t="s">
        <v>3450</v>
      </c>
      <c r="F174" s="218" t="s">
        <v>2782</v>
      </c>
      <c r="G174" s="219" t="s">
        <v>2485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3035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2487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3552</v>
      </c>
      <c r="C175" s="218" t="s">
        <v>3553</v>
      </c>
      <c r="D175" s="219" t="s">
        <v>2511</v>
      </c>
      <c r="E175" s="218" t="s">
        <v>3555</v>
      </c>
      <c r="F175" s="218" t="s">
        <v>2781</v>
      </c>
      <c r="G175" s="219" t="s">
        <v>2495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3042</v>
      </c>
      <c r="BF175" s="218">
        <v>1</v>
      </c>
      <c r="BG175" s="231">
        <v>46240</v>
      </c>
      <c r="BH175" s="213">
        <f t="shared" si="72"/>
        <v>0</v>
      </c>
      <c r="BI175" s="213" t="s">
        <v>2497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3552</v>
      </c>
      <c r="C176" s="218" t="s">
        <v>3553</v>
      </c>
      <c r="D176" s="219" t="s">
        <v>2511</v>
      </c>
      <c r="E176" s="218" t="s">
        <v>3556</v>
      </c>
      <c r="F176" s="218" t="s">
        <v>2783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3046</v>
      </c>
      <c r="BF176" s="218">
        <v>1</v>
      </c>
      <c r="BG176" s="231">
        <v>46240</v>
      </c>
      <c r="BH176" s="213">
        <f t="shared" si="72"/>
        <v>0</v>
      </c>
      <c r="BI176" s="213" t="s">
        <v>2502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3552</v>
      </c>
      <c r="C177" s="218" t="s">
        <v>3553</v>
      </c>
      <c r="D177" s="219" t="s">
        <v>2511</v>
      </c>
      <c r="E177" s="218" t="s">
        <v>3557</v>
      </c>
      <c r="F177" s="218" t="s">
        <v>2784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3046</v>
      </c>
      <c r="BF177" s="218">
        <v>1</v>
      </c>
      <c r="BG177" s="231">
        <v>46240</v>
      </c>
      <c r="BH177" s="213">
        <f t="shared" si="72"/>
        <v>0</v>
      </c>
      <c r="BI177" s="213" t="s">
        <v>2502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3552</v>
      </c>
      <c r="C178" s="218" t="s">
        <v>3553</v>
      </c>
      <c r="D178" s="219" t="s">
        <v>781</v>
      </c>
      <c r="E178" s="218" t="s">
        <v>1156</v>
      </c>
      <c r="F178" s="218" t="s">
        <v>2789</v>
      </c>
      <c r="G178" s="219" t="s">
        <v>2790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3044</v>
      </c>
      <c r="BF178" s="218">
        <v>4</v>
      </c>
      <c r="BG178" s="231">
        <v>46240</v>
      </c>
      <c r="BH178" s="213">
        <f t="shared" si="72"/>
        <v>0</v>
      </c>
      <c r="BI178" s="213" t="s">
        <v>2500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3552</v>
      </c>
      <c r="C179" s="218" t="s">
        <v>3553</v>
      </c>
      <c r="D179" s="219" t="s">
        <v>781</v>
      </c>
      <c r="E179" s="218" t="s">
        <v>763</v>
      </c>
      <c r="F179" s="218" t="s">
        <v>2785</v>
      </c>
      <c r="G179" s="219" t="s">
        <v>2786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3044</v>
      </c>
      <c r="BF179" s="218">
        <v>3</v>
      </c>
      <c r="BG179" s="231">
        <v>46240</v>
      </c>
      <c r="BH179" s="213">
        <f t="shared" si="72"/>
        <v>0</v>
      </c>
      <c r="BI179" s="213" t="s">
        <v>2500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3552</v>
      </c>
      <c r="C180" s="218" t="s">
        <v>3553</v>
      </c>
      <c r="D180" s="219" t="s">
        <v>781</v>
      </c>
      <c r="E180" s="218" t="s">
        <v>1058</v>
      </c>
      <c r="F180" s="218" t="s">
        <v>2787</v>
      </c>
      <c r="G180" s="219" t="s">
        <v>2504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3044</v>
      </c>
      <c r="BF180" s="218">
        <v>1</v>
      </c>
      <c r="BG180" s="231">
        <v>46240</v>
      </c>
      <c r="BH180" s="213">
        <f t="shared" si="72"/>
        <v>0</v>
      </c>
      <c r="BI180" s="213" t="s">
        <v>2500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3552</v>
      </c>
      <c r="C181" s="218" t="s">
        <v>3553</v>
      </c>
      <c r="D181" s="219" t="s">
        <v>781</v>
      </c>
      <c r="E181" s="218" t="s">
        <v>1011</v>
      </c>
      <c r="F181" s="218" t="s">
        <v>2788</v>
      </c>
      <c r="G181" s="219" t="s">
        <v>2727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3044</v>
      </c>
      <c r="BF181" s="218">
        <v>3</v>
      </c>
      <c r="BG181" s="231">
        <v>46240</v>
      </c>
      <c r="BH181" s="213">
        <f t="shared" si="72"/>
        <v>0</v>
      </c>
      <c r="BI181" s="213" t="s">
        <v>2500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3552</v>
      </c>
      <c r="C182" s="218" t="s">
        <v>3553</v>
      </c>
      <c r="D182" s="219" t="s">
        <v>2597</v>
      </c>
      <c r="E182" s="218" t="s">
        <v>3558</v>
      </c>
      <c r="F182" s="218" t="s">
        <v>2791</v>
      </c>
      <c r="G182" s="219" t="s">
        <v>2762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3029</v>
      </c>
      <c r="BF182" s="218">
        <v>1</v>
      </c>
      <c r="BG182" s="246">
        <v>46240</v>
      </c>
      <c r="BH182" s="213">
        <f t="shared" si="72"/>
        <v>0</v>
      </c>
      <c r="BI182" s="245" t="s">
        <v>2478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3552</v>
      </c>
      <c r="C183" s="218" t="s">
        <v>3553</v>
      </c>
      <c r="D183" s="219" t="s">
        <v>2597</v>
      </c>
      <c r="E183" s="218" t="s">
        <v>3544</v>
      </c>
      <c r="F183" s="218" t="s">
        <v>2792</v>
      </c>
      <c r="G183" s="219" t="s">
        <v>2764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3029</v>
      </c>
      <c r="BF183" s="218">
        <v>2</v>
      </c>
      <c r="BG183" s="246">
        <v>46240</v>
      </c>
      <c r="BH183" s="213">
        <f t="shared" si="72"/>
        <v>0</v>
      </c>
      <c r="BI183" s="245" t="s">
        <v>2478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3552</v>
      </c>
      <c r="C184" s="218" t="s">
        <v>3553</v>
      </c>
      <c r="D184" s="219" t="s">
        <v>2597</v>
      </c>
      <c r="E184" s="218" t="s">
        <v>3559</v>
      </c>
      <c r="F184" s="218" t="s">
        <v>2793</v>
      </c>
      <c r="G184" s="219" t="s">
        <v>2766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3029</v>
      </c>
      <c r="BF184" s="218">
        <v>1</v>
      </c>
      <c r="BG184" s="246">
        <v>46240</v>
      </c>
      <c r="BH184" s="213">
        <f t="shared" si="72"/>
        <v>0</v>
      </c>
      <c r="BI184" s="245" t="s">
        <v>2478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3560</v>
      </c>
      <c r="C185" s="215" t="s">
        <v>3561</v>
      </c>
      <c r="D185" s="216" t="s">
        <v>2597</v>
      </c>
      <c r="E185" s="215"/>
      <c r="F185" s="215"/>
      <c r="G185" s="216" t="s">
        <v>3538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3960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3437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3560</v>
      </c>
      <c r="C186" s="218" t="s">
        <v>3561</v>
      </c>
      <c r="D186" s="219" t="s">
        <v>2511</v>
      </c>
      <c r="E186" s="218" t="s">
        <v>3450</v>
      </c>
      <c r="F186" s="218" t="s">
        <v>2794</v>
      </c>
      <c r="G186" s="219" t="s">
        <v>2485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3035</v>
      </c>
      <c r="BF186" s="218">
        <v>1</v>
      </c>
      <c r="BG186" s="231">
        <v>46240</v>
      </c>
      <c r="BH186" s="213">
        <f>+L186-BF186</f>
        <v>0</v>
      </c>
      <c r="BI186" s="213" t="s">
        <v>2487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3560</v>
      </c>
      <c r="C187" s="218" t="s">
        <v>3561</v>
      </c>
      <c r="D187" s="219" t="s">
        <v>2597</v>
      </c>
      <c r="E187" s="218" t="s">
        <v>3516</v>
      </c>
      <c r="F187" s="218" t="s">
        <v>2795</v>
      </c>
      <c r="G187" s="219" t="s">
        <v>2707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3077</v>
      </c>
      <c r="BF187" s="218">
        <v>1</v>
      </c>
      <c r="BG187" s="231">
        <v>46240</v>
      </c>
      <c r="BH187" s="213">
        <f>+L187-BF187</f>
        <v>0</v>
      </c>
      <c r="BI187" s="213" t="s">
        <v>2538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3560</v>
      </c>
      <c r="C188" s="218" t="s">
        <v>3561</v>
      </c>
      <c r="D188" s="219" t="s">
        <v>2597</v>
      </c>
      <c r="E188" s="218" t="s">
        <v>3562</v>
      </c>
      <c r="F188" s="218" t="s">
        <v>2796</v>
      </c>
      <c r="G188" s="219" t="s">
        <v>2797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3437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3077</v>
      </c>
      <c r="BF188" s="218">
        <v>1</v>
      </c>
      <c r="BG188" s="231">
        <v>46240</v>
      </c>
      <c r="BH188" s="213">
        <f>+L188-BF188</f>
        <v>0</v>
      </c>
      <c r="BI188" s="213" t="s">
        <v>2538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3560</v>
      </c>
      <c r="C189" s="218" t="s">
        <v>3561</v>
      </c>
      <c r="D189" s="219" t="s">
        <v>2597</v>
      </c>
      <c r="E189" s="218" t="s">
        <v>3563</v>
      </c>
      <c r="F189" s="218" t="s">
        <v>2798</v>
      </c>
      <c r="G189" s="219" t="s">
        <v>2799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3077</v>
      </c>
      <c r="BF189" s="218">
        <v>1</v>
      </c>
      <c r="BG189" s="231">
        <v>46240</v>
      </c>
      <c r="BH189" s="213">
        <f>+L189-BF189</f>
        <v>0</v>
      </c>
      <c r="BI189" s="213" t="s">
        <v>2538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3564</v>
      </c>
      <c r="C190" s="215" t="s">
        <v>3565</v>
      </c>
      <c r="D190" s="216" t="s">
        <v>2597</v>
      </c>
      <c r="E190" s="215"/>
      <c r="F190" s="215"/>
      <c r="G190" s="216" t="s">
        <v>3543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3960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3437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3564</v>
      </c>
      <c r="C191" s="218" t="s">
        <v>3565</v>
      </c>
      <c r="D191" s="219" t="s">
        <v>2511</v>
      </c>
      <c r="E191" s="218" t="s">
        <v>3450</v>
      </c>
      <c r="F191" s="218" t="s">
        <v>2800</v>
      </c>
      <c r="G191" s="219" t="s">
        <v>2485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3035</v>
      </c>
      <c r="BF191" s="218">
        <v>2</v>
      </c>
      <c r="BG191" s="231">
        <v>46240</v>
      </c>
      <c r="BH191" s="213">
        <f>+L191-BF191</f>
        <v>0</v>
      </c>
      <c r="BI191" s="213" t="s">
        <v>2487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3564</v>
      </c>
      <c r="C192" s="218" t="s">
        <v>3565</v>
      </c>
      <c r="D192" s="219" t="s">
        <v>2597</v>
      </c>
      <c r="E192" s="218" t="s">
        <v>3566</v>
      </c>
      <c r="F192" s="218" t="s">
        <v>2801</v>
      </c>
      <c r="G192" s="219" t="s">
        <v>2764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3029</v>
      </c>
      <c r="BF192" s="218">
        <v>1</v>
      </c>
      <c r="BG192" s="246">
        <v>46240</v>
      </c>
      <c r="BH192" s="213">
        <f>+L192-BF192</f>
        <v>0</v>
      </c>
      <c r="BI192" s="245" t="s">
        <v>2478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3564</v>
      </c>
      <c r="C193" s="218" t="s">
        <v>3565</v>
      </c>
      <c r="D193" s="219" t="s">
        <v>2597</v>
      </c>
      <c r="E193" s="218" t="s">
        <v>3544</v>
      </c>
      <c r="F193" s="218" t="s">
        <v>2802</v>
      </c>
      <c r="G193" s="219" t="s">
        <v>2764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3029</v>
      </c>
      <c r="BF193" s="218">
        <v>2</v>
      </c>
      <c r="BG193" s="246">
        <v>46240</v>
      </c>
      <c r="BH193" s="213">
        <f>+L193-BF193</f>
        <v>0</v>
      </c>
      <c r="BI193" s="245" t="s">
        <v>2478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3564</v>
      </c>
      <c r="C194" s="218" t="s">
        <v>3565</v>
      </c>
      <c r="D194" s="219" t="s">
        <v>2597</v>
      </c>
      <c r="E194" s="218" t="s">
        <v>3567</v>
      </c>
      <c r="F194" s="218" t="s">
        <v>2803</v>
      </c>
      <c r="G194" s="219" t="s">
        <v>2804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3029</v>
      </c>
      <c r="BF194" s="218">
        <v>1</v>
      </c>
      <c r="BG194" s="246">
        <v>46240</v>
      </c>
      <c r="BH194" s="213">
        <f>+L194-BF194</f>
        <v>0</v>
      </c>
      <c r="BI194" s="245" t="s">
        <v>2478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3568</v>
      </c>
      <c r="C195" s="215" t="s">
        <v>3569</v>
      </c>
      <c r="D195" s="216" t="s">
        <v>2597</v>
      </c>
      <c r="E195" s="215"/>
      <c r="F195" s="215"/>
      <c r="G195" s="216" t="s">
        <v>3538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3960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3437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3568</v>
      </c>
      <c r="C196" s="218" t="s">
        <v>3569</v>
      </c>
      <c r="D196" s="219" t="s">
        <v>2511</v>
      </c>
      <c r="E196" s="218" t="s">
        <v>3450</v>
      </c>
      <c r="F196" s="218" t="s">
        <v>2806</v>
      </c>
      <c r="G196" s="219" t="s">
        <v>2485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3035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2487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3568</v>
      </c>
      <c r="C197" s="218" t="s">
        <v>3569</v>
      </c>
      <c r="D197" s="219" t="s">
        <v>2486</v>
      </c>
      <c r="E197" s="218" t="s">
        <v>3570</v>
      </c>
      <c r="F197" s="218" t="s">
        <v>2805</v>
      </c>
      <c r="G197" s="219" t="s">
        <v>2495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3042</v>
      </c>
      <c r="BF197" s="218">
        <v>1</v>
      </c>
      <c r="BG197" s="231">
        <v>46240</v>
      </c>
      <c r="BH197" s="213">
        <f t="shared" si="80"/>
        <v>0</v>
      </c>
      <c r="BI197" s="213" t="s">
        <v>2497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3568</v>
      </c>
      <c r="C198" s="218" t="s">
        <v>3569</v>
      </c>
      <c r="D198" s="219" t="s">
        <v>781</v>
      </c>
      <c r="E198" s="218" t="s">
        <v>1156</v>
      </c>
      <c r="F198" s="218" t="s">
        <v>2807</v>
      </c>
      <c r="G198" s="219" t="s">
        <v>2790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3044</v>
      </c>
      <c r="BF198" s="218">
        <v>2</v>
      </c>
      <c r="BG198" s="231">
        <v>46240</v>
      </c>
      <c r="BH198" s="213">
        <f t="shared" si="80"/>
        <v>0</v>
      </c>
      <c r="BI198" s="213" t="s">
        <v>2500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3568</v>
      </c>
      <c r="C199" s="218" t="s">
        <v>3569</v>
      </c>
      <c r="D199" s="219" t="s">
        <v>781</v>
      </c>
      <c r="E199" s="218" t="s">
        <v>1144</v>
      </c>
      <c r="F199" s="218" t="s">
        <v>2808</v>
      </c>
      <c r="G199" s="219" t="s">
        <v>2727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3044</v>
      </c>
      <c r="BF199" s="218">
        <v>1</v>
      </c>
      <c r="BG199" s="231">
        <v>46240</v>
      </c>
      <c r="BH199" s="213">
        <f t="shared" si="80"/>
        <v>0</v>
      </c>
      <c r="BI199" s="213" t="s">
        <v>2500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3568</v>
      </c>
      <c r="C200" s="218" t="s">
        <v>3569</v>
      </c>
      <c r="D200" s="219" t="s">
        <v>2597</v>
      </c>
      <c r="E200" s="218" t="s">
        <v>3516</v>
      </c>
      <c r="F200" s="218" t="s">
        <v>2809</v>
      </c>
      <c r="G200" s="219" t="s">
        <v>2707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3077</v>
      </c>
      <c r="BF200" s="218">
        <v>1</v>
      </c>
      <c r="BG200" s="231">
        <v>46240</v>
      </c>
      <c r="BH200" s="213">
        <f t="shared" si="80"/>
        <v>0</v>
      </c>
      <c r="BI200" s="213" t="s">
        <v>2538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3568</v>
      </c>
      <c r="C201" s="236" t="s">
        <v>3569</v>
      </c>
      <c r="D201" s="237" t="s">
        <v>2597</v>
      </c>
      <c r="E201" s="236" t="s">
        <v>3539</v>
      </c>
      <c r="F201" s="236" t="s">
        <v>2810</v>
      </c>
      <c r="G201" s="237" t="s">
        <v>2757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3077</v>
      </c>
      <c r="BF201" s="236">
        <v>1</v>
      </c>
      <c r="BG201" s="241">
        <v>46240</v>
      </c>
      <c r="BH201" s="240">
        <f t="shared" si="80"/>
        <v>0</v>
      </c>
      <c r="BI201" s="240" t="s">
        <v>2538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3568</v>
      </c>
      <c r="C202" s="218" t="s">
        <v>3569</v>
      </c>
      <c r="D202" s="219" t="s">
        <v>2597</v>
      </c>
      <c r="E202" s="218" t="s">
        <v>3540</v>
      </c>
      <c r="F202" s="218" t="s">
        <v>2811</v>
      </c>
      <c r="G202" s="219" t="s">
        <v>2759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3077</v>
      </c>
      <c r="BF202" s="218">
        <v>1</v>
      </c>
      <c r="BG202" s="231">
        <v>46240</v>
      </c>
      <c r="BH202" s="213">
        <f t="shared" si="80"/>
        <v>0</v>
      </c>
      <c r="BI202" s="213" t="s">
        <v>2538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3571</v>
      </c>
      <c r="C203" s="215" t="s">
        <v>3572</v>
      </c>
      <c r="D203" s="216" t="s">
        <v>2597</v>
      </c>
      <c r="E203" s="215"/>
      <c r="F203" s="215"/>
      <c r="G203" s="216" t="s">
        <v>3573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3960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3437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3571</v>
      </c>
      <c r="C204" s="218" t="s">
        <v>3572</v>
      </c>
      <c r="D204" s="219" t="s">
        <v>2511</v>
      </c>
      <c r="E204" s="218" t="s">
        <v>3450</v>
      </c>
      <c r="F204" s="218" t="s">
        <v>2812</v>
      </c>
      <c r="G204" s="219" t="s">
        <v>2485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3035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2487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3571</v>
      </c>
      <c r="C205" s="218" t="s">
        <v>3572</v>
      </c>
      <c r="D205" s="219" t="s">
        <v>2511</v>
      </c>
      <c r="E205" s="218" t="s">
        <v>3574</v>
      </c>
      <c r="F205" s="218" t="s">
        <v>2813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3046</v>
      </c>
      <c r="BF205" s="218">
        <v>1</v>
      </c>
      <c r="BG205" s="231">
        <v>46240</v>
      </c>
      <c r="BH205" s="213">
        <f t="shared" si="84"/>
        <v>0</v>
      </c>
      <c r="BI205" s="213" t="s">
        <v>2502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3571</v>
      </c>
      <c r="C206" s="218" t="s">
        <v>3572</v>
      </c>
      <c r="D206" s="219" t="s">
        <v>781</v>
      </c>
      <c r="E206" s="218" t="s">
        <v>1156</v>
      </c>
      <c r="F206" s="218" t="s">
        <v>2814</v>
      </c>
      <c r="G206" s="219" t="s">
        <v>2790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3044</v>
      </c>
      <c r="BF206" s="218">
        <v>2</v>
      </c>
      <c r="BG206" s="231">
        <v>46240</v>
      </c>
      <c r="BH206" s="213">
        <f t="shared" si="84"/>
        <v>0</v>
      </c>
      <c r="BI206" s="213" t="s">
        <v>2500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3571</v>
      </c>
      <c r="C207" s="218" t="s">
        <v>3572</v>
      </c>
      <c r="D207" s="219" t="s">
        <v>781</v>
      </c>
      <c r="E207" s="218" t="s">
        <v>1091</v>
      </c>
      <c r="F207" s="218" t="s">
        <v>2815</v>
      </c>
      <c r="G207" s="219" t="s">
        <v>2504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3044</v>
      </c>
      <c r="BF207" s="218">
        <v>1</v>
      </c>
      <c r="BG207" s="231">
        <v>46240</v>
      </c>
      <c r="BH207" s="213">
        <f t="shared" si="84"/>
        <v>0</v>
      </c>
      <c r="BI207" s="213" t="s">
        <v>2500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3571</v>
      </c>
      <c r="C208" s="218" t="s">
        <v>3572</v>
      </c>
      <c r="D208" s="219" t="s">
        <v>2597</v>
      </c>
      <c r="E208" s="218" t="s">
        <v>3544</v>
      </c>
      <c r="F208" s="218" t="s">
        <v>2816</v>
      </c>
      <c r="G208" s="219" t="s">
        <v>2764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3029</v>
      </c>
      <c r="BF208" s="218">
        <v>2</v>
      </c>
      <c r="BG208" s="246">
        <v>46240</v>
      </c>
      <c r="BH208" s="213">
        <f t="shared" si="84"/>
        <v>0</v>
      </c>
      <c r="BI208" s="245" t="s">
        <v>2478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3571</v>
      </c>
      <c r="C209" s="218" t="s">
        <v>3572</v>
      </c>
      <c r="D209" s="219" t="s">
        <v>2597</v>
      </c>
      <c r="E209" s="218" t="s">
        <v>3545</v>
      </c>
      <c r="F209" s="218" t="s">
        <v>2817</v>
      </c>
      <c r="G209" s="219" t="s">
        <v>2770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3029</v>
      </c>
      <c r="BF209" s="218">
        <v>1</v>
      </c>
      <c r="BG209" s="246">
        <v>46240</v>
      </c>
      <c r="BH209" s="213">
        <f t="shared" si="84"/>
        <v>0</v>
      </c>
      <c r="BI209" s="245" t="s">
        <v>2478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3571</v>
      </c>
      <c r="C210" s="218" t="s">
        <v>3572</v>
      </c>
      <c r="D210" s="219" t="s">
        <v>2597</v>
      </c>
      <c r="E210" s="218" t="s">
        <v>3575</v>
      </c>
      <c r="F210" s="218" t="s">
        <v>2818</v>
      </c>
      <c r="G210" s="219" t="s">
        <v>2772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3029</v>
      </c>
      <c r="BF210" s="218">
        <v>1</v>
      </c>
      <c r="BG210" s="246">
        <v>46240</v>
      </c>
      <c r="BH210" s="213">
        <f t="shared" si="84"/>
        <v>0</v>
      </c>
      <c r="BI210" s="245" t="s">
        <v>2478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3576</v>
      </c>
      <c r="C211" s="215" t="s">
        <v>3577</v>
      </c>
      <c r="D211" s="216" t="s">
        <v>2597</v>
      </c>
      <c r="E211" s="215"/>
      <c r="F211" s="215"/>
      <c r="G211" s="216" t="s">
        <v>3538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3960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3437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3576</v>
      </c>
      <c r="C212" s="218" t="s">
        <v>3577</v>
      </c>
      <c r="D212" s="219" t="s">
        <v>2511</v>
      </c>
      <c r="E212" s="218" t="s">
        <v>3450</v>
      </c>
      <c r="F212" s="218" t="s">
        <v>2819</v>
      </c>
      <c r="G212" s="219" t="s">
        <v>2485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3035</v>
      </c>
      <c r="BF212" s="218">
        <v>1</v>
      </c>
      <c r="BG212" s="231">
        <v>46240</v>
      </c>
      <c r="BH212" s="213">
        <f>+L212-BF212</f>
        <v>0</v>
      </c>
      <c r="BI212" s="213" t="s">
        <v>2487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3576</v>
      </c>
      <c r="C213" s="218" t="s">
        <v>3577</v>
      </c>
      <c r="D213" s="219" t="s">
        <v>2597</v>
      </c>
      <c r="E213" s="218" t="s">
        <v>3516</v>
      </c>
      <c r="F213" s="218" t="s">
        <v>2820</v>
      </c>
      <c r="G213" s="219" t="s">
        <v>2707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3077</v>
      </c>
      <c r="BF213" s="218">
        <v>1</v>
      </c>
      <c r="BG213" s="231">
        <v>46240</v>
      </c>
      <c r="BH213" s="213">
        <f>+L213-BF213</f>
        <v>0</v>
      </c>
      <c r="BI213" s="213" t="s">
        <v>2538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3576</v>
      </c>
      <c r="C214" s="218" t="s">
        <v>3577</v>
      </c>
      <c r="D214" s="219" t="s">
        <v>2597</v>
      </c>
      <c r="E214" s="218" t="s">
        <v>3550</v>
      </c>
      <c r="F214" s="218" t="s">
        <v>2821</v>
      </c>
      <c r="G214" s="219" t="s">
        <v>2778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3437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3077</v>
      </c>
      <c r="BF214" s="218">
        <v>1</v>
      </c>
      <c r="BG214" s="231">
        <v>46240</v>
      </c>
      <c r="BH214" s="213">
        <f>+L214-BF214</f>
        <v>0</v>
      </c>
      <c r="BI214" s="213" t="s">
        <v>2538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3576</v>
      </c>
      <c r="C215" s="218" t="s">
        <v>3577</v>
      </c>
      <c r="D215" s="219" t="s">
        <v>2597</v>
      </c>
      <c r="E215" s="218" t="s">
        <v>3578</v>
      </c>
      <c r="F215" s="218" t="s">
        <v>2822</v>
      </c>
      <c r="G215" s="219" t="s">
        <v>2780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3077</v>
      </c>
      <c r="BF215" s="218">
        <v>1</v>
      </c>
      <c r="BG215" s="231">
        <v>46240</v>
      </c>
      <c r="BH215" s="213">
        <f>+L215-BF215</f>
        <v>0</v>
      </c>
      <c r="BI215" s="213" t="s">
        <v>2538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3579</v>
      </c>
      <c r="C216" s="215" t="s">
        <v>3580</v>
      </c>
      <c r="D216" s="216" t="s">
        <v>2597</v>
      </c>
      <c r="E216" s="215"/>
      <c r="F216" s="215"/>
      <c r="G216" s="216" t="s">
        <v>3543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3960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3437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3579</v>
      </c>
      <c r="C217" s="218" t="s">
        <v>3580</v>
      </c>
      <c r="D217" s="219" t="s">
        <v>2511</v>
      </c>
      <c r="E217" s="218" t="s">
        <v>3450</v>
      </c>
      <c r="F217" s="218" t="s">
        <v>2760</v>
      </c>
      <c r="G217" s="219" t="s">
        <v>2485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3035</v>
      </c>
      <c r="BF217" s="218">
        <v>2</v>
      </c>
      <c r="BG217" s="231">
        <v>46240</v>
      </c>
      <c r="BH217" s="213">
        <f>+L217-BF217</f>
        <v>0</v>
      </c>
      <c r="BI217" s="213" t="s">
        <v>2487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3579</v>
      </c>
      <c r="C218" s="218" t="s">
        <v>3580</v>
      </c>
      <c r="D218" s="219" t="s">
        <v>2597</v>
      </c>
      <c r="E218" s="218" t="s">
        <v>3558</v>
      </c>
      <c r="F218" s="218" t="s">
        <v>2761</v>
      </c>
      <c r="G218" s="219" t="s">
        <v>2762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3029</v>
      </c>
      <c r="BF218" s="218">
        <v>1</v>
      </c>
      <c r="BG218" s="246">
        <v>46240</v>
      </c>
      <c r="BH218" s="213">
        <f>+L218-BF218</f>
        <v>0</v>
      </c>
      <c r="BI218" s="245" t="s">
        <v>2478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3579</v>
      </c>
      <c r="C219" s="218" t="s">
        <v>3580</v>
      </c>
      <c r="D219" s="219" t="s">
        <v>2597</v>
      </c>
      <c r="E219" s="218" t="s">
        <v>3544</v>
      </c>
      <c r="F219" s="218" t="s">
        <v>2763</v>
      </c>
      <c r="G219" s="219" t="s">
        <v>2764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3029</v>
      </c>
      <c r="BF219" s="218">
        <v>2</v>
      </c>
      <c r="BG219" s="246">
        <v>46240</v>
      </c>
      <c r="BH219" s="213">
        <f>+L219-BF219</f>
        <v>0</v>
      </c>
      <c r="BI219" s="245" t="s">
        <v>2478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3579</v>
      </c>
      <c r="C220" s="218" t="s">
        <v>3580</v>
      </c>
      <c r="D220" s="219" t="s">
        <v>2597</v>
      </c>
      <c r="E220" s="218" t="s">
        <v>3559</v>
      </c>
      <c r="F220" s="218" t="s">
        <v>2765</v>
      </c>
      <c r="G220" s="219" t="s">
        <v>2766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3029</v>
      </c>
      <c r="BF220" s="218">
        <v>1</v>
      </c>
      <c r="BG220" s="246">
        <v>46240</v>
      </c>
      <c r="BH220" s="213">
        <f>+L220-BF220</f>
        <v>0</v>
      </c>
      <c r="BI220" s="245" t="s">
        <v>2478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3581</v>
      </c>
      <c r="C221" s="215" t="s">
        <v>3582</v>
      </c>
      <c r="D221" s="216" t="s">
        <v>2597</v>
      </c>
      <c r="E221" s="215"/>
      <c r="F221" s="215"/>
      <c r="G221" s="216" t="s">
        <v>3583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3960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3581</v>
      </c>
      <c r="C222" s="218" t="s">
        <v>3582</v>
      </c>
      <c r="D222" s="219" t="s">
        <v>2496</v>
      </c>
      <c r="E222" s="218" t="s">
        <v>3450</v>
      </c>
      <c r="F222" s="218" t="s">
        <v>2824</v>
      </c>
      <c r="G222" s="219" t="s">
        <v>2485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3035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2487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3581</v>
      </c>
      <c r="C223" s="218" t="s">
        <v>3582</v>
      </c>
      <c r="D223" s="219" t="s">
        <v>2496</v>
      </c>
      <c r="E223" s="218" t="s">
        <v>3584</v>
      </c>
      <c r="F223" s="218" t="s">
        <v>2823</v>
      </c>
      <c r="G223" s="219" t="s">
        <v>2495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3042</v>
      </c>
      <c r="BF223" s="218">
        <v>1</v>
      </c>
      <c r="BG223" s="231">
        <v>46240</v>
      </c>
      <c r="BH223" s="213">
        <f t="shared" si="92"/>
        <v>0</v>
      </c>
      <c r="BI223" s="213" t="s">
        <v>2497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3581</v>
      </c>
      <c r="C224" s="218" t="s">
        <v>3582</v>
      </c>
      <c r="D224" s="219" t="s">
        <v>2496</v>
      </c>
      <c r="E224" s="218" t="s">
        <v>3585</v>
      </c>
      <c r="F224" s="218" t="s">
        <v>2825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3046</v>
      </c>
      <c r="BF224" s="218">
        <v>1</v>
      </c>
      <c r="BG224" s="231">
        <v>46240</v>
      </c>
      <c r="BH224" s="213">
        <f t="shared" si="92"/>
        <v>0</v>
      </c>
      <c r="BI224" s="213" t="s">
        <v>2502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3581</v>
      </c>
      <c r="C225" s="218" t="s">
        <v>3582</v>
      </c>
      <c r="D225" s="219" t="s">
        <v>2828</v>
      </c>
      <c r="E225" s="218" t="s">
        <v>736</v>
      </c>
      <c r="F225" s="218" t="s">
        <v>2826</v>
      </c>
      <c r="G225" s="219" t="s">
        <v>2827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3298</v>
      </c>
      <c r="BF225" s="218">
        <v>1</v>
      </c>
      <c r="BG225" s="231">
        <v>46240</v>
      </c>
      <c r="BH225" s="213">
        <f t="shared" si="92"/>
        <v>0</v>
      </c>
      <c r="BI225" s="213" t="s">
        <v>2829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3581</v>
      </c>
      <c r="C226" s="218" t="s">
        <v>3582</v>
      </c>
      <c r="D226" s="219" t="s">
        <v>2828</v>
      </c>
      <c r="E226" s="218" t="s">
        <v>741</v>
      </c>
      <c r="F226" s="218" t="s">
        <v>2830</v>
      </c>
      <c r="G226" s="249" t="s">
        <v>2827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3298</v>
      </c>
      <c r="BF226" s="218">
        <v>2</v>
      </c>
      <c r="BG226" s="231">
        <v>46240</v>
      </c>
      <c r="BH226" s="213">
        <f t="shared" si="92"/>
        <v>0</v>
      </c>
      <c r="BI226" s="213" t="s">
        <v>2829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3581</v>
      </c>
      <c r="C227" s="218" t="s">
        <v>3582</v>
      </c>
      <c r="D227" s="219" t="s">
        <v>781</v>
      </c>
      <c r="E227" s="218" t="s">
        <v>948</v>
      </c>
      <c r="F227" s="218" t="s">
        <v>2831</v>
      </c>
      <c r="G227" s="219" t="s">
        <v>2499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3044</v>
      </c>
      <c r="BF227" s="218">
        <v>1</v>
      </c>
      <c r="BG227" s="231">
        <v>46240</v>
      </c>
      <c r="BH227" s="213">
        <f t="shared" si="92"/>
        <v>0</v>
      </c>
      <c r="BI227" s="213" t="s">
        <v>2500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3581</v>
      </c>
      <c r="C228" s="218" t="s">
        <v>3582</v>
      </c>
      <c r="D228" s="219" t="s">
        <v>781</v>
      </c>
      <c r="E228" s="218" t="s">
        <v>1124</v>
      </c>
      <c r="F228" s="218" t="s">
        <v>2832</v>
      </c>
      <c r="G228" s="219" t="s">
        <v>2504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3044</v>
      </c>
      <c r="BF228" s="218">
        <v>1</v>
      </c>
      <c r="BG228" s="231">
        <v>46240</v>
      </c>
      <c r="BH228" s="213">
        <f t="shared" si="92"/>
        <v>0</v>
      </c>
      <c r="BI228" s="213" t="s">
        <v>2500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3581</v>
      </c>
      <c r="C229" s="218" t="s">
        <v>3582</v>
      </c>
      <c r="D229" s="219" t="s">
        <v>2588</v>
      </c>
      <c r="E229" s="218" t="s">
        <v>789</v>
      </c>
      <c r="F229" s="218" t="s">
        <v>2834</v>
      </c>
      <c r="G229" s="219" t="s">
        <v>2587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3111</v>
      </c>
      <c r="BF229" s="233">
        <v>1</v>
      </c>
      <c r="BG229" s="234">
        <v>46240</v>
      </c>
      <c r="BH229" s="213">
        <f t="shared" si="92"/>
        <v>0</v>
      </c>
      <c r="BI229" s="233" t="s">
        <v>2589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3581</v>
      </c>
      <c r="C230" s="218" t="s">
        <v>3582</v>
      </c>
      <c r="D230" s="219" t="s">
        <v>2848</v>
      </c>
      <c r="E230" s="218" t="s">
        <v>1147</v>
      </c>
      <c r="F230" s="218" t="s">
        <v>2846</v>
      </c>
      <c r="G230" s="219" t="s">
        <v>2847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3581</v>
      </c>
      <c r="C231" s="218" t="s">
        <v>3582</v>
      </c>
      <c r="D231" s="219" t="s">
        <v>2851</v>
      </c>
      <c r="E231" s="218" t="s">
        <v>1150</v>
      </c>
      <c r="F231" s="218" t="s">
        <v>2849</v>
      </c>
      <c r="G231" s="219" t="s">
        <v>2850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3581</v>
      </c>
      <c r="C232" s="218" t="s">
        <v>3582</v>
      </c>
      <c r="D232" s="219" t="s">
        <v>2837</v>
      </c>
      <c r="E232" s="218" t="s">
        <v>995</v>
      </c>
      <c r="F232" s="218" t="s">
        <v>2835</v>
      </c>
      <c r="G232" s="219" t="s">
        <v>2836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3581</v>
      </c>
      <c r="C233" s="218" t="s">
        <v>3582</v>
      </c>
      <c r="D233" s="219" t="s">
        <v>2839</v>
      </c>
      <c r="E233" s="218" t="s">
        <v>997</v>
      </c>
      <c r="F233" s="218" t="s">
        <v>2838</v>
      </c>
      <c r="G233" s="219" t="s">
        <v>2836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3581</v>
      </c>
      <c r="C234" s="218" t="s">
        <v>3582</v>
      </c>
      <c r="D234" s="219" t="s">
        <v>2842</v>
      </c>
      <c r="E234" s="218" t="s">
        <v>927</v>
      </c>
      <c r="F234" s="218" t="s">
        <v>2840</v>
      </c>
      <c r="G234" s="219" t="s">
        <v>2841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3581</v>
      </c>
      <c r="C235" s="218" t="s">
        <v>3582</v>
      </c>
      <c r="D235" s="219" t="s">
        <v>2837</v>
      </c>
      <c r="E235" s="218" t="s">
        <v>929</v>
      </c>
      <c r="F235" s="218" t="s">
        <v>2843</v>
      </c>
      <c r="G235" s="219" t="s">
        <v>2836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3581</v>
      </c>
      <c r="C236" s="218" t="s">
        <v>3582</v>
      </c>
      <c r="D236" s="219" t="s">
        <v>2839</v>
      </c>
      <c r="E236" s="218" t="s">
        <v>931</v>
      </c>
      <c r="F236" s="218" t="s">
        <v>2844</v>
      </c>
      <c r="G236" s="219" t="s">
        <v>2836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3581</v>
      </c>
      <c r="C237" s="218" t="s">
        <v>3582</v>
      </c>
      <c r="D237" s="219" t="s">
        <v>2842</v>
      </c>
      <c r="E237" s="218" t="s">
        <v>933</v>
      </c>
      <c r="F237" s="218" t="s">
        <v>2845</v>
      </c>
      <c r="G237" s="219" t="s">
        <v>2841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3581</v>
      </c>
      <c r="C238" s="218" t="s">
        <v>3582</v>
      </c>
      <c r="D238" s="219" t="s">
        <v>2597</v>
      </c>
      <c r="E238" s="218" t="s">
        <v>3544</v>
      </c>
      <c r="F238" s="218" t="s">
        <v>2853</v>
      </c>
      <c r="G238" s="219" t="s">
        <v>2764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3029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2478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3581</v>
      </c>
      <c r="C239" s="218" t="s">
        <v>3582</v>
      </c>
      <c r="D239" s="219" t="s">
        <v>2597</v>
      </c>
      <c r="E239" s="218" t="s">
        <v>3586</v>
      </c>
      <c r="F239" s="218" t="s">
        <v>2854</v>
      </c>
      <c r="G239" s="219" t="s">
        <v>2855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3029</v>
      </c>
      <c r="BF239" s="218">
        <v>1</v>
      </c>
      <c r="BG239" s="246">
        <v>46240</v>
      </c>
      <c r="BH239" s="213">
        <f t="shared" si="94"/>
        <v>0</v>
      </c>
      <c r="BI239" s="245" t="s">
        <v>2478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3581</v>
      </c>
      <c r="C240" s="218" t="s">
        <v>3582</v>
      </c>
      <c r="D240" s="219" t="s">
        <v>2597</v>
      </c>
      <c r="E240" s="218" t="s">
        <v>3587</v>
      </c>
      <c r="F240" s="218" t="s">
        <v>2856</v>
      </c>
      <c r="G240" s="219" t="s">
        <v>2764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3029</v>
      </c>
      <c r="BF240" s="218">
        <v>1</v>
      </c>
      <c r="BG240" s="246">
        <v>46240</v>
      </c>
      <c r="BH240" s="213">
        <f t="shared" si="94"/>
        <v>0</v>
      </c>
      <c r="BI240" s="245" t="s">
        <v>2478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3581</v>
      </c>
      <c r="C241" s="218" t="s">
        <v>3582</v>
      </c>
      <c r="D241" s="219" t="s">
        <v>2597</v>
      </c>
      <c r="E241" s="218" t="s">
        <v>3588</v>
      </c>
      <c r="F241" s="218" t="s">
        <v>2857</v>
      </c>
      <c r="G241" s="219" t="s">
        <v>2858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3029</v>
      </c>
      <c r="BF241" s="218">
        <v>1</v>
      </c>
      <c r="BG241" s="246">
        <v>46240</v>
      </c>
      <c r="BH241" s="213">
        <f t="shared" si="94"/>
        <v>0</v>
      </c>
      <c r="BI241" s="245" t="s">
        <v>2478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3581</v>
      </c>
      <c r="C242" s="218" t="s">
        <v>3582</v>
      </c>
      <c r="D242" s="219" t="s">
        <v>2597</v>
      </c>
      <c r="E242" s="218" t="s">
        <v>3589</v>
      </c>
      <c r="F242" s="218" t="s">
        <v>2859</v>
      </c>
      <c r="G242" s="219" t="s">
        <v>2860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3029</v>
      </c>
      <c r="BF242" s="218">
        <v>1</v>
      </c>
      <c r="BG242" s="246">
        <v>46240</v>
      </c>
      <c r="BH242" s="213">
        <f t="shared" si="94"/>
        <v>0</v>
      </c>
      <c r="BI242" s="245" t="s">
        <v>2478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3581</v>
      </c>
      <c r="C243" s="236" t="s">
        <v>3582</v>
      </c>
      <c r="D243" s="237" t="s">
        <v>781</v>
      </c>
      <c r="E243" s="236" t="s">
        <v>3590</v>
      </c>
      <c r="F243" s="236" t="s">
        <v>2833</v>
      </c>
      <c r="G243" s="237" t="s">
        <v>2790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3044</v>
      </c>
      <c r="BF243" s="236">
        <v>4</v>
      </c>
      <c r="BG243" s="241">
        <v>46240</v>
      </c>
      <c r="BH243" s="240">
        <f t="shared" si="94"/>
        <v>0</v>
      </c>
      <c r="BI243" s="240" t="s">
        <v>2500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3581</v>
      </c>
      <c r="C244" s="236" t="s">
        <v>3582</v>
      </c>
      <c r="D244" s="237" t="s">
        <v>2588</v>
      </c>
      <c r="E244" s="236" t="s">
        <v>3426</v>
      </c>
      <c r="F244" s="236" t="s">
        <v>2852</v>
      </c>
      <c r="G244" s="237" t="s">
        <v>2593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3591</v>
      </c>
      <c r="C245" s="215" t="s">
        <v>3592</v>
      </c>
      <c r="D245" s="216" t="s">
        <v>2597</v>
      </c>
      <c r="E245" s="215"/>
      <c r="F245" s="215"/>
      <c r="G245" s="216" t="s">
        <v>3593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3960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3591</v>
      </c>
      <c r="C246" s="218" t="s">
        <v>3592</v>
      </c>
      <c r="D246" s="219" t="s">
        <v>2496</v>
      </c>
      <c r="E246" s="218" t="s">
        <v>3450</v>
      </c>
      <c r="F246" s="218" t="s">
        <v>2862</v>
      </c>
      <c r="G246" s="219" t="s">
        <v>2485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3035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2487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3591</v>
      </c>
      <c r="C247" s="218" t="s">
        <v>3592</v>
      </c>
      <c r="D247" s="219" t="s">
        <v>2496</v>
      </c>
      <c r="E247" s="218" t="s">
        <v>3584</v>
      </c>
      <c r="F247" s="218" t="s">
        <v>2861</v>
      </c>
      <c r="G247" s="219" t="s">
        <v>2495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3042</v>
      </c>
      <c r="BF247" s="218">
        <v>1</v>
      </c>
      <c r="BG247" s="231">
        <v>46240</v>
      </c>
      <c r="BH247" s="213">
        <f t="shared" si="98"/>
        <v>0</v>
      </c>
      <c r="BI247" s="213" t="s">
        <v>2497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3591</v>
      </c>
      <c r="C248" s="218" t="s">
        <v>3592</v>
      </c>
      <c r="D248" s="219" t="s">
        <v>2496</v>
      </c>
      <c r="E248" s="218" t="s">
        <v>3585</v>
      </c>
      <c r="F248" s="218" t="s">
        <v>2863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3046</v>
      </c>
      <c r="BF248" s="218">
        <v>1</v>
      </c>
      <c r="BG248" s="231">
        <v>46240</v>
      </c>
      <c r="BH248" s="213">
        <f t="shared" si="98"/>
        <v>0</v>
      </c>
      <c r="BI248" s="213" t="s">
        <v>2502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3591</v>
      </c>
      <c r="C249" s="218" t="s">
        <v>3592</v>
      </c>
      <c r="D249" s="219" t="s">
        <v>2828</v>
      </c>
      <c r="E249" s="218" t="s">
        <v>741</v>
      </c>
      <c r="F249" s="218" t="s">
        <v>2864</v>
      </c>
      <c r="G249" s="249" t="s">
        <v>2827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3298</v>
      </c>
      <c r="BF249" s="218">
        <v>1</v>
      </c>
      <c r="BG249" s="231">
        <v>46240</v>
      </c>
      <c r="BH249" s="213">
        <f t="shared" si="98"/>
        <v>0</v>
      </c>
      <c r="BI249" s="213" t="s">
        <v>2829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3591</v>
      </c>
      <c r="C250" s="218" t="s">
        <v>3592</v>
      </c>
      <c r="D250" s="219" t="s">
        <v>781</v>
      </c>
      <c r="E250" s="218" t="s">
        <v>1056</v>
      </c>
      <c r="F250" s="218" t="s">
        <v>2869</v>
      </c>
      <c r="G250" s="219" t="s">
        <v>2866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2973</v>
      </c>
      <c r="BF250" s="218">
        <v>1</v>
      </c>
      <c r="BG250" s="231">
        <v>46240</v>
      </c>
      <c r="BH250" s="213">
        <f t="shared" si="98"/>
        <v>0</v>
      </c>
      <c r="BI250" s="213" t="s">
        <v>2393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3591</v>
      </c>
      <c r="C251" s="218" t="s">
        <v>3592</v>
      </c>
      <c r="D251" s="219" t="s">
        <v>781</v>
      </c>
      <c r="E251" s="218" t="s">
        <v>993</v>
      </c>
      <c r="F251" s="218" t="s">
        <v>2865</v>
      </c>
      <c r="G251" s="219" t="s">
        <v>2866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2973</v>
      </c>
      <c r="BF251" s="218">
        <v>1</v>
      </c>
      <c r="BG251" s="231">
        <v>46240</v>
      </c>
      <c r="BH251" s="213">
        <f t="shared" si="98"/>
        <v>0</v>
      </c>
      <c r="BI251" s="213" t="s">
        <v>2393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3591</v>
      </c>
      <c r="C252" s="218" t="s">
        <v>3592</v>
      </c>
      <c r="D252" s="219" t="s">
        <v>781</v>
      </c>
      <c r="E252" s="218" t="s">
        <v>948</v>
      </c>
      <c r="F252" s="218" t="s">
        <v>2867</v>
      </c>
      <c r="G252" s="219" t="s">
        <v>2499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3044</v>
      </c>
      <c r="BF252" s="218">
        <v>1</v>
      </c>
      <c r="BG252" s="231">
        <v>46240</v>
      </c>
      <c r="BH252" s="213">
        <f t="shared" si="98"/>
        <v>0</v>
      </c>
      <c r="BI252" s="213" t="s">
        <v>2500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3591</v>
      </c>
      <c r="C253" s="218" t="s">
        <v>3592</v>
      </c>
      <c r="D253" s="219" t="s">
        <v>781</v>
      </c>
      <c r="E253" s="218" t="s">
        <v>1124</v>
      </c>
      <c r="F253" s="218" t="s">
        <v>2868</v>
      </c>
      <c r="G253" s="219" t="s">
        <v>2504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3044</v>
      </c>
      <c r="BF253" s="218">
        <v>1</v>
      </c>
      <c r="BG253" s="231">
        <v>46240</v>
      </c>
      <c r="BH253" s="213">
        <f t="shared" si="98"/>
        <v>0</v>
      </c>
      <c r="BI253" s="213" t="s">
        <v>2500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3591</v>
      </c>
      <c r="C254" s="218" t="s">
        <v>3592</v>
      </c>
      <c r="D254" s="219" t="s">
        <v>2496</v>
      </c>
      <c r="E254" s="218" t="s">
        <v>1125</v>
      </c>
      <c r="F254" s="218" t="s">
        <v>2870</v>
      </c>
      <c r="G254" s="219" t="s">
        <v>2871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3327</v>
      </c>
      <c r="BF254" s="213">
        <v>1</v>
      </c>
      <c r="BG254" s="231">
        <v>46240</v>
      </c>
      <c r="BH254" s="213">
        <f t="shared" si="98"/>
        <v>0</v>
      </c>
      <c r="BI254" s="213" t="s">
        <v>2872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3591</v>
      </c>
      <c r="C255" s="218" t="s">
        <v>3592</v>
      </c>
      <c r="D255" s="219" t="s">
        <v>2848</v>
      </c>
      <c r="E255" s="218" t="s">
        <v>1147</v>
      </c>
      <c r="F255" s="218" t="s">
        <v>2876</v>
      </c>
      <c r="G255" s="219" t="s">
        <v>2847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3591</v>
      </c>
      <c r="C256" s="218" t="s">
        <v>3592</v>
      </c>
      <c r="D256" s="219" t="s">
        <v>2851</v>
      </c>
      <c r="E256" s="218" t="s">
        <v>1150</v>
      </c>
      <c r="F256" s="218" t="s">
        <v>2877</v>
      </c>
      <c r="G256" s="219" t="s">
        <v>2850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3591</v>
      </c>
      <c r="C257" s="218" t="s">
        <v>3592</v>
      </c>
      <c r="D257" s="219" t="s">
        <v>2837</v>
      </c>
      <c r="E257" s="218" t="s">
        <v>929</v>
      </c>
      <c r="F257" s="218" t="s">
        <v>2873</v>
      </c>
      <c r="G257" s="219" t="s">
        <v>2836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3591</v>
      </c>
      <c r="C258" s="218" t="s">
        <v>3592</v>
      </c>
      <c r="D258" s="219" t="s">
        <v>2839</v>
      </c>
      <c r="E258" s="218" t="s">
        <v>931</v>
      </c>
      <c r="F258" s="218" t="s">
        <v>2874</v>
      </c>
      <c r="G258" s="219" t="s">
        <v>2836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3591</v>
      </c>
      <c r="C259" s="218" t="s">
        <v>3592</v>
      </c>
      <c r="D259" s="219" t="s">
        <v>2842</v>
      </c>
      <c r="E259" s="218" t="s">
        <v>933</v>
      </c>
      <c r="F259" s="218" t="s">
        <v>2875</v>
      </c>
      <c r="G259" s="219" t="s">
        <v>2841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3591</v>
      </c>
      <c r="C260" s="218" t="s">
        <v>3592</v>
      </c>
      <c r="D260" s="219" t="s">
        <v>2880</v>
      </c>
      <c r="E260" s="218" t="s">
        <v>1191</v>
      </c>
      <c r="F260" s="218" t="s">
        <v>2878</v>
      </c>
      <c r="G260" s="219" t="s">
        <v>2879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3029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2478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3591</v>
      </c>
      <c r="C261" s="218" t="s">
        <v>3592</v>
      </c>
      <c r="D261" s="219" t="s">
        <v>2597</v>
      </c>
      <c r="E261" s="218" t="s">
        <v>3544</v>
      </c>
      <c r="F261" s="218" t="s">
        <v>2881</v>
      </c>
      <c r="G261" s="219" t="s">
        <v>2764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3029</v>
      </c>
      <c r="BF261" s="218">
        <v>1</v>
      </c>
      <c r="BG261" s="246">
        <v>46240</v>
      </c>
      <c r="BH261" s="213">
        <f t="shared" si="100"/>
        <v>0</v>
      </c>
      <c r="BI261" s="245" t="s">
        <v>2478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3591</v>
      </c>
      <c r="C262" s="218" t="s">
        <v>3592</v>
      </c>
      <c r="D262" s="219" t="s">
        <v>2597</v>
      </c>
      <c r="E262" s="218" t="s">
        <v>3594</v>
      </c>
      <c r="F262" s="218" t="s">
        <v>2882</v>
      </c>
      <c r="G262" s="219" t="s">
        <v>2883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3029</v>
      </c>
      <c r="BF262" s="218">
        <v>1</v>
      </c>
      <c r="BG262" s="246">
        <v>46240</v>
      </c>
      <c r="BH262" s="213">
        <f t="shared" si="100"/>
        <v>0</v>
      </c>
      <c r="BI262" s="245" t="s">
        <v>2478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3591</v>
      </c>
      <c r="C263" s="218" t="s">
        <v>3592</v>
      </c>
      <c r="D263" s="219" t="s">
        <v>2597</v>
      </c>
      <c r="E263" s="218" t="s">
        <v>3595</v>
      </c>
      <c r="F263" s="218" t="s">
        <v>2884</v>
      </c>
      <c r="G263" s="219" t="s">
        <v>2885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3029</v>
      </c>
      <c r="BF263" s="218">
        <v>1</v>
      </c>
      <c r="BG263" s="246">
        <v>46240</v>
      </c>
      <c r="BH263" s="213">
        <f t="shared" si="100"/>
        <v>0</v>
      </c>
      <c r="BI263" s="245" t="s">
        <v>2478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3591</v>
      </c>
      <c r="C264" s="218" t="s">
        <v>3592</v>
      </c>
      <c r="D264" s="219" t="s">
        <v>2597</v>
      </c>
      <c r="E264" s="218" t="s">
        <v>3596</v>
      </c>
      <c r="F264" s="218" t="s">
        <v>2886</v>
      </c>
      <c r="G264" s="219" t="s">
        <v>2764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3029</v>
      </c>
      <c r="BF264" s="218">
        <v>1</v>
      </c>
      <c r="BG264" s="246">
        <v>46240</v>
      </c>
      <c r="BH264" s="213">
        <f t="shared" si="100"/>
        <v>0</v>
      </c>
      <c r="BI264" s="245" t="s">
        <v>2478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3591</v>
      </c>
      <c r="C265" s="218" t="s">
        <v>3592</v>
      </c>
      <c r="D265" s="219" t="s">
        <v>2597</v>
      </c>
      <c r="E265" s="218" t="s">
        <v>3597</v>
      </c>
      <c r="F265" s="218" t="s">
        <v>2887</v>
      </c>
      <c r="G265" s="219" t="s">
        <v>2888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3029</v>
      </c>
      <c r="BF265" s="218">
        <v>1</v>
      </c>
      <c r="BG265" s="246">
        <v>46240</v>
      </c>
      <c r="BH265" s="213">
        <f t="shared" si="100"/>
        <v>0</v>
      </c>
      <c r="BI265" s="245" t="s">
        <v>2478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3591</v>
      </c>
      <c r="C266" s="218" t="s">
        <v>3592</v>
      </c>
      <c r="D266" s="219" t="s">
        <v>2597</v>
      </c>
      <c r="E266" s="218" t="s">
        <v>3598</v>
      </c>
      <c r="F266" s="218" t="s">
        <v>2889</v>
      </c>
      <c r="G266" s="219" t="s">
        <v>2890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3029</v>
      </c>
      <c r="BF266" s="218">
        <v>1</v>
      </c>
      <c r="BG266" s="246">
        <v>46240</v>
      </c>
      <c r="BH266" s="213">
        <f t="shared" si="100"/>
        <v>0</v>
      </c>
      <c r="BI266" s="245" t="s">
        <v>2478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3599</v>
      </c>
      <c r="C267" s="215" t="s">
        <v>3600</v>
      </c>
      <c r="D267" s="216" t="s">
        <v>2597</v>
      </c>
      <c r="E267" s="215"/>
      <c r="F267" s="215"/>
      <c r="G267" s="216" t="s">
        <v>3601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3960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3599</v>
      </c>
      <c r="C268" s="218" t="s">
        <v>3600</v>
      </c>
      <c r="D268" s="219" t="s">
        <v>2496</v>
      </c>
      <c r="E268" s="218" t="s">
        <v>3450</v>
      </c>
      <c r="F268" s="218" t="s">
        <v>2892</v>
      </c>
      <c r="G268" s="219" t="s">
        <v>2485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3035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2487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3599</v>
      </c>
      <c r="C269" s="218" t="s">
        <v>3600</v>
      </c>
      <c r="D269" s="219" t="s">
        <v>2496</v>
      </c>
      <c r="E269" s="218" t="s">
        <v>3584</v>
      </c>
      <c r="F269" s="218" t="s">
        <v>2891</v>
      </c>
      <c r="G269" s="219" t="s">
        <v>2495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3042</v>
      </c>
      <c r="BF269" s="218">
        <v>1</v>
      </c>
      <c r="BG269" s="231">
        <v>46240</v>
      </c>
      <c r="BH269" s="213">
        <f t="shared" si="104"/>
        <v>0</v>
      </c>
      <c r="BI269" s="213" t="s">
        <v>2497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3599</v>
      </c>
      <c r="C270" s="218" t="s">
        <v>3600</v>
      </c>
      <c r="D270" s="219" t="s">
        <v>2496</v>
      </c>
      <c r="E270" s="218" t="s">
        <v>3585</v>
      </c>
      <c r="F270" s="218" t="s">
        <v>2893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3046</v>
      </c>
      <c r="BF270" s="218">
        <v>1</v>
      </c>
      <c r="BG270" s="231">
        <v>46240</v>
      </c>
      <c r="BH270" s="213">
        <f t="shared" si="104"/>
        <v>0</v>
      </c>
      <c r="BI270" s="213" t="s">
        <v>2502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3599</v>
      </c>
      <c r="C271" s="218" t="s">
        <v>3600</v>
      </c>
      <c r="D271" s="219" t="s">
        <v>2828</v>
      </c>
      <c r="E271" s="218" t="s">
        <v>741</v>
      </c>
      <c r="F271" s="218" t="s">
        <v>2894</v>
      </c>
      <c r="G271" s="249" t="s">
        <v>2827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3298</v>
      </c>
      <c r="BF271" s="218">
        <v>1</v>
      </c>
      <c r="BG271" s="231">
        <v>46240</v>
      </c>
      <c r="BH271" s="213">
        <f t="shared" si="104"/>
        <v>0</v>
      </c>
      <c r="BI271" s="213" t="s">
        <v>2829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3599</v>
      </c>
      <c r="C272" s="218" t="s">
        <v>3600</v>
      </c>
      <c r="D272" s="219" t="s">
        <v>781</v>
      </c>
      <c r="E272" s="218" t="s">
        <v>948</v>
      </c>
      <c r="F272" s="218" t="s">
        <v>2895</v>
      </c>
      <c r="G272" s="219" t="s">
        <v>2499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3044</v>
      </c>
      <c r="BF272" s="218">
        <v>2</v>
      </c>
      <c r="BG272" s="231">
        <v>46240</v>
      </c>
      <c r="BH272" s="213">
        <f t="shared" si="104"/>
        <v>0</v>
      </c>
      <c r="BI272" s="213" t="s">
        <v>2500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3599</v>
      </c>
      <c r="C273" s="218" t="s">
        <v>3600</v>
      </c>
      <c r="D273" s="219" t="s">
        <v>781</v>
      </c>
      <c r="E273" s="218" t="s">
        <v>1124</v>
      </c>
      <c r="F273" s="218" t="s">
        <v>2896</v>
      </c>
      <c r="G273" s="219" t="s">
        <v>2504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3044</v>
      </c>
      <c r="BF273" s="218">
        <v>2</v>
      </c>
      <c r="BG273" s="231">
        <v>46240</v>
      </c>
      <c r="BH273" s="213">
        <f t="shared" si="104"/>
        <v>0</v>
      </c>
      <c r="BI273" s="213" t="s">
        <v>2500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3599</v>
      </c>
      <c r="C274" s="218" t="s">
        <v>3600</v>
      </c>
      <c r="D274" s="219" t="s">
        <v>2848</v>
      </c>
      <c r="E274" s="218" t="s">
        <v>1147</v>
      </c>
      <c r="F274" s="218" t="s">
        <v>2900</v>
      </c>
      <c r="G274" s="219" t="s">
        <v>2847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3599</v>
      </c>
      <c r="C275" s="218" t="s">
        <v>3600</v>
      </c>
      <c r="D275" s="219" t="s">
        <v>2851</v>
      </c>
      <c r="E275" s="218" t="s">
        <v>1150</v>
      </c>
      <c r="F275" s="218" t="s">
        <v>2901</v>
      </c>
      <c r="G275" s="219" t="s">
        <v>2850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3599</v>
      </c>
      <c r="C276" s="218" t="s">
        <v>3600</v>
      </c>
      <c r="D276" s="219" t="s">
        <v>2837</v>
      </c>
      <c r="E276" s="218" t="s">
        <v>929</v>
      </c>
      <c r="F276" s="218" t="s">
        <v>2897</v>
      </c>
      <c r="G276" s="219" t="s">
        <v>2836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3599</v>
      </c>
      <c r="C277" s="218" t="s">
        <v>3600</v>
      </c>
      <c r="D277" s="219" t="s">
        <v>2839</v>
      </c>
      <c r="E277" s="218" t="s">
        <v>931</v>
      </c>
      <c r="F277" s="218" t="s">
        <v>2898</v>
      </c>
      <c r="G277" s="219" t="s">
        <v>2836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3599</v>
      </c>
      <c r="C278" s="218" t="s">
        <v>3600</v>
      </c>
      <c r="D278" s="219" t="s">
        <v>2842</v>
      </c>
      <c r="E278" s="218" t="s">
        <v>933</v>
      </c>
      <c r="F278" s="218" t="s">
        <v>2899</v>
      </c>
      <c r="G278" s="219" t="s">
        <v>2841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3599</v>
      </c>
      <c r="C279" s="218" t="s">
        <v>3600</v>
      </c>
      <c r="D279" s="219" t="s">
        <v>2597</v>
      </c>
      <c r="E279" s="218" t="s">
        <v>3544</v>
      </c>
      <c r="F279" s="218" t="s">
        <v>2902</v>
      </c>
      <c r="G279" s="219" t="s">
        <v>2764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3029</v>
      </c>
      <c r="BF279" s="218">
        <v>2</v>
      </c>
      <c r="BG279" s="246">
        <v>46240</v>
      </c>
      <c r="BH279" s="213">
        <f>+L279-BF279</f>
        <v>0</v>
      </c>
      <c r="BI279" s="245" t="s">
        <v>2478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3599</v>
      </c>
      <c r="C280" s="218" t="s">
        <v>3600</v>
      </c>
      <c r="D280" s="219" t="s">
        <v>2597</v>
      </c>
      <c r="E280" s="218" t="s">
        <v>3602</v>
      </c>
      <c r="F280" s="218" t="s">
        <v>2903</v>
      </c>
      <c r="G280" s="219" t="s">
        <v>2764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3029</v>
      </c>
      <c r="BF280" s="218">
        <v>1</v>
      </c>
      <c r="BG280" s="246">
        <v>46240</v>
      </c>
      <c r="BH280" s="213">
        <f>+L280-BF280</f>
        <v>0</v>
      </c>
      <c r="BI280" s="245" t="s">
        <v>2478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3599</v>
      </c>
      <c r="C281" s="218" t="s">
        <v>3600</v>
      </c>
      <c r="D281" s="219" t="s">
        <v>2597</v>
      </c>
      <c r="E281" s="218" t="s">
        <v>3603</v>
      </c>
      <c r="F281" s="218" t="s">
        <v>2904</v>
      </c>
      <c r="G281" s="219" t="s">
        <v>2764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3029</v>
      </c>
      <c r="BF281" s="218">
        <v>1</v>
      </c>
      <c r="BG281" s="246">
        <v>46240</v>
      </c>
      <c r="BH281" s="213">
        <f>+L281-BF281</f>
        <v>0</v>
      </c>
      <c r="BI281" s="245" t="s">
        <v>2478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3599</v>
      </c>
      <c r="C282" s="218" t="s">
        <v>3600</v>
      </c>
      <c r="D282" s="219" t="s">
        <v>2597</v>
      </c>
      <c r="E282" s="218" t="s">
        <v>3604</v>
      </c>
      <c r="F282" s="218" t="s">
        <v>2905</v>
      </c>
      <c r="G282" s="219" t="s">
        <v>2906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3029</v>
      </c>
      <c r="BF282" s="218">
        <v>1</v>
      </c>
      <c r="BG282" s="246">
        <v>46240</v>
      </c>
      <c r="BH282" s="213">
        <f>+L282-BF282</f>
        <v>0</v>
      </c>
      <c r="BI282" s="245" t="s">
        <v>2478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3599</v>
      </c>
      <c r="C283" s="218" t="s">
        <v>3600</v>
      </c>
      <c r="D283" s="219" t="s">
        <v>2597</v>
      </c>
      <c r="E283" s="218" t="s">
        <v>3605</v>
      </c>
      <c r="F283" s="218" t="s">
        <v>2907</v>
      </c>
      <c r="G283" s="219" t="s">
        <v>2908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3029</v>
      </c>
      <c r="BF283" s="218">
        <v>1</v>
      </c>
      <c r="BG283" s="246">
        <v>46240</v>
      </c>
      <c r="BH283" s="213">
        <f>+L283-BF283</f>
        <v>0</v>
      </c>
      <c r="BI283" s="245" t="s">
        <v>2478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3606</v>
      </c>
      <c r="C284" s="215" t="s">
        <v>3607</v>
      </c>
      <c r="D284" s="216" t="s">
        <v>2597</v>
      </c>
      <c r="E284" s="215"/>
      <c r="F284" s="215"/>
      <c r="G284" s="216" t="s">
        <v>3608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3960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3606</v>
      </c>
      <c r="C285" s="218" t="s">
        <v>3607</v>
      </c>
      <c r="D285" s="219" t="s">
        <v>2496</v>
      </c>
      <c r="E285" s="218" t="s">
        <v>3450</v>
      </c>
      <c r="F285" s="218" t="s">
        <v>2910</v>
      </c>
      <c r="G285" s="219" t="s">
        <v>2485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3035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2487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3606</v>
      </c>
      <c r="C286" s="218" t="s">
        <v>3607</v>
      </c>
      <c r="D286" s="219" t="s">
        <v>2496</v>
      </c>
      <c r="E286" s="218" t="s">
        <v>3584</v>
      </c>
      <c r="F286" s="218" t="s">
        <v>2909</v>
      </c>
      <c r="G286" s="219" t="s">
        <v>2495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3042</v>
      </c>
      <c r="BF286" s="218">
        <v>1</v>
      </c>
      <c r="BG286" s="231">
        <v>46240</v>
      </c>
      <c r="BH286" s="213">
        <f t="shared" si="108"/>
        <v>0</v>
      </c>
      <c r="BI286" s="213" t="s">
        <v>2497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3606</v>
      </c>
      <c r="C287" s="218" t="s">
        <v>3607</v>
      </c>
      <c r="D287" s="219" t="s">
        <v>2496</v>
      </c>
      <c r="E287" s="218" t="s">
        <v>3585</v>
      </c>
      <c r="F287" s="218" t="s">
        <v>2911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3046</v>
      </c>
      <c r="BF287" s="218">
        <v>1</v>
      </c>
      <c r="BG287" s="231">
        <v>46240</v>
      </c>
      <c r="BH287" s="213">
        <f t="shared" si="108"/>
        <v>0</v>
      </c>
      <c r="BI287" s="213" t="s">
        <v>2502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3606</v>
      </c>
      <c r="C288" s="218" t="s">
        <v>3607</v>
      </c>
      <c r="D288" s="219" t="s">
        <v>2828</v>
      </c>
      <c r="E288" s="218" t="s">
        <v>741</v>
      </c>
      <c r="F288" s="218" t="s">
        <v>2912</v>
      </c>
      <c r="G288" s="249" t="s">
        <v>2827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3298</v>
      </c>
      <c r="BF288" s="218">
        <v>2</v>
      </c>
      <c r="BG288" s="231">
        <v>46240</v>
      </c>
      <c r="BH288" s="213">
        <f t="shared" si="108"/>
        <v>0</v>
      </c>
      <c r="BI288" s="213" t="s">
        <v>2829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3606</v>
      </c>
      <c r="C289" s="218" t="s">
        <v>3607</v>
      </c>
      <c r="D289" s="219" t="s">
        <v>781</v>
      </c>
      <c r="E289" s="218" t="s">
        <v>948</v>
      </c>
      <c r="F289" s="218" t="s">
        <v>2913</v>
      </c>
      <c r="G289" s="219" t="s">
        <v>2499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3044</v>
      </c>
      <c r="BF289" s="218">
        <v>2</v>
      </c>
      <c r="BG289" s="231">
        <v>46240</v>
      </c>
      <c r="BH289" s="213">
        <f t="shared" si="108"/>
        <v>0</v>
      </c>
      <c r="BI289" s="213" t="s">
        <v>2500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3606</v>
      </c>
      <c r="C290" s="218" t="s">
        <v>3607</v>
      </c>
      <c r="D290" s="219" t="s">
        <v>781</v>
      </c>
      <c r="E290" s="218" t="s">
        <v>1124</v>
      </c>
      <c r="F290" s="218" t="s">
        <v>2914</v>
      </c>
      <c r="G290" s="219" t="s">
        <v>2504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3044</v>
      </c>
      <c r="BF290" s="218">
        <v>2</v>
      </c>
      <c r="BG290" s="231">
        <v>46240</v>
      </c>
      <c r="BH290" s="213">
        <f t="shared" si="108"/>
        <v>0</v>
      </c>
      <c r="BI290" s="213" t="s">
        <v>2500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3606</v>
      </c>
      <c r="C291" s="218" t="s">
        <v>3607</v>
      </c>
      <c r="D291" s="219" t="s">
        <v>2848</v>
      </c>
      <c r="E291" s="218" t="s">
        <v>1147</v>
      </c>
      <c r="F291" s="218" t="s">
        <v>2918</v>
      </c>
      <c r="G291" s="219" t="s">
        <v>2847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3606</v>
      </c>
      <c r="C292" s="218" t="s">
        <v>3607</v>
      </c>
      <c r="D292" s="219" t="s">
        <v>2851</v>
      </c>
      <c r="E292" s="218" t="s">
        <v>1150</v>
      </c>
      <c r="F292" s="218" t="s">
        <v>2919</v>
      </c>
      <c r="G292" s="219" t="s">
        <v>2850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3606</v>
      </c>
      <c r="C293" s="218" t="s">
        <v>3607</v>
      </c>
      <c r="D293" s="219" t="s">
        <v>2837</v>
      </c>
      <c r="E293" s="218" t="s">
        <v>929</v>
      </c>
      <c r="F293" s="218" t="s">
        <v>2915</v>
      </c>
      <c r="G293" s="219" t="s">
        <v>2836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3606</v>
      </c>
      <c r="C294" s="218" t="s">
        <v>3607</v>
      </c>
      <c r="D294" s="219" t="s">
        <v>2839</v>
      </c>
      <c r="E294" s="218" t="s">
        <v>931</v>
      </c>
      <c r="F294" s="218" t="s">
        <v>2916</v>
      </c>
      <c r="G294" s="219" t="s">
        <v>2836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3606</v>
      </c>
      <c r="C295" s="218" t="s">
        <v>3607</v>
      </c>
      <c r="D295" s="219" t="s">
        <v>2842</v>
      </c>
      <c r="E295" s="218" t="s">
        <v>933</v>
      </c>
      <c r="F295" s="218" t="s">
        <v>2917</v>
      </c>
      <c r="G295" s="219" t="s">
        <v>2841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3606</v>
      </c>
      <c r="C296" s="218" t="s">
        <v>3607</v>
      </c>
      <c r="D296" s="219" t="s">
        <v>2597</v>
      </c>
      <c r="E296" s="218" t="s">
        <v>3544</v>
      </c>
      <c r="F296" s="218" t="s">
        <v>2920</v>
      </c>
      <c r="G296" s="219" t="s">
        <v>2764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3029</v>
      </c>
      <c r="BF296" s="218">
        <v>2</v>
      </c>
      <c r="BG296" s="246">
        <v>46240</v>
      </c>
      <c r="BH296" s="213">
        <f>+L296-BF296</f>
        <v>0</v>
      </c>
      <c r="BI296" s="245" t="s">
        <v>2478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3606</v>
      </c>
      <c r="C297" s="218" t="s">
        <v>3607</v>
      </c>
      <c r="D297" s="219" t="s">
        <v>2597</v>
      </c>
      <c r="E297" s="218" t="s">
        <v>3609</v>
      </c>
      <c r="F297" s="218" t="s">
        <v>2921</v>
      </c>
      <c r="G297" s="219" t="s">
        <v>2764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3029</v>
      </c>
      <c r="BF297" s="218">
        <v>1</v>
      </c>
      <c r="BG297" s="246">
        <v>46240</v>
      </c>
      <c r="BH297" s="213">
        <f>+L297-BF297</f>
        <v>0</v>
      </c>
      <c r="BI297" s="245" t="s">
        <v>2478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3606</v>
      </c>
      <c r="C298" s="218" t="s">
        <v>3607</v>
      </c>
      <c r="D298" s="219" t="s">
        <v>2597</v>
      </c>
      <c r="E298" s="218" t="s">
        <v>3610</v>
      </c>
      <c r="F298" s="218" t="s">
        <v>2922</v>
      </c>
      <c r="G298" s="219" t="s">
        <v>2764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3029</v>
      </c>
      <c r="BF298" s="218">
        <v>1</v>
      </c>
      <c r="BG298" s="246">
        <v>46240</v>
      </c>
      <c r="BH298" s="213">
        <f>+L298-BF298</f>
        <v>0</v>
      </c>
      <c r="BI298" s="245" t="s">
        <v>2478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3606</v>
      </c>
      <c r="C299" s="218" t="s">
        <v>3607</v>
      </c>
      <c r="D299" s="219" t="s">
        <v>2597</v>
      </c>
      <c r="E299" s="218" t="s">
        <v>3604</v>
      </c>
      <c r="F299" s="218" t="s">
        <v>2923</v>
      </c>
      <c r="G299" s="219" t="s">
        <v>2906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3029</v>
      </c>
      <c r="BF299" s="218">
        <v>1</v>
      </c>
      <c r="BG299" s="246">
        <v>46240</v>
      </c>
      <c r="BH299" s="213">
        <f>+L299-BF299</f>
        <v>0</v>
      </c>
      <c r="BI299" s="245" t="s">
        <v>2478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3606</v>
      </c>
      <c r="C300" s="218" t="s">
        <v>3607</v>
      </c>
      <c r="D300" s="219" t="s">
        <v>2597</v>
      </c>
      <c r="E300" s="218" t="s">
        <v>3605</v>
      </c>
      <c r="F300" s="218" t="s">
        <v>2924</v>
      </c>
      <c r="G300" s="219" t="s">
        <v>2908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3029</v>
      </c>
      <c r="BF300" s="218">
        <v>1</v>
      </c>
      <c r="BG300" s="246">
        <v>46240</v>
      </c>
      <c r="BH300" s="213">
        <f>+L300-BF300</f>
        <v>0</v>
      </c>
      <c r="BI300" s="245" t="s">
        <v>2478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3611</v>
      </c>
      <c r="C301" s="215" t="s">
        <v>3612</v>
      </c>
      <c r="D301" s="216" t="s">
        <v>2597</v>
      </c>
      <c r="E301" s="215"/>
      <c r="F301" s="215"/>
      <c r="G301" s="216" t="s">
        <v>3613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3960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3611</v>
      </c>
      <c r="C302" s="218" t="s">
        <v>3612</v>
      </c>
      <c r="D302" s="219" t="s">
        <v>2496</v>
      </c>
      <c r="E302" s="218" t="s">
        <v>3450</v>
      </c>
      <c r="F302" s="218" t="s">
        <v>2926</v>
      </c>
      <c r="G302" s="219" t="s">
        <v>2485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3035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2487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3611</v>
      </c>
      <c r="C303" s="218" t="s">
        <v>3612</v>
      </c>
      <c r="D303" s="219" t="s">
        <v>2496</v>
      </c>
      <c r="E303" s="218" t="s">
        <v>3584</v>
      </c>
      <c r="F303" s="218" t="s">
        <v>2925</v>
      </c>
      <c r="G303" s="219" t="s">
        <v>2495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3042</v>
      </c>
      <c r="BF303" s="218">
        <v>1</v>
      </c>
      <c r="BG303" s="231">
        <v>46240</v>
      </c>
      <c r="BH303" s="213">
        <f t="shared" si="112"/>
        <v>0</v>
      </c>
      <c r="BI303" s="213" t="s">
        <v>2497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3611</v>
      </c>
      <c r="C304" s="218" t="s">
        <v>3612</v>
      </c>
      <c r="D304" s="219" t="s">
        <v>2496</v>
      </c>
      <c r="E304" s="218" t="s">
        <v>3585</v>
      </c>
      <c r="F304" s="218" t="s">
        <v>2927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3046</v>
      </c>
      <c r="BF304" s="218">
        <v>1</v>
      </c>
      <c r="BG304" s="231">
        <v>46240</v>
      </c>
      <c r="BH304" s="213">
        <f t="shared" si="112"/>
        <v>0</v>
      </c>
      <c r="BI304" s="213" t="s">
        <v>2502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3611</v>
      </c>
      <c r="C305" s="218" t="s">
        <v>3612</v>
      </c>
      <c r="D305" s="219" t="s">
        <v>2828</v>
      </c>
      <c r="E305" s="218" t="s">
        <v>736</v>
      </c>
      <c r="F305" s="218" t="s">
        <v>2928</v>
      </c>
      <c r="G305" s="219" t="s">
        <v>2827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3298</v>
      </c>
      <c r="BF305" s="218">
        <v>1</v>
      </c>
      <c r="BG305" s="231">
        <v>46240</v>
      </c>
      <c r="BH305" s="213">
        <f t="shared" si="112"/>
        <v>0</v>
      </c>
      <c r="BI305" s="213" t="s">
        <v>2829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3611</v>
      </c>
      <c r="C306" s="218" t="s">
        <v>3612</v>
      </c>
      <c r="D306" s="219" t="s">
        <v>2828</v>
      </c>
      <c r="E306" s="218" t="s">
        <v>741</v>
      </c>
      <c r="F306" s="218" t="s">
        <v>2929</v>
      </c>
      <c r="G306" s="249" t="s">
        <v>2827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3298</v>
      </c>
      <c r="BF306" s="218">
        <v>2</v>
      </c>
      <c r="BG306" s="231">
        <v>46240</v>
      </c>
      <c r="BH306" s="213">
        <f t="shared" si="112"/>
        <v>0</v>
      </c>
      <c r="BI306" s="213" t="s">
        <v>2829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3611</v>
      </c>
      <c r="C307" s="218" t="s">
        <v>3612</v>
      </c>
      <c r="D307" s="219" t="s">
        <v>781</v>
      </c>
      <c r="E307" s="218" t="s">
        <v>948</v>
      </c>
      <c r="F307" s="218" t="s">
        <v>2930</v>
      </c>
      <c r="G307" s="219" t="s">
        <v>2499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3044</v>
      </c>
      <c r="BF307" s="218">
        <v>1</v>
      </c>
      <c r="BG307" s="231">
        <v>46240</v>
      </c>
      <c r="BH307" s="213">
        <f t="shared" si="112"/>
        <v>0</v>
      </c>
      <c r="BI307" s="213" t="s">
        <v>2500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3611</v>
      </c>
      <c r="C308" s="218" t="s">
        <v>3612</v>
      </c>
      <c r="D308" s="219" t="s">
        <v>781</v>
      </c>
      <c r="E308" s="218" t="s">
        <v>1124</v>
      </c>
      <c r="F308" s="218" t="s">
        <v>2931</v>
      </c>
      <c r="G308" s="219" t="s">
        <v>2504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3044</v>
      </c>
      <c r="BF308" s="218">
        <v>1</v>
      </c>
      <c r="BG308" s="231">
        <v>46240</v>
      </c>
      <c r="BH308" s="213">
        <f t="shared" si="112"/>
        <v>0</v>
      </c>
      <c r="BI308" s="213" t="s">
        <v>2500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3611</v>
      </c>
      <c r="C309" s="218" t="s">
        <v>3612</v>
      </c>
      <c r="D309" s="219" t="s">
        <v>2588</v>
      </c>
      <c r="E309" s="218" t="s">
        <v>789</v>
      </c>
      <c r="F309" s="218" t="s">
        <v>2932</v>
      </c>
      <c r="G309" s="219" t="s">
        <v>2587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3111</v>
      </c>
      <c r="BF309" s="233">
        <v>1</v>
      </c>
      <c r="BG309" s="234">
        <v>46240</v>
      </c>
      <c r="BH309" s="213">
        <f t="shared" si="112"/>
        <v>0</v>
      </c>
      <c r="BI309" s="233" t="s">
        <v>2589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3611</v>
      </c>
      <c r="C310" s="218" t="s">
        <v>3612</v>
      </c>
      <c r="D310" s="219" t="s">
        <v>2837</v>
      </c>
      <c r="E310" s="218" t="s">
        <v>995</v>
      </c>
      <c r="F310" s="218" t="s">
        <v>2933</v>
      </c>
      <c r="G310" s="219" t="s">
        <v>2836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3611</v>
      </c>
      <c r="C311" s="218" t="s">
        <v>3612</v>
      </c>
      <c r="D311" s="219" t="s">
        <v>2839</v>
      </c>
      <c r="E311" s="218" t="s">
        <v>997</v>
      </c>
      <c r="F311" s="218" t="s">
        <v>2934</v>
      </c>
      <c r="G311" s="219" t="s">
        <v>2836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3611</v>
      </c>
      <c r="C312" s="218" t="s">
        <v>3612</v>
      </c>
      <c r="D312" s="219" t="s">
        <v>2842</v>
      </c>
      <c r="E312" s="218" t="s">
        <v>927</v>
      </c>
      <c r="F312" s="218" t="s">
        <v>2935</v>
      </c>
      <c r="G312" s="219" t="s">
        <v>2841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3611</v>
      </c>
      <c r="C313" s="218" t="s">
        <v>3612</v>
      </c>
      <c r="D313" s="219" t="s">
        <v>2837</v>
      </c>
      <c r="E313" s="218" t="s">
        <v>929</v>
      </c>
      <c r="F313" s="218" t="s">
        <v>2936</v>
      </c>
      <c r="G313" s="219" t="s">
        <v>2836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3611</v>
      </c>
      <c r="C314" s="218" t="s">
        <v>3612</v>
      </c>
      <c r="D314" s="219" t="s">
        <v>2839</v>
      </c>
      <c r="E314" s="218" t="s">
        <v>931</v>
      </c>
      <c r="F314" s="218" t="s">
        <v>2937</v>
      </c>
      <c r="G314" s="219" t="s">
        <v>2836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3611</v>
      </c>
      <c r="C315" s="218" t="s">
        <v>3612</v>
      </c>
      <c r="D315" s="219" t="s">
        <v>2842</v>
      </c>
      <c r="E315" s="218" t="s">
        <v>933</v>
      </c>
      <c r="F315" s="218" t="s">
        <v>2938</v>
      </c>
      <c r="G315" s="219" t="s">
        <v>2841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3611</v>
      </c>
      <c r="C316" s="218" t="s">
        <v>3612</v>
      </c>
      <c r="D316" s="219" t="s">
        <v>2597</v>
      </c>
      <c r="E316" s="218" t="s">
        <v>3544</v>
      </c>
      <c r="F316" s="218" t="s">
        <v>2940</v>
      </c>
      <c r="G316" s="219" t="s">
        <v>2764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3029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2478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3611</v>
      </c>
      <c r="C317" s="218" t="s">
        <v>3612</v>
      </c>
      <c r="D317" s="219" t="s">
        <v>2597</v>
      </c>
      <c r="E317" s="218" t="s">
        <v>3614</v>
      </c>
      <c r="F317" s="218" t="s">
        <v>2941</v>
      </c>
      <c r="G317" s="219" t="s">
        <v>2883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3029</v>
      </c>
      <c r="BF317" s="218">
        <v>1</v>
      </c>
      <c r="BG317" s="246">
        <v>46240</v>
      </c>
      <c r="BH317" s="213">
        <f t="shared" si="114"/>
        <v>0</v>
      </c>
      <c r="BI317" s="245" t="s">
        <v>2478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3611</v>
      </c>
      <c r="C318" s="218" t="s">
        <v>3612</v>
      </c>
      <c r="D318" s="219" t="s">
        <v>2597</v>
      </c>
      <c r="E318" s="218" t="s">
        <v>3615</v>
      </c>
      <c r="F318" s="218" t="s">
        <v>2942</v>
      </c>
      <c r="G318" s="219" t="s">
        <v>2764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3029</v>
      </c>
      <c r="BF318" s="218">
        <v>1</v>
      </c>
      <c r="BG318" s="246">
        <v>46240</v>
      </c>
      <c r="BH318" s="213">
        <f t="shared" si="114"/>
        <v>0</v>
      </c>
      <c r="BI318" s="245" t="s">
        <v>2478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3611</v>
      </c>
      <c r="C319" s="218" t="s">
        <v>3612</v>
      </c>
      <c r="D319" s="219" t="s">
        <v>2597</v>
      </c>
      <c r="E319" s="218" t="s">
        <v>3616</v>
      </c>
      <c r="F319" s="218" t="s">
        <v>2943</v>
      </c>
      <c r="G319" s="219" t="s">
        <v>2764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3029</v>
      </c>
      <c r="BF319" s="218">
        <v>1</v>
      </c>
      <c r="BG319" s="246">
        <v>46240</v>
      </c>
      <c r="BH319" s="213">
        <f t="shared" si="114"/>
        <v>0</v>
      </c>
      <c r="BI319" s="245" t="s">
        <v>2478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3611</v>
      </c>
      <c r="C320" s="218" t="s">
        <v>3612</v>
      </c>
      <c r="D320" s="219" t="s">
        <v>2597</v>
      </c>
      <c r="E320" s="218" t="s">
        <v>3617</v>
      </c>
      <c r="F320" s="218" t="s">
        <v>2944</v>
      </c>
      <c r="G320" s="219" t="s">
        <v>2945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3029</v>
      </c>
      <c r="BF320" s="218">
        <v>1</v>
      </c>
      <c r="BG320" s="246">
        <v>46240</v>
      </c>
      <c r="BH320" s="213">
        <f t="shared" si="114"/>
        <v>0</v>
      </c>
      <c r="BI320" s="245" t="s">
        <v>2478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3611</v>
      </c>
      <c r="C321" s="218" t="s">
        <v>3612</v>
      </c>
      <c r="D321" s="219" t="s">
        <v>2597</v>
      </c>
      <c r="E321" s="218" t="s">
        <v>3598</v>
      </c>
      <c r="F321" s="218" t="s">
        <v>2946</v>
      </c>
      <c r="G321" s="219" t="s">
        <v>2890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3029</v>
      </c>
      <c r="BF321" s="218">
        <v>1</v>
      </c>
      <c r="BG321" s="246">
        <v>46240</v>
      </c>
      <c r="BH321" s="213">
        <f t="shared" si="114"/>
        <v>0</v>
      </c>
      <c r="BI321" s="245" t="s">
        <v>2478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3611</v>
      </c>
      <c r="C322" s="236" t="s">
        <v>3612</v>
      </c>
      <c r="D322" s="237" t="s">
        <v>2588</v>
      </c>
      <c r="E322" s="236" t="s">
        <v>3426</v>
      </c>
      <c r="F322" s="236" t="s">
        <v>2939</v>
      </c>
      <c r="G322" s="237" t="s">
        <v>2593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3618</v>
      </c>
      <c r="C323" s="215" t="s">
        <v>3619</v>
      </c>
      <c r="D323" s="216" t="s">
        <v>3620</v>
      </c>
      <c r="E323" s="215"/>
      <c r="F323" s="215"/>
      <c r="G323" s="216" t="s">
        <v>3621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3960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3618</v>
      </c>
      <c r="C324" s="218" t="s">
        <v>3619</v>
      </c>
      <c r="D324" s="219" t="s">
        <v>2400</v>
      </c>
      <c r="E324" s="218" t="s">
        <v>3622</v>
      </c>
      <c r="F324" s="218" t="s">
        <v>2398</v>
      </c>
      <c r="G324" s="249" t="s">
        <v>2399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2979</v>
      </c>
      <c r="BF324" s="213">
        <v>3</v>
      </c>
      <c r="BG324" s="231">
        <v>46240</v>
      </c>
      <c r="BH324" s="213">
        <f>+L324-BF324</f>
        <v>0</v>
      </c>
      <c r="BI324" s="213" t="s">
        <v>2401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3618</v>
      </c>
      <c r="C325" s="218" t="s">
        <v>3619</v>
      </c>
      <c r="D325" s="219" t="s">
        <v>781</v>
      </c>
      <c r="E325" s="218" t="s">
        <v>1069</v>
      </c>
      <c r="F325" s="218" t="s">
        <v>2402</v>
      </c>
      <c r="G325" s="219" t="s">
        <v>2403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2973</v>
      </c>
      <c r="BF325" s="218">
        <v>6</v>
      </c>
      <c r="BG325" s="231">
        <v>46240</v>
      </c>
      <c r="BH325" s="213">
        <f>+L325-BF325</f>
        <v>0</v>
      </c>
      <c r="BI325" s="213" t="s">
        <v>2393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3623</v>
      </c>
      <c r="C326" s="215" t="s">
        <v>3624</v>
      </c>
      <c r="D326" s="216" t="s">
        <v>3625</v>
      </c>
      <c r="E326" s="215"/>
      <c r="F326" s="215"/>
      <c r="G326" s="216" t="s">
        <v>3626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3960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3623</v>
      </c>
      <c r="C327" s="218" t="s">
        <v>3624</v>
      </c>
      <c r="D327" s="219" t="s">
        <v>2408</v>
      </c>
      <c r="E327" s="218" t="s">
        <v>2230</v>
      </c>
      <c r="F327" s="218" t="s">
        <v>2406</v>
      </c>
      <c r="G327" s="249" t="s">
        <v>2407</v>
      </c>
      <c r="H327" s="221">
        <v>3401</v>
      </c>
      <c r="I327" s="218" t="s">
        <v>2409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2983</v>
      </c>
      <c r="BF327" s="213">
        <v>1</v>
      </c>
      <c r="BG327" s="231">
        <v>46240</v>
      </c>
      <c r="BH327" s="213">
        <f>+L327-BF327</f>
        <v>0</v>
      </c>
      <c r="BI327" s="213" t="s">
        <v>2410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3623</v>
      </c>
      <c r="C328" s="218" t="s">
        <v>3624</v>
      </c>
      <c r="D328" s="219" t="s">
        <v>2408</v>
      </c>
      <c r="E328" s="218" t="s">
        <v>3627</v>
      </c>
      <c r="F328" s="218" t="s">
        <v>2411</v>
      </c>
      <c r="G328" s="249" t="s">
        <v>2407</v>
      </c>
      <c r="H328" s="221">
        <v>222</v>
      </c>
      <c r="I328" s="218" t="s">
        <v>2409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2983</v>
      </c>
      <c r="BF328" s="213">
        <v>1</v>
      </c>
      <c r="BG328" s="231">
        <v>46240</v>
      </c>
      <c r="BH328" s="213">
        <f>+L328-BF328</f>
        <v>0</v>
      </c>
      <c r="BI328" s="213" t="s">
        <v>2410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3623</v>
      </c>
      <c r="C329" s="218" t="s">
        <v>3624</v>
      </c>
      <c r="D329" s="219" t="s">
        <v>2414</v>
      </c>
      <c r="E329" s="218" t="s">
        <v>818</v>
      </c>
      <c r="F329" s="218" t="s">
        <v>2412</v>
      </c>
      <c r="G329" s="219" t="s">
        <v>2413</v>
      </c>
      <c r="H329" s="221">
        <v>191</v>
      </c>
      <c r="I329" s="218" t="s">
        <v>2415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3628</v>
      </c>
      <c r="C330" s="215" t="s">
        <v>3629</v>
      </c>
      <c r="D330" s="216" t="s">
        <v>3625</v>
      </c>
      <c r="E330" s="215"/>
      <c r="F330" s="215"/>
      <c r="G330" s="216" t="s">
        <v>3630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3960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3628</v>
      </c>
      <c r="C331" s="218" t="s">
        <v>3629</v>
      </c>
      <c r="D331" s="219" t="s">
        <v>2408</v>
      </c>
      <c r="E331" s="218" t="s">
        <v>2188</v>
      </c>
      <c r="F331" s="218" t="s">
        <v>2416</v>
      </c>
      <c r="G331" s="249" t="s">
        <v>2407</v>
      </c>
      <c r="H331" s="221">
        <v>3811</v>
      </c>
      <c r="I331" s="218" t="s">
        <v>2409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2983</v>
      </c>
      <c r="BF331" s="213">
        <v>1</v>
      </c>
      <c r="BG331" s="231">
        <v>46240</v>
      </c>
      <c r="BH331" s="213">
        <f>+L331-BF331</f>
        <v>0</v>
      </c>
      <c r="BI331" s="213" t="s">
        <v>2410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3628</v>
      </c>
      <c r="C332" s="218" t="s">
        <v>3629</v>
      </c>
      <c r="D332" s="219" t="s">
        <v>2418</v>
      </c>
      <c r="E332" s="218" t="s">
        <v>3631</v>
      </c>
      <c r="F332" s="218" t="s">
        <v>2417</v>
      </c>
      <c r="G332" s="249" t="s">
        <v>2407</v>
      </c>
      <c r="H332" s="221">
        <v>121</v>
      </c>
      <c r="I332" s="218" t="s">
        <v>2419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3632</v>
      </c>
      <c r="C333" s="215" t="s">
        <v>3633</v>
      </c>
      <c r="D333" s="216" t="s">
        <v>2000</v>
      </c>
      <c r="E333" s="215"/>
      <c r="F333" s="215"/>
      <c r="G333" s="216" t="s">
        <v>3634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3960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3632</v>
      </c>
      <c r="C334" s="218" t="s">
        <v>3633</v>
      </c>
      <c r="D334" s="219" t="s">
        <v>2422</v>
      </c>
      <c r="E334" s="218" t="s">
        <v>3635</v>
      </c>
      <c r="F334" s="218" t="s">
        <v>2420</v>
      </c>
      <c r="G334" s="219" t="s">
        <v>2421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2989</v>
      </c>
      <c r="BF334" s="218">
        <v>32</v>
      </c>
      <c r="BG334" s="231">
        <v>46240</v>
      </c>
      <c r="BH334" s="213">
        <f>+L334-BF334</f>
        <v>0</v>
      </c>
      <c r="BI334" s="213" t="s">
        <v>2423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3636</v>
      </c>
      <c r="C335" s="215" t="s">
        <v>3637</v>
      </c>
      <c r="D335" s="216" t="s">
        <v>2000</v>
      </c>
      <c r="E335" s="215"/>
      <c r="F335" s="215"/>
      <c r="G335" s="216" t="s">
        <v>3638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3960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3636</v>
      </c>
      <c r="C336" s="218" t="s">
        <v>3637</v>
      </c>
      <c r="D336" s="219" t="s">
        <v>2422</v>
      </c>
      <c r="E336" s="218" t="s">
        <v>3639</v>
      </c>
      <c r="F336" s="218" t="s">
        <v>2439</v>
      </c>
      <c r="G336" s="219" t="s">
        <v>2430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2989</v>
      </c>
      <c r="BF336" s="218">
        <v>2</v>
      </c>
      <c r="BG336" s="231">
        <v>46240</v>
      </c>
      <c r="BH336" s="213">
        <f>+L336-BF336</f>
        <v>0</v>
      </c>
      <c r="BI336" s="213" t="s">
        <v>2423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3640</v>
      </c>
      <c r="C337" s="215" t="s">
        <v>3641</v>
      </c>
      <c r="D337" s="216" t="s">
        <v>2000</v>
      </c>
      <c r="E337" s="215"/>
      <c r="F337" s="215"/>
      <c r="G337" s="216" t="s">
        <v>3642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3960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3640</v>
      </c>
      <c r="C338" s="218" t="s">
        <v>3641</v>
      </c>
      <c r="D338" s="219" t="s">
        <v>2422</v>
      </c>
      <c r="E338" s="218" t="s">
        <v>3643</v>
      </c>
      <c r="F338" s="218" t="s">
        <v>2456</v>
      </c>
      <c r="G338" s="219" t="s">
        <v>2430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2989</v>
      </c>
      <c r="BF338" s="218">
        <v>2</v>
      </c>
      <c r="BG338" s="231">
        <v>46240</v>
      </c>
      <c r="BH338" s="213">
        <f>+L338-BF338</f>
        <v>0</v>
      </c>
      <c r="BI338" s="213" t="s">
        <v>2423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3644</v>
      </c>
      <c r="C339" s="215" t="s">
        <v>3645</v>
      </c>
      <c r="D339" s="216" t="s">
        <v>2000</v>
      </c>
      <c r="E339" s="215"/>
      <c r="F339" s="215"/>
      <c r="G339" s="216" t="s">
        <v>3642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3960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3644</v>
      </c>
      <c r="C340" s="218" t="s">
        <v>3645</v>
      </c>
      <c r="D340" s="219" t="s">
        <v>2422</v>
      </c>
      <c r="E340" s="218" t="s">
        <v>2182</v>
      </c>
      <c r="F340" s="218" t="s">
        <v>2465</v>
      </c>
      <c r="G340" s="219" t="s">
        <v>2430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2989</v>
      </c>
      <c r="BF340" s="218">
        <v>4</v>
      </c>
      <c r="BG340" s="231">
        <v>46240</v>
      </c>
      <c r="BH340" s="213">
        <f>+L340-BF340</f>
        <v>0</v>
      </c>
      <c r="BI340" s="213" t="s">
        <v>2423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3646</v>
      </c>
      <c r="C341" s="215" t="s">
        <v>3647</v>
      </c>
      <c r="D341" s="216" t="s">
        <v>2000</v>
      </c>
      <c r="E341" s="215"/>
      <c r="F341" s="215"/>
      <c r="G341" s="216" t="s">
        <v>3638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3960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3646</v>
      </c>
      <c r="C342" s="218" t="s">
        <v>3647</v>
      </c>
      <c r="D342" s="219" t="s">
        <v>2422</v>
      </c>
      <c r="E342" s="218" t="s">
        <v>3648</v>
      </c>
      <c r="F342" s="218" t="s">
        <v>2466</v>
      </c>
      <c r="G342" s="219" t="s">
        <v>2430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2989</v>
      </c>
      <c r="BF342" s="218">
        <v>4</v>
      </c>
      <c r="BG342" s="231">
        <v>46240</v>
      </c>
      <c r="BH342" s="213">
        <f>+L342-BF342</f>
        <v>0</v>
      </c>
      <c r="BI342" s="213" t="s">
        <v>2423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3649</v>
      </c>
      <c r="C343" s="215" t="s">
        <v>3650</v>
      </c>
      <c r="D343" s="216" t="s">
        <v>2000</v>
      </c>
      <c r="E343" s="215"/>
      <c r="F343" s="215"/>
      <c r="G343" s="216" t="s">
        <v>3651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3960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3649</v>
      </c>
      <c r="C344" s="218" t="s">
        <v>3650</v>
      </c>
      <c r="D344" s="219" t="s">
        <v>2422</v>
      </c>
      <c r="E344" s="218" t="s">
        <v>2172</v>
      </c>
      <c r="F344" s="218" t="s">
        <v>2467</v>
      </c>
      <c r="G344" s="219" t="s">
        <v>2430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2989</v>
      </c>
      <c r="BF344" s="218">
        <v>4</v>
      </c>
      <c r="BG344" s="231">
        <v>46240</v>
      </c>
      <c r="BH344" s="213">
        <f>+L344-BF344</f>
        <v>0</v>
      </c>
      <c r="BI344" s="213" t="s">
        <v>2423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3652</v>
      </c>
      <c r="C345" s="215" t="s">
        <v>3653</v>
      </c>
      <c r="D345" s="216" t="s">
        <v>2000</v>
      </c>
      <c r="E345" s="215"/>
      <c r="F345" s="215"/>
      <c r="G345" s="216" t="s">
        <v>3642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3960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3652</v>
      </c>
      <c r="C346" s="218" t="s">
        <v>3653</v>
      </c>
      <c r="D346" s="219" t="s">
        <v>2422</v>
      </c>
      <c r="E346" s="218" t="s">
        <v>3654</v>
      </c>
      <c r="F346" s="218" t="s">
        <v>2468</v>
      </c>
      <c r="G346" s="219" t="s">
        <v>2430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2989</v>
      </c>
      <c r="BF346" s="218">
        <v>4</v>
      </c>
      <c r="BG346" s="231">
        <v>46240</v>
      </c>
      <c r="BH346" s="213">
        <f>+L346-BF346</f>
        <v>0</v>
      </c>
      <c r="BI346" s="213" t="s">
        <v>2423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3655</v>
      </c>
      <c r="C347" s="215" t="s">
        <v>3656</v>
      </c>
      <c r="D347" s="216" t="s">
        <v>2000</v>
      </c>
      <c r="E347" s="215"/>
      <c r="F347" s="215"/>
      <c r="G347" s="216" t="s">
        <v>3657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3960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3655</v>
      </c>
      <c r="C348" s="218" t="s">
        <v>3656</v>
      </c>
      <c r="D348" s="219" t="s">
        <v>2422</v>
      </c>
      <c r="E348" s="218" t="s">
        <v>3658</v>
      </c>
      <c r="F348" s="218" t="s">
        <v>2469</v>
      </c>
      <c r="G348" s="219" t="s">
        <v>2443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2989</v>
      </c>
      <c r="BF348" s="218">
        <v>3</v>
      </c>
      <c r="BG348" s="231">
        <v>46240</v>
      </c>
      <c r="BH348" s="213">
        <f>+L348-BF348</f>
        <v>0</v>
      </c>
      <c r="BI348" s="213" t="s">
        <v>2423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3659</v>
      </c>
      <c r="C349" s="215" t="s">
        <v>3660</v>
      </c>
      <c r="D349" s="216" t="s">
        <v>2000</v>
      </c>
      <c r="E349" s="215"/>
      <c r="F349" s="215"/>
      <c r="G349" s="216" t="s">
        <v>3661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3960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3662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3659</v>
      </c>
      <c r="C350" s="218" t="s">
        <v>3660</v>
      </c>
      <c r="D350" s="219" t="s">
        <v>2422</v>
      </c>
      <c r="E350" s="218" t="s">
        <v>3663</v>
      </c>
      <c r="F350" s="218" t="s">
        <v>2471</v>
      </c>
      <c r="G350" s="219" t="s">
        <v>2445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3662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2989</v>
      </c>
      <c r="BF350" s="253">
        <v>2</v>
      </c>
      <c r="BG350" s="231">
        <v>46240</v>
      </c>
      <c r="BH350" s="213">
        <f>+L350-BF350</f>
        <v>0</v>
      </c>
      <c r="BI350" s="213" t="s">
        <v>2423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3664</v>
      </c>
      <c r="C351" s="215" t="s">
        <v>3665</v>
      </c>
      <c r="D351" s="216" t="s">
        <v>2000</v>
      </c>
      <c r="E351" s="215"/>
      <c r="F351" s="215"/>
      <c r="G351" s="216" t="s">
        <v>3634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3960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3664</v>
      </c>
      <c r="C352" s="218" t="s">
        <v>3665</v>
      </c>
      <c r="D352" s="219" t="s">
        <v>2422</v>
      </c>
      <c r="E352" s="218" t="s">
        <v>3666</v>
      </c>
      <c r="F352" s="218" t="s">
        <v>2424</v>
      </c>
      <c r="G352" s="219" t="s">
        <v>2421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2989</v>
      </c>
      <c r="BF352" s="218">
        <v>1</v>
      </c>
      <c r="BG352" s="231">
        <v>46240</v>
      </c>
      <c r="BH352" s="213">
        <f>+L352-BF352</f>
        <v>0</v>
      </c>
      <c r="BI352" s="213" t="s">
        <v>2423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3667</v>
      </c>
      <c r="C353" s="215" t="s">
        <v>3668</v>
      </c>
      <c r="D353" s="216" t="s">
        <v>2000</v>
      </c>
      <c r="E353" s="215"/>
      <c r="F353" s="215"/>
      <c r="G353" s="216" t="s">
        <v>3669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3960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3667</v>
      </c>
      <c r="C354" s="236" t="s">
        <v>3668</v>
      </c>
      <c r="D354" s="237" t="s">
        <v>2422</v>
      </c>
      <c r="E354" s="236" t="s">
        <v>3670</v>
      </c>
      <c r="F354" s="236" t="s">
        <v>2425</v>
      </c>
      <c r="G354" s="237" t="s">
        <v>2426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3671</v>
      </c>
      <c r="C355" s="215" t="s">
        <v>3672</v>
      </c>
      <c r="D355" s="216" t="s">
        <v>2000</v>
      </c>
      <c r="E355" s="215"/>
      <c r="F355" s="215"/>
      <c r="G355" s="216" t="s">
        <v>3673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3960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3671</v>
      </c>
      <c r="C356" s="218" t="s">
        <v>3672</v>
      </c>
      <c r="D356" s="219" t="s">
        <v>2422</v>
      </c>
      <c r="E356" s="218" t="s">
        <v>3674</v>
      </c>
      <c r="F356" s="218" t="s">
        <v>2427</v>
      </c>
      <c r="G356" s="219" t="s">
        <v>2428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2989</v>
      </c>
      <c r="BF356" s="218">
        <v>1</v>
      </c>
      <c r="BG356" s="231">
        <v>46240</v>
      </c>
      <c r="BH356" s="213">
        <f>+L356-BF356</f>
        <v>0</v>
      </c>
      <c r="BI356" s="213" t="s">
        <v>2423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3675</v>
      </c>
      <c r="C357" s="215" t="s">
        <v>3676</v>
      </c>
      <c r="D357" s="216" t="s">
        <v>2000</v>
      </c>
      <c r="E357" s="215"/>
      <c r="F357" s="215"/>
      <c r="G357" s="216" t="s">
        <v>3642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3960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3675</v>
      </c>
      <c r="C358" s="218" t="s">
        <v>3676</v>
      </c>
      <c r="D358" s="219" t="s">
        <v>2422</v>
      </c>
      <c r="E358" s="218" t="s">
        <v>2177</v>
      </c>
      <c r="F358" s="218" t="s">
        <v>2429</v>
      </c>
      <c r="G358" s="219" t="s">
        <v>2430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2989</v>
      </c>
      <c r="BF358" s="218">
        <v>8</v>
      </c>
      <c r="BG358" s="231">
        <v>46240</v>
      </c>
      <c r="BH358" s="213">
        <f>+L358-BF358</f>
        <v>0</v>
      </c>
      <c r="BI358" s="213" t="s">
        <v>2423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3677</v>
      </c>
      <c r="C359" s="215" t="s">
        <v>3678</v>
      </c>
      <c r="D359" s="216" t="s">
        <v>2000</v>
      </c>
      <c r="E359" s="215"/>
      <c r="F359" s="215"/>
      <c r="G359" s="216" t="s">
        <v>3642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3960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3677</v>
      </c>
      <c r="C360" s="218" t="s">
        <v>3678</v>
      </c>
      <c r="D360" s="219" t="s">
        <v>2422</v>
      </c>
      <c r="E360" s="218" t="s">
        <v>3679</v>
      </c>
      <c r="F360" s="218" t="s">
        <v>2431</v>
      </c>
      <c r="G360" s="219" t="s">
        <v>2430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2989</v>
      </c>
      <c r="BF360" s="218">
        <v>3</v>
      </c>
      <c r="BG360" s="231">
        <v>46240</v>
      </c>
      <c r="BH360" s="213">
        <f>+L360-BF360</f>
        <v>0</v>
      </c>
      <c r="BI360" s="213" t="s">
        <v>2423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3680</v>
      </c>
      <c r="C361" s="215" t="s">
        <v>3681</v>
      </c>
      <c r="D361" s="216" t="s">
        <v>2000</v>
      </c>
      <c r="E361" s="215"/>
      <c r="F361" s="215"/>
      <c r="G361" s="216" t="s">
        <v>3682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3960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3680</v>
      </c>
      <c r="C362" s="218" t="s">
        <v>3681</v>
      </c>
      <c r="D362" s="219" t="s">
        <v>2422</v>
      </c>
      <c r="E362" s="218" t="s">
        <v>3683</v>
      </c>
      <c r="F362" s="218" t="s">
        <v>2432</v>
      </c>
      <c r="G362" s="219" t="s">
        <v>2421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2989</v>
      </c>
      <c r="BF362" s="218">
        <v>1</v>
      </c>
      <c r="BG362" s="231">
        <v>46240</v>
      </c>
      <c r="BH362" s="213">
        <f>+L362-BF362</f>
        <v>0</v>
      </c>
      <c r="BI362" s="213" t="s">
        <v>2423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3684</v>
      </c>
      <c r="C363" s="215" t="s">
        <v>3685</v>
      </c>
      <c r="D363" s="216" t="s">
        <v>2000</v>
      </c>
      <c r="E363" s="215"/>
      <c r="F363" s="215"/>
      <c r="G363" s="216" t="s">
        <v>3686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3960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3684</v>
      </c>
      <c r="C364" s="218" t="s">
        <v>3685</v>
      </c>
      <c r="D364" s="219" t="s">
        <v>2422</v>
      </c>
      <c r="E364" s="218" t="s">
        <v>2166</v>
      </c>
      <c r="F364" s="218" t="s">
        <v>2433</v>
      </c>
      <c r="G364" s="219" t="s">
        <v>2430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2989</v>
      </c>
      <c r="BF364" s="218">
        <v>3</v>
      </c>
      <c r="BG364" s="231">
        <v>46240</v>
      </c>
      <c r="BH364" s="213">
        <f>+L364-BF364</f>
        <v>0</v>
      </c>
      <c r="BI364" s="213" t="s">
        <v>2423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3687</v>
      </c>
      <c r="C365" s="215" t="s">
        <v>3688</v>
      </c>
      <c r="D365" s="216" t="s">
        <v>2000</v>
      </c>
      <c r="E365" s="215"/>
      <c r="F365" s="215"/>
      <c r="G365" s="216" t="s">
        <v>3689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3960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3687</v>
      </c>
      <c r="C366" s="218" t="s">
        <v>3688</v>
      </c>
      <c r="D366" s="219" t="s">
        <v>2422</v>
      </c>
      <c r="E366" s="218" t="s">
        <v>3690</v>
      </c>
      <c r="F366" s="218" t="s">
        <v>2434</v>
      </c>
      <c r="G366" s="219" t="s">
        <v>2435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2989</v>
      </c>
      <c r="BF366" s="218">
        <v>1</v>
      </c>
      <c r="BG366" s="231">
        <v>46240</v>
      </c>
      <c r="BH366" s="213">
        <f>+L366-BF366</f>
        <v>0</v>
      </c>
      <c r="BI366" s="213" t="s">
        <v>2423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3691</v>
      </c>
      <c r="C367" s="215" t="s">
        <v>3692</v>
      </c>
      <c r="D367" s="216" t="s">
        <v>2000</v>
      </c>
      <c r="E367" s="215"/>
      <c r="F367" s="215"/>
      <c r="G367" s="216" t="s">
        <v>3693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3960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3691</v>
      </c>
      <c r="C368" s="236" t="s">
        <v>3692</v>
      </c>
      <c r="D368" s="237" t="s">
        <v>2422</v>
      </c>
      <c r="E368" s="236" t="s">
        <v>3694</v>
      </c>
      <c r="F368" s="236" t="s">
        <v>2436</v>
      </c>
      <c r="G368" s="237" t="s">
        <v>2435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3695</v>
      </c>
      <c r="C369" s="215" t="s">
        <v>3696</v>
      </c>
      <c r="D369" s="216" t="s">
        <v>2000</v>
      </c>
      <c r="E369" s="215"/>
      <c r="F369" s="215"/>
      <c r="G369" s="216" t="s">
        <v>3697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3960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3695</v>
      </c>
      <c r="C370" s="218" t="s">
        <v>3696</v>
      </c>
      <c r="D370" s="219" t="s">
        <v>2422</v>
      </c>
      <c r="E370" s="218" t="s">
        <v>3698</v>
      </c>
      <c r="F370" s="218" t="s">
        <v>2437</v>
      </c>
      <c r="G370" s="219" t="s">
        <v>2438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2989</v>
      </c>
      <c r="BF370" s="218">
        <v>1</v>
      </c>
      <c r="BG370" s="231">
        <v>46240</v>
      </c>
      <c r="BH370" s="213">
        <f>+L370-BF370</f>
        <v>0</v>
      </c>
      <c r="BI370" s="213" t="s">
        <v>2423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3699</v>
      </c>
      <c r="C371" s="215" t="s">
        <v>3700</v>
      </c>
      <c r="D371" s="216" t="s">
        <v>2000</v>
      </c>
      <c r="E371" s="215"/>
      <c r="F371" s="215"/>
      <c r="G371" s="216" t="s">
        <v>3701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3960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3699</v>
      </c>
      <c r="C372" s="236" t="s">
        <v>3700</v>
      </c>
      <c r="D372" s="237" t="s">
        <v>2422</v>
      </c>
      <c r="E372" s="236" t="s">
        <v>3702</v>
      </c>
      <c r="F372" s="236" t="s">
        <v>2440</v>
      </c>
      <c r="G372" s="237" t="s">
        <v>2441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2989</v>
      </c>
      <c r="BF372" s="253">
        <v>1</v>
      </c>
      <c r="BG372" s="231">
        <v>46240</v>
      </c>
      <c r="BH372" s="213">
        <f>+L372-BF372</f>
        <v>0</v>
      </c>
      <c r="BI372" s="213" t="s">
        <v>2423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3703</v>
      </c>
      <c r="C373" s="215" t="s">
        <v>3704</v>
      </c>
      <c r="D373" s="216" t="s">
        <v>2000</v>
      </c>
      <c r="E373" s="215"/>
      <c r="F373" s="215"/>
      <c r="G373" s="216" t="s">
        <v>3705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3960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3703</v>
      </c>
      <c r="C374" s="218" t="s">
        <v>3704</v>
      </c>
      <c r="D374" s="219" t="s">
        <v>2422</v>
      </c>
      <c r="E374" s="218" t="s">
        <v>3706</v>
      </c>
      <c r="F374" s="218" t="s">
        <v>2442</v>
      </c>
      <c r="G374" s="219" t="s">
        <v>2443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2989</v>
      </c>
      <c r="BF374" s="218">
        <v>1</v>
      </c>
      <c r="BG374" s="231">
        <v>46240</v>
      </c>
      <c r="BH374" s="213">
        <f>+L374-BF374</f>
        <v>0</v>
      </c>
      <c r="BI374" s="213" t="s">
        <v>2423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3707</v>
      </c>
      <c r="C375" s="215" t="s">
        <v>3708</v>
      </c>
      <c r="D375" s="216" t="s">
        <v>2000</v>
      </c>
      <c r="E375" s="215"/>
      <c r="F375" s="215"/>
      <c r="G375" s="216" t="s">
        <v>3709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3960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3707</v>
      </c>
      <c r="C376" s="218" t="s">
        <v>3708</v>
      </c>
      <c r="D376" s="219" t="s">
        <v>2422</v>
      </c>
      <c r="E376" s="218" t="s">
        <v>3710</v>
      </c>
      <c r="F376" s="218" t="s">
        <v>2444</v>
      </c>
      <c r="G376" s="219" t="s">
        <v>2445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2989</v>
      </c>
      <c r="BF376" s="218">
        <v>1</v>
      </c>
      <c r="BG376" s="231">
        <v>46240</v>
      </c>
      <c r="BH376" s="213">
        <f>+L376-BF376</f>
        <v>0</v>
      </c>
      <c r="BI376" s="213" t="s">
        <v>2423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3711</v>
      </c>
      <c r="C377" s="215" t="s">
        <v>3712</v>
      </c>
      <c r="D377" s="216" t="s">
        <v>2000</v>
      </c>
      <c r="E377" s="215"/>
      <c r="F377" s="215"/>
      <c r="G377" s="216" t="s">
        <v>3713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3960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3711</v>
      </c>
      <c r="C378" s="218" t="s">
        <v>3712</v>
      </c>
      <c r="D378" s="219" t="s">
        <v>2422</v>
      </c>
      <c r="E378" s="218" t="s">
        <v>3714</v>
      </c>
      <c r="F378" s="218" t="s">
        <v>2446</v>
      </c>
      <c r="G378" s="219" t="s">
        <v>2447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2989</v>
      </c>
      <c r="BF378" s="218">
        <v>1</v>
      </c>
      <c r="BG378" s="231">
        <v>46240</v>
      </c>
      <c r="BH378" s="213">
        <f>+L378-BF378</f>
        <v>0</v>
      </c>
      <c r="BI378" s="213" t="s">
        <v>2423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3715</v>
      </c>
      <c r="C379" s="215" t="s">
        <v>3716</v>
      </c>
      <c r="D379" s="216" t="s">
        <v>2000</v>
      </c>
      <c r="E379" s="215"/>
      <c r="F379" s="215"/>
      <c r="G379" s="216" t="s">
        <v>3717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3960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3437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3715</v>
      </c>
      <c r="C380" s="218" t="s">
        <v>3716</v>
      </c>
      <c r="D380" s="219" t="s">
        <v>2422</v>
      </c>
      <c r="E380" s="218" t="s">
        <v>3718</v>
      </c>
      <c r="F380" s="218" t="s">
        <v>2448</v>
      </c>
      <c r="G380" s="219" t="s">
        <v>2449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2989</v>
      </c>
      <c r="BF380" s="218">
        <v>1</v>
      </c>
      <c r="BG380" s="231">
        <v>46240</v>
      </c>
      <c r="BH380" s="213">
        <f>+L380-BF380</f>
        <v>0</v>
      </c>
      <c r="BI380" s="213" t="s">
        <v>2423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3719</v>
      </c>
      <c r="C381" s="215" t="s">
        <v>3720</v>
      </c>
      <c r="D381" s="216" t="s">
        <v>2000</v>
      </c>
      <c r="E381" s="215"/>
      <c r="F381" s="215"/>
      <c r="G381" s="216" t="s">
        <v>3721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3960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3719</v>
      </c>
      <c r="C382" s="218" t="s">
        <v>3720</v>
      </c>
      <c r="D382" s="219" t="s">
        <v>2422</v>
      </c>
      <c r="E382" s="218" t="s">
        <v>3722</v>
      </c>
      <c r="F382" s="218" t="s">
        <v>2450</v>
      </c>
      <c r="G382" s="219" t="s">
        <v>2435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2989</v>
      </c>
      <c r="BF382" s="218">
        <v>1</v>
      </c>
      <c r="BG382" s="231">
        <v>46240</v>
      </c>
      <c r="BH382" s="213">
        <f>+L382-BF382</f>
        <v>0</v>
      </c>
      <c r="BI382" s="213" t="s">
        <v>2423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3723</v>
      </c>
      <c r="C383" s="215" t="s">
        <v>3724</v>
      </c>
      <c r="D383" s="216" t="s">
        <v>2000</v>
      </c>
      <c r="E383" s="215"/>
      <c r="F383" s="215"/>
      <c r="G383" s="216" t="s">
        <v>3725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3960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3437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3723</v>
      </c>
      <c r="C384" s="218" t="s">
        <v>3724</v>
      </c>
      <c r="D384" s="219" t="s">
        <v>2422</v>
      </c>
      <c r="E384" s="218" t="s">
        <v>3726</v>
      </c>
      <c r="F384" s="218" t="s">
        <v>2451</v>
      </c>
      <c r="G384" s="219" t="s">
        <v>2449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2989</v>
      </c>
      <c r="BF384" s="218">
        <v>1</v>
      </c>
      <c r="BG384" s="231">
        <v>46240</v>
      </c>
      <c r="BH384" s="213">
        <f>+L384-BF384</f>
        <v>0</v>
      </c>
      <c r="BI384" s="213" t="s">
        <v>2423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3727</v>
      </c>
      <c r="C385" s="215" t="s">
        <v>3728</v>
      </c>
      <c r="D385" s="216" t="s">
        <v>2000</v>
      </c>
      <c r="E385" s="215"/>
      <c r="F385" s="215"/>
      <c r="G385" s="216" t="s">
        <v>3729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3960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3727</v>
      </c>
      <c r="C386" s="236" t="s">
        <v>3728</v>
      </c>
      <c r="D386" s="237" t="s">
        <v>2422</v>
      </c>
      <c r="E386" s="236" t="s">
        <v>3730</v>
      </c>
      <c r="F386" s="236" t="s">
        <v>2452</v>
      </c>
      <c r="G386" s="237" t="s">
        <v>2447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2989</v>
      </c>
      <c r="BF386" s="253">
        <v>1</v>
      </c>
      <c r="BG386" s="231">
        <v>46240</v>
      </c>
      <c r="BH386" s="213">
        <f>+L386-BF386</f>
        <v>0</v>
      </c>
      <c r="BI386" s="213" t="s">
        <v>2423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3731</v>
      </c>
      <c r="C387" s="215" t="s">
        <v>3732</v>
      </c>
      <c r="D387" s="216" t="s">
        <v>2000</v>
      </c>
      <c r="E387" s="215"/>
      <c r="F387" s="215"/>
      <c r="G387" s="216" t="s">
        <v>3733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3960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3731</v>
      </c>
      <c r="C388" s="218" t="s">
        <v>3732</v>
      </c>
      <c r="D388" s="219" t="s">
        <v>2422</v>
      </c>
      <c r="E388" s="218" t="s">
        <v>3734</v>
      </c>
      <c r="F388" s="218" t="s">
        <v>2453</v>
      </c>
      <c r="G388" s="219" t="s">
        <v>2435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2989</v>
      </c>
      <c r="BF388" s="218">
        <v>1</v>
      </c>
      <c r="BG388" s="231">
        <v>46240</v>
      </c>
      <c r="BH388" s="213">
        <f>+L388-BF388</f>
        <v>0</v>
      </c>
      <c r="BI388" s="213" t="s">
        <v>2423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3735</v>
      </c>
      <c r="C389" s="215" t="s">
        <v>3736</v>
      </c>
      <c r="D389" s="216" t="s">
        <v>2000</v>
      </c>
      <c r="E389" s="215"/>
      <c r="F389" s="215"/>
      <c r="G389" s="216" t="s">
        <v>3737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3960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3437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3735</v>
      </c>
      <c r="C390" s="218" t="s">
        <v>3736</v>
      </c>
      <c r="D390" s="219" t="s">
        <v>2422</v>
      </c>
      <c r="E390" s="218" t="s">
        <v>3738</v>
      </c>
      <c r="F390" s="218" t="s">
        <v>2454</v>
      </c>
      <c r="G390" s="219" t="s">
        <v>2455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3437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2989</v>
      </c>
      <c r="BF390" s="218">
        <v>1</v>
      </c>
      <c r="BG390" s="231">
        <v>46240</v>
      </c>
      <c r="BH390" s="213">
        <f>+L390-BF390</f>
        <v>0</v>
      </c>
      <c r="BI390" s="213" t="s">
        <v>2423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3739</v>
      </c>
      <c r="C391" s="215" t="s">
        <v>3740</v>
      </c>
      <c r="D391" s="216" t="s">
        <v>2000</v>
      </c>
      <c r="E391" s="215"/>
      <c r="F391" s="215"/>
      <c r="G391" s="216" t="s">
        <v>3741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3960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3739</v>
      </c>
      <c r="C392" s="218" t="s">
        <v>3740</v>
      </c>
      <c r="D392" s="219" t="s">
        <v>2422</v>
      </c>
      <c r="E392" s="218" t="s">
        <v>3742</v>
      </c>
      <c r="F392" s="218" t="s">
        <v>2457</v>
      </c>
      <c r="G392" s="219" t="s">
        <v>2458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2989</v>
      </c>
      <c r="BF392" s="218">
        <v>1</v>
      </c>
      <c r="BG392" s="231">
        <v>46240</v>
      </c>
      <c r="BH392" s="213">
        <f>+L392-BF392</f>
        <v>0</v>
      </c>
      <c r="BI392" s="213" t="s">
        <v>2423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3743</v>
      </c>
      <c r="C393" s="215" t="s">
        <v>3744</v>
      </c>
      <c r="D393" s="216" t="s">
        <v>2000</v>
      </c>
      <c r="E393" s="215"/>
      <c r="F393" s="215"/>
      <c r="G393" s="216" t="s">
        <v>3713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3960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3743</v>
      </c>
      <c r="C394" s="218" t="s">
        <v>3744</v>
      </c>
      <c r="D394" s="219" t="s">
        <v>2422</v>
      </c>
      <c r="E394" s="218" t="s">
        <v>3745</v>
      </c>
      <c r="F394" s="218" t="s">
        <v>2459</v>
      </c>
      <c r="G394" s="219" t="s">
        <v>2447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2989</v>
      </c>
      <c r="BF394" s="218">
        <v>1</v>
      </c>
      <c r="BG394" s="231">
        <v>46240</v>
      </c>
      <c r="BH394" s="213">
        <f>+L394-BF394</f>
        <v>0</v>
      </c>
      <c r="BI394" s="213" t="s">
        <v>2423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3746</v>
      </c>
      <c r="C395" s="215" t="s">
        <v>3747</v>
      </c>
      <c r="D395" s="216" t="s">
        <v>2000</v>
      </c>
      <c r="E395" s="215"/>
      <c r="F395" s="215"/>
      <c r="G395" s="216" t="s">
        <v>3717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3960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3437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3746</v>
      </c>
      <c r="C396" s="218" t="s">
        <v>3747</v>
      </c>
      <c r="D396" s="219" t="s">
        <v>2422</v>
      </c>
      <c r="E396" s="218" t="s">
        <v>3748</v>
      </c>
      <c r="F396" s="218" t="s">
        <v>2460</v>
      </c>
      <c r="G396" s="219" t="s">
        <v>2449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2989</v>
      </c>
      <c r="BF396" s="218">
        <v>1</v>
      </c>
      <c r="BG396" s="231">
        <v>46240</v>
      </c>
      <c r="BH396" s="213">
        <f>+L396-BF396</f>
        <v>0</v>
      </c>
      <c r="BI396" s="213" t="s">
        <v>2423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3749</v>
      </c>
      <c r="C397" s="215" t="s">
        <v>3750</v>
      </c>
      <c r="D397" s="216" t="s">
        <v>2000</v>
      </c>
      <c r="E397" s="215"/>
      <c r="F397" s="215"/>
      <c r="G397" s="216" t="s">
        <v>3642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3960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3749</v>
      </c>
      <c r="C398" s="218" t="s">
        <v>3750</v>
      </c>
      <c r="D398" s="219" t="s">
        <v>2422</v>
      </c>
      <c r="E398" s="218" t="s">
        <v>2166</v>
      </c>
      <c r="F398" s="218" t="s">
        <v>2461</v>
      </c>
      <c r="G398" s="219" t="s">
        <v>2430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2989</v>
      </c>
      <c r="BF398" s="218">
        <v>1</v>
      </c>
      <c r="BG398" s="231">
        <v>46240</v>
      </c>
      <c r="BH398" s="213">
        <f>+L398-BF398</f>
        <v>0</v>
      </c>
      <c r="BI398" s="213" t="s">
        <v>2423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3751</v>
      </c>
      <c r="C399" s="215" t="s">
        <v>3752</v>
      </c>
      <c r="D399" s="216" t="s">
        <v>2000</v>
      </c>
      <c r="E399" s="215"/>
      <c r="F399" s="215"/>
      <c r="G399" s="216" t="s">
        <v>3753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3960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3751</v>
      </c>
      <c r="C400" s="218" t="s">
        <v>3752</v>
      </c>
      <c r="D400" s="219" t="s">
        <v>2422</v>
      </c>
      <c r="E400" s="218" t="s">
        <v>3679</v>
      </c>
      <c r="F400" s="218" t="s">
        <v>2462</v>
      </c>
      <c r="G400" s="219" t="s">
        <v>2430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2989</v>
      </c>
      <c r="BF400" s="218">
        <v>1</v>
      </c>
      <c r="BG400" s="231">
        <v>46240</v>
      </c>
      <c r="BH400" s="213">
        <f>+L400-BF400</f>
        <v>0</v>
      </c>
      <c r="BI400" s="213" t="s">
        <v>2423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3754</v>
      </c>
      <c r="C401" s="215" t="s">
        <v>3755</v>
      </c>
      <c r="D401" s="216" t="s">
        <v>2000</v>
      </c>
      <c r="E401" s="215"/>
      <c r="F401" s="215"/>
      <c r="G401" s="216" t="s">
        <v>3634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3960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3754</v>
      </c>
      <c r="C402" s="218" t="s">
        <v>3755</v>
      </c>
      <c r="D402" s="219" t="s">
        <v>2422</v>
      </c>
      <c r="E402" s="218" t="s">
        <v>3756</v>
      </c>
      <c r="F402" s="218" t="s">
        <v>2463</v>
      </c>
      <c r="G402" s="219" t="s">
        <v>2421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2989</v>
      </c>
      <c r="BF402" s="218">
        <v>1</v>
      </c>
      <c r="BG402" s="231">
        <v>46240</v>
      </c>
      <c r="BH402" s="213">
        <f>+L402-BF402</f>
        <v>0</v>
      </c>
      <c r="BI402" s="213" t="s">
        <v>2423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3757</v>
      </c>
      <c r="C403" s="215" t="s">
        <v>3758</v>
      </c>
      <c r="D403" s="216" t="s">
        <v>2000</v>
      </c>
      <c r="E403" s="215"/>
      <c r="F403" s="215"/>
      <c r="G403" s="216" t="s">
        <v>3759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3960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3757</v>
      </c>
      <c r="C404" s="218" t="s">
        <v>3758</v>
      </c>
      <c r="D404" s="219" t="s">
        <v>2422</v>
      </c>
      <c r="E404" s="218" t="s">
        <v>3760</v>
      </c>
      <c r="F404" s="218" t="s">
        <v>2464</v>
      </c>
      <c r="G404" s="219" t="s">
        <v>2421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2989</v>
      </c>
      <c r="BF404" s="218">
        <v>1</v>
      </c>
      <c r="BG404" s="231">
        <v>46240</v>
      </c>
      <c r="BH404" s="213">
        <f>+L404-BF404</f>
        <v>0</v>
      </c>
      <c r="BI404" s="213" t="s">
        <v>2423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3761</v>
      </c>
      <c r="C405" s="215" t="s">
        <v>3762</v>
      </c>
      <c r="D405" s="216" t="s">
        <v>3763</v>
      </c>
      <c r="E405" s="215"/>
      <c r="F405" s="215"/>
      <c r="G405" s="216" t="s">
        <v>3764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3960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3761</v>
      </c>
      <c r="C406" s="218" t="s">
        <v>3762</v>
      </c>
      <c r="D406" s="219" t="s">
        <v>2473</v>
      </c>
      <c r="E406" s="218" t="s">
        <v>1002</v>
      </c>
      <c r="F406" s="218" t="s">
        <v>2472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3027</v>
      </c>
      <c r="BF406" s="213">
        <v>1</v>
      </c>
      <c r="BG406" s="231">
        <v>46240</v>
      </c>
      <c r="BH406" s="213">
        <f>+L406-BF406</f>
        <v>0</v>
      </c>
      <c r="BI406" s="213" t="s">
        <v>2474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3761</v>
      </c>
      <c r="C407" s="218" t="s">
        <v>3762</v>
      </c>
      <c r="D407" s="219" t="s">
        <v>2477</v>
      </c>
      <c r="E407" s="218" t="s">
        <v>1105</v>
      </c>
      <c r="F407" s="218" t="s">
        <v>2475</v>
      </c>
      <c r="G407" s="219" t="s">
        <v>2476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3029</v>
      </c>
      <c r="BF407" s="218">
        <v>1</v>
      </c>
      <c r="BG407" s="246">
        <v>46240</v>
      </c>
      <c r="BH407" s="213">
        <f>+L407-BF407</f>
        <v>0</v>
      </c>
      <c r="BI407" s="245" t="s">
        <v>2478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3765</v>
      </c>
      <c r="C408" s="215" t="s">
        <v>3766</v>
      </c>
      <c r="D408" s="216" t="s">
        <v>3763</v>
      </c>
      <c r="E408" s="215"/>
      <c r="F408" s="215"/>
      <c r="G408" s="216" t="s">
        <v>3764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3960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3765</v>
      </c>
      <c r="C409" s="218" t="s">
        <v>3766</v>
      </c>
      <c r="D409" s="219" t="s">
        <v>2473</v>
      </c>
      <c r="E409" s="218" t="s">
        <v>1002</v>
      </c>
      <c r="F409" s="218" t="s">
        <v>2479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3027</v>
      </c>
      <c r="BF409" s="213">
        <v>1</v>
      </c>
      <c r="BG409" s="231">
        <v>46240</v>
      </c>
      <c r="BH409" s="213">
        <f>+L409-BF409</f>
        <v>0</v>
      </c>
      <c r="BI409" s="213" t="s">
        <v>2474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3765</v>
      </c>
      <c r="C410" s="218" t="s">
        <v>3766</v>
      </c>
      <c r="D410" s="219" t="s">
        <v>2477</v>
      </c>
      <c r="E410" s="218" t="s">
        <v>1105</v>
      </c>
      <c r="F410" s="218" t="s">
        <v>2480</v>
      </c>
      <c r="G410" s="219" t="s">
        <v>2476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3029</v>
      </c>
      <c r="BF410" s="218">
        <v>1</v>
      </c>
      <c r="BG410" s="246">
        <v>46240</v>
      </c>
      <c r="BH410" s="213">
        <f>+L410-BF410</f>
        <v>0</v>
      </c>
      <c r="BI410" s="245" t="s">
        <v>2478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3767</v>
      </c>
      <c r="C411" s="215" t="s">
        <v>3768</v>
      </c>
      <c r="D411" s="216" t="s">
        <v>3769</v>
      </c>
      <c r="E411" s="215"/>
      <c r="F411" s="215"/>
      <c r="G411" s="216" t="s">
        <v>3770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3960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3767</v>
      </c>
      <c r="C412" s="218" t="s">
        <v>3768</v>
      </c>
      <c r="D412" s="219" t="s">
        <v>699</v>
      </c>
      <c r="E412" s="218" t="s">
        <v>986</v>
      </c>
      <c r="F412" s="218" t="s">
        <v>2481</v>
      </c>
      <c r="G412" s="219" t="s">
        <v>2482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3033</v>
      </c>
      <c r="BF412" s="218">
        <v>2</v>
      </c>
      <c r="BG412" s="231">
        <v>46240</v>
      </c>
      <c r="BH412" s="213">
        <f>+L412-BF412</f>
        <v>0</v>
      </c>
      <c r="BI412" s="213" t="s">
        <v>2483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3771</v>
      </c>
      <c r="C413" s="215" t="s">
        <v>3772</v>
      </c>
      <c r="D413" s="216" t="s">
        <v>3769</v>
      </c>
      <c r="E413" s="215"/>
      <c r="F413" s="215"/>
      <c r="G413" s="216" t="s">
        <v>3773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3960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3771</v>
      </c>
      <c r="C414" s="218" t="s">
        <v>3772</v>
      </c>
      <c r="D414" s="219" t="s">
        <v>699</v>
      </c>
      <c r="E414" s="218" t="s">
        <v>886</v>
      </c>
      <c r="F414" s="218" t="s">
        <v>2508</v>
      </c>
      <c r="G414" s="219" t="s">
        <v>2482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3033</v>
      </c>
      <c r="BF414" s="218">
        <v>2</v>
      </c>
      <c r="BG414" s="231">
        <v>46240</v>
      </c>
      <c r="BH414" s="213">
        <f>+L414-BF414</f>
        <v>0</v>
      </c>
      <c r="BI414" s="213" t="s">
        <v>2483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3774</v>
      </c>
      <c r="C415" s="215" t="s">
        <v>3775</v>
      </c>
      <c r="D415" s="216" t="s">
        <v>3769</v>
      </c>
      <c r="E415" s="215"/>
      <c r="F415" s="215"/>
      <c r="G415" s="216" t="s">
        <v>3776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3960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3774</v>
      </c>
      <c r="C416" s="218" t="s">
        <v>3775</v>
      </c>
      <c r="D416" s="219" t="s">
        <v>699</v>
      </c>
      <c r="E416" s="218" t="s">
        <v>959</v>
      </c>
      <c r="F416" s="218" t="s">
        <v>2520</v>
      </c>
      <c r="G416" s="219" t="s">
        <v>2482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3033</v>
      </c>
      <c r="BF416" s="218">
        <v>35</v>
      </c>
      <c r="BG416" s="231">
        <v>46240</v>
      </c>
      <c r="BH416" s="213">
        <f>+L416-BF416</f>
        <v>0</v>
      </c>
      <c r="BI416" s="213" t="s">
        <v>2483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3777</v>
      </c>
      <c r="C417" s="215" t="s">
        <v>3778</v>
      </c>
      <c r="D417" s="216" t="s">
        <v>3769</v>
      </c>
      <c r="E417" s="215"/>
      <c r="F417" s="215"/>
      <c r="G417" s="216" t="s">
        <v>3779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3960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3777</v>
      </c>
      <c r="C418" s="218" t="s">
        <v>3778</v>
      </c>
      <c r="D418" s="219" t="s">
        <v>699</v>
      </c>
      <c r="E418" s="218" t="s">
        <v>700</v>
      </c>
      <c r="F418" s="218" t="s">
        <v>2527</v>
      </c>
      <c r="G418" s="219" t="s">
        <v>2482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3033</v>
      </c>
      <c r="BF418" s="218">
        <v>21</v>
      </c>
      <c r="BG418" s="231">
        <v>46240</v>
      </c>
      <c r="BH418" s="213">
        <f>+L418-BF418</f>
        <v>0</v>
      </c>
      <c r="BI418" s="213" t="s">
        <v>2483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3780</v>
      </c>
      <c r="C419" s="215" t="s">
        <v>3781</v>
      </c>
      <c r="D419" s="216" t="s">
        <v>3769</v>
      </c>
      <c r="E419" s="215"/>
      <c r="F419" s="215"/>
      <c r="G419" s="216" t="s">
        <v>3782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3960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3780</v>
      </c>
      <c r="C420" s="218" t="s">
        <v>3781</v>
      </c>
      <c r="D420" s="219" t="s">
        <v>2529</v>
      </c>
      <c r="E420" s="218" t="s">
        <v>3783</v>
      </c>
      <c r="F420" s="218" t="s">
        <v>2528</v>
      </c>
      <c r="G420" s="219" t="s">
        <v>2485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3035</v>
      </c>
      <c r="BF420" s="218">
        <v>51</v>
      </c>
      <c r="BG420" s="231">
        <v>46240</v>
      </c>
      <c r="BH420" s="213">
        <f>+L420-BF420</f>
        <v>0</v>
      </c>
      <c r="BI420" s="213" t="s">
        <v>2487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3784</v>
      </c>
      <c r="C421" s="215" t="s">
        <v>3785</v>
      </c>
      <c r="D421" s="216" t="s">
        <v>3769</v>
      </c>
      <c r="E421" s="215"/>
      <c r="F421" s="215"/>
      <c r="G421" s="216" t="s">
        <v>3786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3960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3784</v>
      </c>
      <c r="C422" s="218" t="s">
        <v>3785</v>
      </c>
      <c r="D422" s="219" t="s">
        <v>699</v>
      </c>
      <c r="E422" s="218" t="s">
        <v>706</v>
      </c>
      <c r="F422" s="218" t="s">
        <v>2530</v>
      </c>
      <c r="G422" s="219" t="s">
        <v>2482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3033</v>
      </c>
      <c r="BF422" s="218">
        <v>4</v>
      </c>
      <c r="BG422" s="231">
        <v>46240</v>
      </c>
      <c r="BH422" s="213">
        <f>+L422-BF422</f>
        <v>0</v>
      </c>
      <c r="BI422" s="213" t="s">
        <v>2483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3787</v>
      </c>
      <c r="C423" s="215" t="s">
        <v>3788</v>
      </c>
      <c r="D423" s="216" t="s">
        <v>3769</v>
      </c>
      <c r="E423" s="215"/>
      <c r="F423" s="215"/>
      <c r="G423" s="216" t="s">
        <v>3789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3960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3787</v>
      </c>
      <c r="C424" s="218" t="s">
        <v>3788</v>
      </c>
      <c r="D424" s="219" t="s">
        <v>699</v>
      </c>
      <c r="E424" s="218" t="s">
        <v>3790</v>
      </c>
      <c r="F424" s="218" t="s">
        <v>2531</v>
      </c>
      <c r="G424" s="219" t="s">
        <v>2482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3033</v>
      </c>
      <c r="BF424" s="218">
        <v>4</v>
      </c>
      <c r="BG424" s="231">
        <v>46240</v>
      </c>
      <c r="BH424" s="213">
        <f>+L424-BF424</f>
        <v>0</v>
      </c>
      <c r="BI424" s="213" t="s">
        <v>2483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3791</v>
      </c>
      <c r="C425" s="215" t="s">
        <v>3792</v>
      </c>
      <c r="D425" s="216" t="s">
        <v>3769</v>
      </c>
      <c r="E425" s="215"/>
      <c r="F425" s="215"/>
      <c r="G425" s="216" t="s">
        <v>3793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3960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3791</v>
      </c>
      <c r="C426" s="218" t="s">
        <v>3792</v>
      </c>
      <c r="D426" s="219" t="s">
        <v>699</v>
      </c>
      <c r="E426" s="218" t="s">
        <v>957</v>
      </c>
      <c r="F426" s="218" t="s">
        <v>2532</v>
      </c>
      <c r="G426" s="219" t="s">
        <v>2482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3033</v>
      </c>
      <c r="BF426" s="218">
        <v>4</v>
      </c>
      <c r="BG426" s="231">
        <v>46240</v>
      </c>
      <c r="BH426" s="213">
        <f>+L426-BF426</f>
        <v>0</v>
      </c>
      <c r="BI426" s="213" t="s">
        <v>2483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3794</v>
      </c>
      <c r="C427" s="215" t="s">
        <v>3795</v>
      </c>
      <c r="D427" s="216" t="s">
        <v>3769</v>
      </c>
      <c r="E427" s="215"/>
      <c r="F427" s="215"/>
      <c r="G427" s="216" t="s">
        <v>3796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3960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3794</v>
      </c>
      <c r="C428" s="218" t="s">
        <v>3795</v>
      </c>
      <c r="D428" s="219" t="s">
        <v>699</v>
      </c>
      <c r="E428" s="218" t="s">
        <v>3797</v>
      </c>
      <c r="F428" s="218" t="s">
        <v>2533</v>
      </c>
      <c r="G428" s="219" t="s">
        <v>2482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3033</v>
      </c>
      <c r="BF428" s="218">
        <v>5</v>
      </c>
      <c r="BG428" s="231">
        <v>46240</v>
      </c>
      <c r="BH428" s="213">
        <f>+L428-BF428</f>
        <v>0</v>
      </c>
      <c r="BI428" s="213" t="s">
        <v>2483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3798</v>
      </c>
      <c r="C429" s="215" t="s">
        <v>3799</v>
      </c>
      <c r="D429" s="216" t="s">
        <v>3769</v>
      </c>
      <c r="E429" s="215"/>
      <c r="F429" s="215"/>
      <c r="G429" s="216" t="s">
        <v>3800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3960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3798</v>
      </c>
      <c r="C430" s="218" t="s">
        <v>3799</v>
      </c>
      <c r="D430" s="219" t="s">
        <v>2486</v>
      </c>
      <c r="E430" s="218" t="s">
        <v>3801</v>
      </c>
      <c r="F430" s="218" t="s">
        <v>2484</v>
      </c>
      <c r="G430" s="219" t="s">
        <v>2485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3035</v>
      </c>
      <c r="BF430" s="218">
        <v>20</v>
      </c>
      <c r="BG430" s="231">
        <v>46240</v>
      </c>
      <c r="BH430" s="213">
        <f>+L430-BF430</f>
        <v>0</v>
      </c>
      <c r="BI430" s="213" t="s">
        <v>2487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3802</v>
      </c>
      <c r="C431" s="215" t="s">
        <v>3803</v>
      </c>
      <c r="D431" s="216" t="s">
        <v>3769</v>
      </c>
      <c r="E431" s="215"/>
      <c r="F431" s="215"/>
      <c r="G431" s="216" t="s">
        <v>3804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3960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3802</v>
      </c>
      <c r="C432" s="218" t="s">
        <v>3803</v>
      </c>
      <c r="D432" s="219" t="s">
        <v>2486</v>
      </c>
      <c r="E432" s="218" t="s">
        <v>3805</v>
      </c>
      <c r="F432" s="218" t="s">
        <v>2488</v>
      </c>
      <c r="G432" s="219" t="s">
        <v>2489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3037</v>
      </c>
      <c r="BF432" s="218">
        <v>3</v>
      </c>
      <c r="BG432" s="231">
        <v>46240</v>
      </c>
      <c r="BH432" s="213">
        <f>+L432-BF432</f>
        <v>0</v>
      </c>
      <c r="BI432" s="213" t="s">
        <v>2490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3806</v>
      </c>
      <c r="C433" s="215" t="s">
        <v>3807</v>
      </c>
      <c r="D433" s="216" t="s">
        <v>3769</v>
      </c>
      <c r="E433" s="215"/>
      <c r="F433" s="215"/>
      <c r="G433" s="216" t="s">
        <v>3808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3960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3806</v>
      </c>
      <c r="C434" s="218" t="s">
        <v>3807</v>
      </c>
      <c r="D434" s="219" t="s">
        <v>699</v>
      </c>
      <c r="E434" s="218" t="s">
        <v>958</v>
      </c>
      <c r="F434" s="218" t="s">
        <v>2491</v>
      </c>
      <c r="G434" s="219" t="s">
        <v>2482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3033</v>
      </c>
      <c r="BF434" s="218">
        <v>1</v>
      </c>
      <c r="BG434" s="231">
        <v>46240</v>
      </c>
      <c r="BH434" s="213">
        <f>+L434-BF434</f>
        <v>0</v>
      </c>
      <c r="BI434" s="213" t="s">
        <v>2483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3809</v>
      </c>
      <c r="C435" s="215" t="s">
        <v>3810</v>
      </c>
      <c r="D435" s="216" t="s">
        <v>3769</v>
      </c>
      <c r="E435" s="215"/>
      <c r="F435" s="215"/>
      <c r="G435" s="216" t="s">
        <v>3811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3960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3809</v>
      </c>
      <c r="C436" s="218" t="s">
        <v>3810</v>
      </c>
      <c r="D436" s="219" t="s">
        <v>699</v>
      </c>
      <c r="E436" s="218" t="s">
        <v>3812</v>
      </c>
      <c r="F436" s="218" t="s">
        <v>2492</v>
      </c>
      <c r="G436" s="219" t="s">
        <v>2482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3033</v>
      </c>
      <c r="BF436" s="218">
        <v>2</v>
      </c>
      <c r="BG436" s="231">
        <v>46240</v>
      </c>
      <c r="BH436" s="213">
        <f>+L436-BF436</f>
        <v>0</v>
      </c>
      <c r="BI436" s="213" t="s">
        <v>2483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3813</v>
      </c>
      <c r="C437" s="215" t="s">
        <v>3814</v>
      </c>
      <c r="D437" s="216" t="s">
        <v>3769</v>
      </c>
      <c r="E437" s="215"/>
      <c r="F437" s="215"/>
      <c r="G437" s="216" t="s">
        <v>3815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3960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3813</v>
      </c>
      <c r="C438" s="218" t="s">
        <v>3814</v>
      </c>
      <c r="D438" s="219" t="s">
        <v>699</v>
      </c>
      <c r="E438" s="218" t="s">
        <v>3816</v>
      </c>
      <c r="F438" s="218" t="s">
        <v>2493</v>
      </c>
      <c r="G438" s="219" t="s">
        <v>2482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3033</v>
      </c>
      <c r="BF438" s="218">
        <v>2</v>
      </c>
      <c r="BG438" s="231">
        <v>46240</v>
      </c>
      <c r="BH438" s="213">
        <f>+L438-BF438</f>
        <v>0</v>
      </c>
      <c r="BI438" s="213" t="s">
        <v>2483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3817</v>
      </c>
      <c r="C439" s="215" t="s">
        <v>3818</v>
      </c>
      <c r="D439" s="216" t="s">
        <v>3769</v>
      </c>
      <c r="E439" s="215"/>
      <c r="F439" s="215"/>
      <c r="G439" s="216" t="s">
        <v>3819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3960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3817</v>
      </c>
      <c r="C440" s="218" t="s">
        <v>3818</v>
      </c>
      <c r="D440" s="219" t="s">
        <v>2496</v>
      </c>
      <c r="E440" s="218" t="s">
        <v>3820</v>
      </c>
      <c r="F440" s="218" t="s">
        <v>2494</v>
      </c>
      <c r="G440" s="219" t="s">
        <v>2495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3042</v>
      </c>
      <c r="BF440" s="218">
        <v>1</v>
      </c>
      <c r="BG440" s="231">
        <v>46240</v>
      </c>
      <c r="BH440" s="213">
        <f>+L440-BF440</f>
        <v>0</v>
      </c>
      <c r="BI440" s="213" t="s">
        <v>2497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3817</v>
      </c>
      <c r="C441" s="218" t="s">
        <v>3818</v>
      </c>
      <c r="D441" s="219" t="s">
        <v>781</v>
      </c>
      <c r="E441" s="218" t="s">
        <v>948</v>
      </c>
      <c r="F441" s="218" t="s">
        <v>2498</v>
      </c>
      <c r="G441" s="219" t="s">
        <v>2499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3044</v>
      </c>
      <c r="BF441" s="218">
        <v>1</v>
      </c>
      <c r="BG441" s="231">
        <v>46240</v>
      </c>
      <c r="BH441" s="213">
        <f>+L441-BF441</f>
        <v>0</v>
      </c>
      <c r="BI441" s="213" t="s">
        <v>2500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3821</v>
      </c>
      <c r="C442" s="215" t="s">
        <v>3822</v>
      </c>
      <c r="D442" s="216" t="s">
        <v>3769</v>
      </c>
      <c r="E442" s="215"/>
      <c r="F442" s="215"/>
      <c r="G442" s="216" t="s">
        <v>3823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3960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3821</v>
      </c>
      <c r="C443" s="218" t="s">
        <v>3822</v>
      </c>
      <c r="D443" s="219" t="s">
        <v>2496</v>
      </c>
      <c r="E443" s="218" t="s">
        <v>3824</v>
      </c>
      <c r="F443" s="218" t="s">
        <v>2501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3046</v>
      </c>
      <c r="BF443" s="218">
        <v>1</v>
      </c>
      <c r="BG443" s="231">
        <v>46240</v>
      </c>
      <c r="BH443" s="213">
        <f>+L443-BF443</f>
        <v>0</v>
      </c>
      <c r="BI443" s="213" t="s">
        <v>2502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3821</v>
      </c>
      <c r="C444" s="218" t="s">
        <v>3822</v>
      </c>
      <c r="D444" s="219" t="s">
        <v>781</v>
      </c>
      <c r="E444" s="218" t="s">
        <v>1124</v>
      </c>
      <c r="F444" s="218" t="s">
        <v>2503</v>
      </c>
      <c r="G444" s="219" t="s">
        <v>2504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3044</v>
      </c>
      <c r="BF444" s="218">
        <v>1</v>
      </c>
      <c r="BG444" s="231">
        <v>46240</v>
      </c>
      <c r="BH444" s="213">
        <f>+L444-BF444</f>
        <v>0</v>
      </c>
      <c r="BI444" s="213" t="s">
        <v>2500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3825</v>
      </c>
      <c r="C445" s="215" t="s">
        <v>3826</v>
      </c>
      <c r="D445" s="216" t="s">
        <v>3769</v>
      </c>
      <c r="E445" s="215"/>
      <c r="F445" s="215"/>
      <c r="G445" s="216" t="s">
        <v>3827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3960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3825</v>
      </c>
      <c r="C446" s="218" t="s">
        <v>3826</v>
      </c>
      <c r="D446" s="219" t="s">
        <v>699</v>
      </c>
      <c r="E446" s="218" t="s">
        <v>707</v>
      </c>
      <c r="F446" s="218" t="s">
        <v>2505</v>
      </c>
      <c r="G446" s="219" t="s">
        <v>2482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3033</v>
      </c>
      <c r="BF446" s="218">
        <v>1</v>
      </c>
      <c r="BG446" s="231">
        <v>46240</v>
      </c>
      <c r="BH446" s="213">
        <f>+L446-BF446</f>
        <v>0</v>
      </c>
      <c r="BI446" s="213" t="s">
        <v>2483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3828</v>
      </c>
      <c r="C447" s="215" t="s">
        <v>3829</v>
      </c>
      <c r="D447" s="216" t="s">
        <v>3769</v>
      </c>
      <c r="E447" s="215"/>
      <c r="F447" s="215"/>
      <c r="G447" s="216" t="s">
        <v>3830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3960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3828</v>
      </c>
      <c r="C448" s="218" t="s">
        <v>3829</v>
      </c>
      <c r="D448" s="219" t="s">
        <v>699</v>
      </c>
      <c r="E448" s="218" t="s">
        <v>3831</v>
      </c>
      <c r="F448" s="218" t="s">
        <v>2506</v>
      </c>
      <c r="G448" s="219" t="s">
        <v>2482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3033</v>
      </c>
      <c r="BF448" s="218">
        <v>1</v>
      </c>
      <c r="BG448" s="231">
        <v>46240</v>
      </c>
      <c r="BH448" s="213">
        <f>+L448-BF448</f>
        <v>0</v>
      </c>
      <c r="BI448" s="213" t="s">
        <v>2483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3832</v>
      </c>
      <c r="C449" s="215" t="s">
        <v>3833</v>
      </c>
      <c r="D449" s="216" t="s">
        <v>3769</v>
      </c>
      <c r="E449" s="215"/>
      <c r="F449" s="215"/>
      <c r="G449" s="216" t="s">
        <v>3779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3960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3832</v>
      </c>
      <c r="C450" s="218" t="s">
        <v>3833</v>
      </c>
      <c r="D450" s="219" t="s">
        <v>699</v>
      </c>
      <c r="E450" s="218" t="s">
        <v>3834</v>
      </c>
      <c r="F450" s="218" t="s">
        <v>2507</v>
      </c>
      <c r="G450" s="219" t="s">
        <v>2482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3033</v>
      </c>
      <c r="BF450" s="218">
        <v>3</v>
      </c>
      <c r="BG450" s="231">
        <v>46240</v>
      </c>
      <c r="BH450" s="213">
        <f>+L450-BF450</f>
        <v>0</v>
      </c>
      <c r="BI450" s="213" t="s">
        <v>2483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3835</v>
      </c>
      <c r="C451" s="215" t="s">
        <v>3836</v>
      </c>
      <c r="D451" s="216" t="s">
        <v>3769</v>
      </c>
      <c r="E451" s="215"/>
      <c r="F451" s="215"/>
      <c r="G451" s="216" t="s">
        <v>3837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3960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3835</v>
      </c>
      <c r="C452" s="218" t="s">
        <v>3836</v>
      </c>
      <c r="D452" s="219" t="s">
        <v>2496</v>
      </c>
      <c r="E452" s="218" t="s">
        <v>3820</v>
      </c>
      <c r="F452" s="218" t="s">
        <v>2509</v>
      </c>
      <c r="G452" s="219" t="s">
        <v>2495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3042</v>
      </c>
      <c r="BF452" s="218">
        <v>5</v>
      </c>
      <c r="BG452" s="231">
        <v>46240</v>
      </c>
      <c r="BH452" s="213">
        <f>+L452-BF452</f>
        <v>0</v>
      </c>
      <c r="BI452" s="213" t="s">
        <v>2497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3838</v>
      </c>
      <c r="C453" s="215" t="s">
        <v>3839</v>
      </c>
      <c r="D453" s="216" t="s">
        <v>3769</v>
      </c>
      <c r="E453" s="215"/>
      <c r="F453" s="215"/>
      <c r="G453" s="216" t="s">
        <v>3840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3960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3838</v>
      </c>
      <c r="C454" s="218" t="s">
        <v>3839</v>
      </c>
      <c r="D454" s="219" t="s">
        <v>2511</v>
      </c>
      <c r="E454" s="218" t="s">
        <v>3824</v>
      </c>
      <c r="F454" s="218" t="s">
        <v>2510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3046</v>
      </c>
      <c r="BF454" s="218">
        <v>5</v>
      </c>
      <c r="BG454" s="231">
        <v>46240</v>
      </c>
      <c r="BH454" s="213">
        <f>+L454-BF454</f>
        <v>0</v>
      </c>
      <c r="BI454" s="213" t="s">
        <v>2502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3841</v>
      </c>
      <c r="C455" s="215" t="s">
        <v>3842</v>
      </c>
      <c r="D455" s="216" t="s">
        <v>3769</v>
      </c>
      <c r="E455" s="215"/>
      <c r="F455" s="215"/>
      <c r="G455" s="216" t="s">
        <v>3843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3960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3841</v>
      </c>
      <c r="C456" s="218" t="s">
        <v>3842</v>
      </c>
      <c r="D456" s="219" t="s">
        <v>699</v>
      </c>
      <c r="E456" s="218" t="s">
        <v>885</v>
      </c>
      <c r="F456" s="218" t="s">
        <v>2512</v>
      </c>
      <c r="G456" s="219" t="s">
        <v>2482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3033</v>
      </c>
      <c r="BF456" s="218">
        <v>2</v>
      </c>
      <c r="BG456" s="231">
        <v>46240</v>
      </c>
      <c r="BH456" s="213">
        <f>+L456-BF456</f>
        <v>0</v>
      </c>
      <c r="BI456" s="213" t="s">
        <v>2483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3844</v>
      </c>
      <c r="C457" s="215" t="s">
        <v>3845</v>
      </c>
      <c r="D457" s="216" t="s">
        <v>3769</v>
      </c>
      <c r="E457" s="215"/>
      <c r="F457" s="215"/>
      <c r="G457" s="216" t="s">
        <v>3846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3960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3844</v>
      </c>
      <c r="C458" s="218" t="s">
        <v>3845</v>
      </c>
      <c r="D458" s="219" t="s">
        <v>699</v>
      </c>
      <c r="E458" s="218" t="s">
        <v>3847</v>
      </c>
      <c r="F458" s="218" t="s">
        <v>2513</v>
      </c>
      <c r="G458" s="219" t="s">
        <v>2482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3033</v>
      </c>
      <c r="BF458" s="218">
        <v>1</v>
      </c>
      <c r="BG458" s="231">
        <v>46240</v>
      </c>
      <c r="BH458" s="213">
        <f>+L458-BF458</f>
        <v>0</v>
      </c>
      <c r="BI458" s="213" t="s">
        <v>2483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3848</v>
      </c>
      <c r="C459" s="215" t="s">
        <v>3849</v>
      </c>
      <c r="D459" s="216" t="s">
        <v>3769</v>
      </c>
      <c r="E459" s="215"/>
      <c r="F459" s="215"/>
      <c r="G459" s="216" t="s">
        <v>3850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3960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3848</v>
      </c>
      <c r="C460" s="218" t="s">
        <v>3849</v>
      </c>
      <c r="D460" s="219" t="s">
        <v>699</v>
      </c>
      <c r="E460" s="218" t="s">
        <v>1118</v>
      </c>
      <c r="F460" s="218" t="s">
        <v>2514</v>
      </c>
      <c r="G460" s="219" t="s">
        <v>2482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3033</v>
      </c>
      <c r="BF460" s="218">
        <v>4</v>
      </c>
      <c r="BG460" s="231">
        <v>46240</v>
      </c>
      <c r="BH460" s="213">
        <f>+L460-BF460</f>
        <v>0</v>
      </c>
      <c r="BI460" s="213" t="s">
        <v>2483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3851</v>
      </c>
      <c r="C461" s="215" t="s">
        <v>3852</v>
      </c>
      <c r="D461" s="216" t="s">
        <v>3769</v>
      </c>
      <c r="E461" s="215"/>
      <c r="F461" s="215"/>
      <c r="G461" s="216" t="s">
        <v>3853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3960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3851</v>
      </c>
      <c r="C462" s="218" t="s">
        <v>3852</v>
      </c>
      <c r="D462" s="219" t="s">
        <v>699</v>
      </c>
      <c r="E462" s="218" t="s">
        <v>1119</v>
      </c>
      <c r="F462" s="218" t="s">
        <v>2515</v>
      </c>
      <c r="G462" s="219" t="s">
        <v>2482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3033</v>
      </c>
      <c r="BF462" s="218">
        <v>1</v>
      </c>
      <c r="BG462" s="231">
        <v>46240</v>
      </c>
      <c r="BH462" s="213">
        <f>+L462-BF462</f>
        <v>0</v>
      </c>
      <c r="BI462" s="213" t="s">
        <v>2483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3854</v>
      </c>
      <c r="C463" s="215" t="s">
        <v>3855</v>
      </c>
      <c r="D463" s="216" t="s">
        <v>3769</v>
      </c>
      <c r="E463" s="215"/>
      <c r="F463" s="215"/>
      <c r="G463" s="216" t="s">
        <v>3856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3960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3854</v>
      </c>
      <c r="C464" s="218" t="s">
        <v>3855</v>
      </c>
      <c r="D464" s="219" t="s">
        <v>699</v>
      </c>
      <c r="E464" s="218" t="s">
        <v>3857</v>
      </c>
      <c r="F464" s="218" t="s">
        <v>2516</v>
      </c>
      <c r="G464" s="219" t="s">
        <v>2482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3033</v>
      </c>
      <c r="BF464" s="218">
        <v>1</v>
      </c>
      <c r="BG464" s="231">
        <v>46240</v>
      </c>
      <c r="BH464" s="213">
        <f>+L464-BF464</f>
        <v>0</v>
      </c>
      <c r="BI464" s="213" t="s">
        <v>2483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3858</v>
      </c>
      <c r="C465" s="215" t="s">
        <v>3859</v>
      </c>
      <c r="D465" s="216" t="s">
        <v>3769</v>
      </c>
      <c r="E465" s="215"/>
      <c r="F465" s="215"/>
      <c r="G465" s="216" t="s">
        <v>3779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3960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3858</v>
      </c>
      <c r="C466" s="218" t="s">
        <v>3859</v>
      </c>
      <c r="D466" s="219" t="s">
        <v>699</v>
      </c>
      <c r="E466" s="218" t="s">
        <v>700</v>
      </c>
      <c r="F466" s="218" t="s">
        <v>2517</v>
      </c>
      <c r="G466" s="219" t="s">
        <v>2482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3033</v>
      </c>
      <c r="BF466" s="218">
        <v>2</v>
      </c>
      <c r="BG466" s="231">
        <v>46240</v>
      </c>
      <c r="BH466" s="213">
        <f>+L466-BF466</f>
        <v>0</v>
      </c>
      <c r="BI466" s="213" t="s">
        <v>2483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3860</v>
      </c>
      <c r="C467" s="215" t="s">
        <v>3861</v>
      </c>
      <c r="D467" s="216" t="s">
        <v>3769</v>
      </c>
      <c r="E467" s="215"/>
      <c r="F467" s="215"/>
      <c r="G467" s="216" t="s">
        <v>3862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3960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3860</v>
      </c>
      <c r="C468" s="218" t="s">
        <v>3861</v>
      </c>
      <c r="D468" s="219" t="s">
        <v>699</v>
      </c>
      <c r="E468" s="218" t="s">
        <v>944</v>
      </c>
      <c r="F468" s="218" t="s">
        <v>2518</v>
      </c>
      <c r="G468" s="219" t="s">
        <v>2482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3033</v>
      </c>
      <c r="BF468" s="218">
        <v>1</v>
      </c>
      <c r="BG468" s="231">
        <v>46240</v>
      </c>
      <c r="BH468" s="213">
        <f>+L468-BF468</f>
        <v>0</v>
      </c>
      <c r="BI468" s="213" t="s">
        <v>2483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3863</v>
      </c>
      <c r="C469" s="215" t="s">
        <v>3864</v>
      </c>
      <c r="D469" s="216" t="s">
        <v>3769</v>
      </c>
      <c r="E469" s="215"/>
      <c r="F469" s="215"/>
      <c r="G469" s="216" t="s">
        <v>3865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3960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3863</v>
      </c>
      <c r="C470" s="218" t="s">
        <v>3864</v>
      </c>
      <c r="D470" s="219" t="s">
        <v>699</v>
      </c>
      <c r="E470" s="218" t="s">
        <v>971</v>
      </c>
      <c r="F470" s="218" t="s">
        <v>2519</v>
      </c>
      <c r="G470" s="219" t="s">
        <v>2482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3033</v>
      </c>
      <c r="BF470" s="218">
        <v>1</v>
      </c>
      <c r="BG470" s="231">
        <v>46240</v>
      </c>
      <c r="BH470" s="213">
        <f>+L470-BF470</f>
        <v>0</v>
      </c>
      <c r="BI470" s="213" t="s">
        <v>2483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3866</v>
      </c>
      <c r="C471" s="215" t="s">
        <v>3867</v>
      </c>
      <c r="D471" s="216" t="s">
        <v>3769</v>
      </c>
      <c r="E471" s="215"/>
      <c r="F471" s="215"/>
      <c r="G471" s="216" t="s">
        <v>3868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3960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3866</v>
      </c>
      <c r="C472" s="218" t="s">
        <v>3867</v>
      </c>
      <c r="D472" s="219" t="s">
        <v>699</v>
      </c>
      <c r="E472" s="218" t="s">
        <v>3869</v>
      </c>
      <c r="F472" s="218" t="s">
        <v>2521</v>
      </c>
      <c r="G472" s="219" t="s">
        <v>2482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3033</v>
      </c>
      <c r="BF472" s="218">
        <v>8</v>
      </c>
      <c r="BG472" s="231">
        <v>46240</v>
      </c>
      <c r="BH472" s="213">
        <f>+L472-BF472</f>
        <v>0</v>
      </c>
      <c r="BI472" s="213" t="s">
        <v>2483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3870</v>
      </c>
      <c r="C473" s="215" t="s">
        <v>3871</v>
      </c>
      <c r="D473" s="216" t="s">
        <v>3769</v>
      </c>
      <c r="E473" s="215"/>
      <c r="F473" s="215"/>
      <c r="G473" s="216" t="s">
        <v>3872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3960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3870</v>
      </c>
      <c r="C474" s="218" t="s">
        <v>3871</v>
      </c>
      <c r="D474" s="219" t="s">
        <v>699</v>
      </c>
      <c r="E474" s="218" t="s">
        <v>3873</v>
      </c>
      <c r="F474" s="218" t="s">
        <v>2522</v>
      </c>
      <c r="G474" s="219" t="s">
        <v>2482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3033</v>
      </c>
      <c r="BF474" s="218">
        <v>2</v>
      </c>
      <c r="BG474" s="231">
        <v>46240</v>
      </c>
      <c r="BH474" s="213">
        <f>+L474-BF474</f>
        <v>0</v>
      </c>
      <c r="BI474" s="213" t="s">
        <v>2483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3874</v>
      </c>
      <c r="C475" s="215" t="s">
        <v>3875</v>
      </c>
      <c r="D475" s="216" t="s">
        <v>3769</v>
      </c>
      <c r="E475" s="215"/>
      <c r="F475" s="215"/>
      <c r="G475" s="216" t="s">
        <v>3876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3960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3874</v>
      </c>
      <c r="C476" s="218" t="s">
        <v>3875</v>
      </c>
      <c r="D476" s="219" t="s">
        <v>699</v>
      </c>
      <c r="E476" s="218" t="s">
        <v>3877</v>
      </c>
      <c r="F476" s="218" t="s">
        <v>2523</v>
      </c>
      <c r="G476" s="219" t="s">
        <v>2482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3033</v>
      </c>
      <c r="BF476" s="218">
        <v>5</v>
      </c>
      <c r="BG476" s="231">
        <v>46240</v>
      </c>
      <c r="BH476" s="213">
        <f>+L476-BF476</f>
        <v>0</v>
      </c>
      <c r="BI476" s="213" t="s">
        <v>2483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3878</v>
      </c>
      <c r="C477" s="215" t="s">
        <v>3879</v>
      </c>
      <c r="D477" s="216" t="s">
        <v>3769</v>
      </c>
      <c r="E477" s="215"/>
      <c r="F477" s="215"/>
      <c r="G477" s="216" t="s">
        <v>3880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3960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3878</v>
      </c>
      <c r="C478" s="218" t="s">
        <v>3879</v>
      </c>
      <c r="D478" s="219" t="s">
        <v>699</v>
      </c>
      <c r="E478" s="218" t="s">
        <v>3881</v>
      </c>
      <c r="F478" s="218" t="s">
        <v>2524</v>
      </c>
      <c r="G478" s="219" t="s">
        <v>2482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3033</v>
      </c>
      <c r="BF478" s="218">
        <v>1</v>
      </c>
      <c r="BG478" s="231">
        <v>46240</v>
      </c>
      <c r="BH478" s="213">
        <f>+L478-BF478</f>
        <v>0</v>
      </c>
      <c r="BI478" s="213" t="s">
        <v>2483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3882</v>
      </c>
      <c r="C479" s="215" t="s">
        <v>3883</v>
      </c>
      <c r="D479" s="216" t="s">
        <v>3769</v>
      </c>
      <c r="E479" s="215"/>
      <c r="F479" s="215"/>
      <c r="G479" s="216" t="s">
        <v>3884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3960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3882</v>
      </c>
      <c r="C480" s="218" t="s">
        <v>3883</v>
      </c>
      <c r="D480" s="219" t="s">
        <v>699</v>
      </c>
      <c r="E480" s="218" t="s">
        <v>3885</v>
      </c>
      <c r="F480" s="218" t="s">
        <v>2525</v>
      </c>
      <c r="G480" s="219" t="s">
        <v>2482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3033</v>
      </c>
      <c r="BF480" s="218">
        <v>3</v>
      </c>
      <c r="BG480" s="231">
        <v>46240</v>
      </c>
      <c r="BH480" s="213">
        <f>+L480-BF480</f>
        <v>0</v>
      </c>
      <c r="BI480" s="213" t="s">
        <v>2483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3886</v>
      </c>
      <c r="C481" s="215" t="s">
        <v>3887</v>
      </c>
      <c r="D481" s="216" t="s">
        <v>3769</v>
      </c>
      <c r="E481" s="215"/>
      <c r="F481" s="215"/>
      <c r="G481" s="216" t="s">
        <v>3888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3960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3886</v>
      </c>
      <c r="C482" s="218" t="s">
        <v>3887</v>
      </c>
      <c r="D482" s="219" t="s">
        <v>699</v>
      </c>
      <c r="E482" s="218" t="s">
        <v>3889</v>
      </c>
      <c r="F482" s="218" t="s">
        <v>2526</v>
      </c>
      <c r="G482" s="219" t="s">
        <v>2482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3033</v>
      </c>
      <c r="BF482" s="218">
        <v>2</v>
      </c>
      <c r="BG482" s="231">
        <v>46240</v>
      </c>
      <c r="BH482" s="213">
        <f>+L482-BF482</f>
        <v>0</v>
      </c>
      <c r="BI482" s="213" t="s">
        <v>2483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3890</v>
      </c>
      <c r="C483" s="215" t="s">
        <v>3891</v>
      </c>
      <c r="D483" s="216" t="s">
        <v>3892</v>
      </c>
      <c r="E483" s="215"/>
      <c r="F483" s="215"/>
      <c r="G483" s="216" t="s">
        <v>3893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3960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3890</v>
      </c>
      <c r="C484" s="218" t="s">
        <v>3891</v>
      </c>
      <c r="D484" s="219" t="s">
        <v>781</v>
      </c>
      <c r="E484" s="218" t="s">
        <v>1178</v>
      </c>
      <c r="F484" s="218" t="s">
        <v>2534</v>
      </c>
      <c r="G484" s="219" t="s">
        <v>2535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3029</v>
      </c>
      <c r="BF484" s="218">
        <v>357</v>
      </c>
      <c r="BG484" s="246">
        <v>46240</v>
      </c>
      <c r="BH484" s="213">
        <f>+L484-BF484</f>
        <v>0</v>
      </c>
      <c r="BI484" s="245" t="s">
        <v>2478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3894</v>
      </c>
      <c r="C485" s="215" t="s">
        <v>3895</v>
      </c>
      <c r="D485" s="216" t="s">
        <v>3896</v>
      </c>
      <c r="E485" s="215"/>
      <c r="F485" s="215"/>
      <c r="G485" s="216" t="s">
        <v>3897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3960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3894</v>
      </c>
      <c r="C486" s="218" t="s">
        <v>3895</v>
      </c>
      <c r="D486" s="219" t="s">
        <v>781</v>
      </c>
      <c r="E486" s="218" t="s">
        <v>1129</v>
      </c>
      <c r="F486" s="218" t="s">
        <v>2550</v>
      </c>
      <c r="G486" s="219" t="s">
        <v>2551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3077</v>
      </c>
      <c r="BF486" s="218">
        <v>4</v>
      </c>
      <c r="BG486" s="231">
        <v>46240</v>
      </c>
      <c r="BH486" s="213">
        <f>+L486-BF486</f>
        <v>0</v>
      </c>
      <c r="BI486" s="213" t="s">
        <v>2538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3894</v>
      </c>
      <c r="C487" s="218" t="s">
        <v>3895</v>
      </c>
      <c r="D487" s="219" t="s">
        <v>781</v>
      </c>
      <c r="E487" s="218" t="s">
        <v>983</v>
      </c>
      <c r="F487" s="218" t="s">
        <v>2552</v>
      </c>
      <c r="G487" s="219" t="s">
        <v>2553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3077</v>
      </c>
      <c r="BF487" s="218">
        <v>8</v>
      </c>
      <c r="BG487" s="231">
        <v>46240</v>
      </c>
      <c r="BH487" s="213">
        <f>+L487-BF487</f>
        <v>0</v>
      </c>
      <c r="BI487" s="213" t="s">
        <v>2538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3898</v>
      </c>
      <c r="C488" s="215" t="s">
        <v>3899</v>
      </c>
      <c r="D488" s="216" t="s">
        <v>3896</v>
      </c>
      <c r="E488" s="215"/>
      <c r="F488" s="215"/>
      <c r="G488" s="216" t="s">
        <v>3900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3960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3898</v>
      </c>
      <c r="C489" s="218" t="s">
        <v>3899</v>
      </c>
      <c r="D489" s="219" t="s">
        <v>781</v>
      </c>
      <c r="E489" s="218" t="s">
        <v>3901</v>
      </c>
      <c r="F489" s="218" t="s">
        <v>2554</v>
      </c>
      <c r="G489" s="219" t="s">
        <v>2555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3077</v>
      </c>
      <c r="BF489" s="218">
        <v>2</v>
      </c>
      <c r="BG489" s="231">
        <v>46240</v>
      </c>
      <c r="BH489" s="213">
        <f>+L489-BF489</f>
        <v>0</v>
      </c>
      <c r="BI489" s="213" t="s">
        <v>2538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3898</v>
      </c>
      <c r="C490" s="218" t="s">
        <v>3899</v>
      </c>
      <c r="D490" s="219" t="s">
        <v>781</v>
      </c>
      <c r="E490" s="218" t="s">
        <v>1076</v>
      </c>
      <c r="F490" s="218" t="s">
        <v>2556</v>
      </c>
      <c r="G490" s="219" t="s">
        <v>2557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3077</v>
      </c>
      <c r="BF490" s="218">
        <v>2</v>
      </c>
      <c r="BG490" s="231">
        <v>46240</v>
      </c>
      <c r="BH490" s="213">
        <f>+L490-BF490</f>
        <v>0</v>
      </c>
      <c r="BI490" s="213" t="s">
        <v>2538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3898</v>
      </c>
      <c r="C491" s="218" t="s">
        <v>3899</v>
      </c>
      <c r="D491" s="219" t="s">
        <v>781</v>
      </c>
      <c r="E491" s="218" t="s">
        <v>1027</v>
      </c>
      <c r="F491" s="218" t="s">
        <v>2558</v>
      </c>
      <c r="G491" s="219" t="s">
        <v>2559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3077</v>
      </c>
      <c r="BF491" s="218">
        <v>2</v>
      </c>
      <c r="BG491" s="231">
        <v>46240</v>
      </c>
      <c r="BH491" s="213">
        <f>+L491-BF491</f>
        <v>0</v>
      </c>
      <c r="BI491" s="213" t="s">
        <v>2538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3898</v>
      </c>
      <c r="C492" s="218" t="s">
        <v>3899</v>
      </c>
      <c r="D492" s="219" t="s">
        <v>781</v>
      </c>
      <c r="E492" s="218" t="s">
        <v>1028</v>
      </c>
      <c r="F492" s="218" t="s">
        <v>2560</v>
      </c>
      <c r="G492" s="219" t="s">
        <v>2546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3077</v>
      </c>
      <c r="BF492" s="218">
        <v>2</v>
      </c>
      <c r="BG492" s="231">
        <v>46240</v>
      </c>
      <c r="BH492" s="213">
        <f>+L492-BF492</f>
        <v>0</v>
      </c>
      <c r="BI492" s="213" t="s">
        <v>2538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3902</v>
      </c>
      <c r="C493" s="215" t="s">
        <v>3903</v>
      </c>
      <c r="D493" s="216" t="s">
        <v>3896</v>
      </c>
      <c r="E493" s="215"/>
      <c r="F493" s="215"/>
      <c r="G493" s="216" t="s">
        <v>3900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3960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3902</v>
      </c>
      <c r="C494" s="218" t="s">
        <v>3903</v>
      </c>
      <c r="D494" s="219" t="s">
        <v>781</v>
      </c>
      <c r="E494" s="218" t="s">
        <v>3901</v>
      </c>
      <c r="F494" s="218" t="s">
        <v>2561</v>
      </c>
      <c r="G494" s="219" t="s">
        <v>2555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3077</v>
      </c>
      <c r="BF494" s="218">
        <v>2</v>
      </c>
      <c r="BG494" s="231">
        <v>46240</v>
      </c>
      <c r="BH494" s="213">
        <f>+L494-BF494</f>
        <v>0</v>
      </c>
      <c r="BI494" s="213" t="s">
        <v>2538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3902</v>
      </c>
      <c r="C495" s="218" t="s">
        <v>3903</v>
      </c>
      <c r="D495" s="219" t="s">
        <v>781</v>
      </c>
      <c r="E495" s="218" t="s">
        <v>1076</v>
      </c>
      <c r="F495" s="218" t="s">
        <v>2562</v>
      </c>
      <c r="G495" s="219" t="s">
        <v>2557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3077</v>
      </c>
      <c r="BF495" s="218">
        <v>2</v>
      </c>
      <c r="BG495" s="231">
        <v>46240</v>
      </c>
      <c r="BH495" s="213">
        <f>+L495-BF495</f>
        <v>0</v>
      </c>
      <c r="BI495" s="213" t="s">
        <v>2538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3902</v>
      </c>
      <c r="C496" s="218" t="s">
        <v>3903</v>
      </c>
      <c r="D496" s="219" t="s">
        <v>781</v>
      </c>
      <c r="E496" s="218" t="s">
        <v>1027</v>
      </c>
      <c r="F496" s="218" t="s">
        <v>2563</v>
      </c>
      <c r="G496" s="219" t="s">
        <v>2559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3077</v>
      </c>
      <c r="BF496" s="218">
        <v>2</v>
      </c>
      <c r="BG496" s="231">
        <v>46240</v>
      </c>
      <c r="BH496" s="213">
        <f>+L496-BF496</f>
        <v>0</v>
      </c>
      <c r="BI496" s="213" t="s">
        <v>2538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3902</v>
      </c>
      <c r="C497" s="218" t="s">
        <v>3903</v>
      </c>
      <c r="D497" s="219" t="s">
        <v>781</v>
      </c>
      <c r="E497" s="218" t="s">
        <v>1028</v>
      </c>
      <c r="F497" s="218" t="s">
        <v>2564</v>
      </c>
      <c r="G497" s="219" t="s">
        <v>2546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3077</v>
      </c>
      <c r="BF497" s="218">
        <v>2</v>
      </c>
      <c r="BG497" s="231">
        <v>46240</v>
      </c>
      <c r="BH497" s="213">
        <f>+L497-BF497</f>
        <v>0</v>
      </c>
      <c r="BI497" s="213" t="s">
        <v>2538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3904</v>
      </c>
      <c r="C498" s="215" t="s">
        <v>3905</v>
      </c>
      <c r="D498" s="216" t="s">
        <v>3896</v>
      </c>
      <c r="E498" s="215"/>
      <c r="F498" s="215"/>
      <c r="G498" s="216" t="s">
        <v>3906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3960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3904</v>
      </c>
      <c r="C499" s="218" t="s">
        <v>3905</v>
      </c>
      <c r="D499" s="219" t="s">
        <v>781</v>
      </c>
      <c r="E499" s="218" t="s">
        <v>1175</v>
      </c>
      <c r="F499" s="218" t="s">
        <v>2565</v>
      </c>
      <c r="G499" s="219" t="s">
        <v>2537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3077</v>
      </c>
      <c r="BF499" s="218">
        <v>4</v>
      </c>
      <c r="BG499" s="231">
        <v>46240</v>
      </c>
      <c r="BH499" s="213">
        <f>+L499-BF499</f>
        <v>0</v>
      </c>
      <c r="BI499" s="213" t="s">
        <v>2538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3904</v>
      </c>
      <c r="C500" s="218" t="s">
        <v>3905</v>
      </c>
      <c r="D500" s="219" t="s">
        <v>781</v>
      </c>
      <c r="E500" s="218" t="s">
        <v>982</v>
      </c>
      <c r="F500" s="218" t="s">
        <v>2566</v>
      </c>
      <c r="G500" s="219" t="s">
        <v>2540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3077</v>
      </c>
      <c r="BF500" s="218">
        <v>8</v>
      </c>
      <c r="BG500" s="231">
        <v>46240</v>
      </c>
      <c r="BH500" s="213">
        <f>+L500-BF500</f>
        <v>0</v>
      </c>
      <c r="BI500" s="213" t="s">
        <v>2538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3907</v>
      </c>
      <c r="C501" s="215" t="s">
        <v>3908</v>
      </c>
      <c r="D501" s="216" t="s">
        <v>3896</v>
      </c>
      <c r="E501" s="215"/>
      <c r="F501" s="215"/>
      <c r="G501" s="216" t="s">
        <v>3909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3960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3907</v>
      </c>
      <c r="C502" s="218" t="s">
        <v>3908</v>
      </c>
      <c r="D502" s="219" t="s">
        <v>781</v>
      </c>
      <c r="E502" s="218" t="s">
        <v>1175</v>
      </c>
      <c r="F502" s="218" t="s">
        <v>2567</v>
      </c>
      <c r="G502" s="219" t="s">
        <v>2537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3077</v>
      </c>
      <c r="BF502" s="218">
        <v>4</v>
      </c>
      <c r="BG502" s="231">
        <v>46240</v>
      </c>
      <c r="BH502" s="213">
        <f>+L502-BF502</f>
        <v>0</v>
      </c>
      <c r="BI502" s="213" t="s">
        <v>2538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3907</v>
      </c>
      <c r="C503" s="218" t="s">
        <v>3908</v>
      </c>
      <c r="D503" s="219" t="s">
        <v>781</v>
      </c>
      <c r="E503" s="218" t="s">
        <v>3910</v>
      </c>
      <c r="F503" s="218" t="s">
        <v>2568</v>
      </c>
      <c r="G503" s="219" t="s">
        <v>2540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3077</v>
      </c>
      <c r="BF503" s="218">
        <v>8</v>
      </c>
      <c r="BG503" s="231">
        <v>46240</v>
      </c>
      <c r="BH503" s="213">
        <f>+L503-BF503</f>
        <v>0</v>
      </c>
      <c r="BI503" s="213" t="s">
        <v>2538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3911</v>
      </c>
      <c r="C504" s="215" t="s">
        <v>3912</v>
      </c>
      <c r="D504" s="216" t="s">
        <v>3896</v>
      </c>
      <c r="E504" s="215"/>
      <c r="F504" s="215"/>
      <c r="G504" s="216" t="s">
        <v>3913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3960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3911</v>
      </c>
      <c r="C505" s="218" t="s">
        <v>3912</v>
      </c>
      <c r="D505" s="219" t="s">
        <v>781</v>
      </c>
      <c r="E505" s="218" t="s">
        <v>1107</v>
      </c>
      <c r="F505" s="218" t="s">
        <v>2569</v>
      </c>
      <c r="G505" s="219" t="s">
        <v>2570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3077</v>
      </c>
      <c r="BF505" s="218">
        <v>2</v>
      </c>
      <c r="BG505" s="231">
        <v>46240</v>
      </c>
      <c r="BH505" s="213">
        <f>+L505-BF505</f>
        <v>0</v>
      </c>
      <c r="BI505" s="213" t="s">
        <v>2538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3911</v>
      </c>
      <c r="C506" s="218" t="s">
        <v>3912</v>
      </c>
      <c r="D506" s="219" t="s">
        <v>781</v>
      </c>
      <c r="E506" s="218" t="s">
        <v>1111</v>
      </c>
      <c r="F506" s="218" t="s">
        <v>2571</v>
      </c>
      <c r="G506" s="219" t="s">
        <v>2544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3077</v>
      </c>
      <c r="BF506" s="218">
        <v>4</v>
      </c>
      <c r="BG506" s="231">
        <v>46240</v>
      </c>
      <c r="BH506" s="213">
        <f>+L506-BF506</f>
        <v>0</v>
      </c>
      <c r="BI506" s="213" t="s">
        <v>2538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3911</v>
      </c>
      <c r="C507" s="218" t="s">
        <v>3912</v>
      </c>
      <c r="D507" s="219" t="s">
        <v>781</v>
      </c>
      <c r="E507" s="218" t="s">
        <v>1074</v>
      </c>
      <c r="F507" s="218" t="s">
        <v>2572</v>
      </c>
      <c r="G507" s="219" t="s">
        <v>2546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3077</v>
      </c>
      <c r="BF507" s="218">
        <v>2</v>
      </c>
      <c r="BG507" s="231">
        <v>46240</v>
      </c>
      <c r="BH507" s="213">
        <f>+L507-BF507</f>
        <v>0</v>
      </c>
      <c r="BI507" s="213" t="s">
        <v>2538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3914</v>
      </c>
      <c r="C508" s="215" t="s">
        <v>3915</v>
      </c>
      <c r="D508" s="216" t="s">
        <v>3896</v>
      </c>
      <c r="E508" s="215"/>
      <c r="F508" s="215"/>
      <c r="G508" s="216" t="s">
        <v>3913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3960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3914</v>
      </c>
      <c r="C509" s="218" t="s">
        <v>3915</v>
      </c>
      <c r="D509" s="219" t="s">
        <v>781</v>
      </c>
      <c r="E509" s="218" t="s">
        <v>1107</v>
      </c>
      <c r="F509" s="218" t="s">
        <v>2573</v>
      </c>
      <c r="G509" s="219" t="s">
        <v>2570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3077</v>
      </c>
      <c r="BF509" s="218">
        <v>2</v>
      </c>
      <c r="BG509" s="231">
        <v>46240</v>
      </c>
      <c r="BH509" s="213">
        <f>+L509-BF509</f>
        <v>0</v>
      </c>
      <c r="BI509" s="213" t="s">
        <v>2538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3914</v>
      </c>
      <c r="C510" s="218" t="s">
        <v>3915</v>
      </c>
      <c r="D510" s="219" t="s">
        <v>781</v>
      </c>
      <c r="E510" s="218" t="s">
        <v>1111</v>
      </c>
      <c r="F510" s="218" t="s">
        <v>2574</v>
      </c>
      <c r="G510" s="219" t="s">
        <v>2544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3077</v>
      </c>
      <c r="BF510" s="218">
        <v>4</v>
      </c>
      <c r="BG510" s="231">
        <v>46240</v>
      </c>
      <c r="BH510" s="213">
        <f>+L510-BF510</f>
        <v>0</v>
      </c>
      <c r="BI510" s="213" t="s">
        <v>2538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3914</v>
      </c>
      <c r="C511" s="218" t="s">
        <v>3915</v>
      </c>
      <c r="D511" s="219" t="s">
        <v>781</v>
      </c>
      <c r="E511" s="218" t="s">
        <v>1074</v>
      </c>
      <c r="F511" s="218" t="s">
        <v>2575</v>
      </c>
      <c r="G511" s="219" t="s">
        <v>2546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3077</v>
      </c>
      <c r="BF511" s="218">
        <v>2</v>
      </c>
      <c r="BG511" s="231">
        <v>46240</v>
      </c>
      <c r="BH511" s="213">
        <f>+L511-BF511</f>
        <v>0</v>
      </c>
      <c r="BI511" s="213" t="s">
        <v>2538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3916</v>
      </c>
      <c r="C512" s="215" t="s">
        <v>3917</v>
      </c>
      <c r="D512" s="216" t="s">
        <v>3896</v>
      </c>
      <c r="E512" s="215"/>
      <c r="F512" s="215"/>
      <c r="G512" s="216" t="s">
        <v>3918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3960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3916</v>
      </c>
      <c r="C513" s="218" t="s">
        <v>3917</v>
      </c>
      <c r="D513" s="219" t="s">
        <v>781</v>
      </c>
      <c r="E513" s="218" t="s">
        <v>1175</v>
      </c>
      <c r="F513" s="218" t="s">
        <v>2576</v>
      </c>
      <c r="G513" s="219" t="s">
        <v>2537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3077</v>
      </c>
      <c r="BF513" s="218">
        <v>4</v>
      </c>
      <c r="BG513" s="231">
        <v>46240</v>
      </c>
      <c r="BH513" s="213">
        <f>+L513-BF513</f>
        <v>0</v>
      </c>
      <c r="BI513" s="213" t="s">
        <v>2538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3916</v>
      </c>
      <c r="C514" s="218" t="s">
        <v>3917</v>
      </c>
      <c r="D514" s="219" t="s">
        <v>781</v>
      </c>
      <c r="E514" s="218" t="s">
        <v>937</v>
      </c>
      <c r="F514" s="218" t="s">
        <v>2577</v>
      </c>
      <c r="G514" s="219" t="s">
        <v>2540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3077</v>
      </c>
      <c r="BF514" s="218">
        <v>8</v>
      </c>
      <c r="BG514" s="231">
        <v>46240</v>
      </c>
      <c r="BH514" s="213">
        <f>+L514-BF514</f>
        <v>0</v>
      </c>
      <c r="BI514" s="213" t="s">
        <v>2538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3919</v>
      </c>
      <c r="C515" s="215" t="s">
        <v>3920</v>
      </c>
      <c r="D515" s="216" t="s">
        <v>3896</v>
      </c>
      <c r="E515" s="215"/>
      <c r="F515" s="215"/>
      <c r="G515" s="216" t="s">
        <v>3909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3960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3919</v>
      </c>
      <c r="C516" s="218" t="s">
        <v>3920</v>
      </c>
      <c r="D516" s="219" t="s">
        <v>781</v>
      </c>
      <c r="E516" s="218" t="s">
        <v>1175</v>
      </c>
      <c r="F516" s="218" t="s">
        <v>2536</v>
      </c>
      <c r="G516" s="219" t="s">
        <v>2537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3077</v>
      </c>
      <c r="BF516" s="218">
        <v>4</v>
      </c>
      <c r="BG516" s="231">
        <v>46240</v>
      </c>
      <c r="BH516" s="213">
        <f>+L516-BF516</f>
        <v>0</v>
      </c>
      <c r="BI516" s="213" t="s">
        <v>2538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3919</v>
      </c>
      <c r="C517" s="218" t="s">
        <v>3920</v>
      </c>
      <c r="D517" s="219" t="s">
        <v>781</v>
      </c>
      <c r="E517" s="218" t="s">
        <v>935</v>
      </c>
      <c r="F517" s="218" t="s">
        <v>2539</v>
      </c>
      <c r="G517" s="219" t="s">
        <v>2540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3077</v>
      </c>
      <c r="BF517" s="218">
        <v>8</v>
      </c>
      <c r="BG517" s="231">
        <v>46240</v>
      </c>
      <c r="BH517" s="213">
        <f>+L517-BF517</f>
        <v>0</v>
      </c>
      <c r="BI517" s="213" t="s">
        <v>2538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3921</v>
      </c>
      <c r="C518" s="215" t="s">
        <v>3922</v>
      </c>
      <c r="D518" s="216" t="s">
        <v>3896</v>
      </c>
      <c r="E518" s="215"/>
      <c r="F518" s="215"/>
      <c r="G518" s="216" t="s">
        <v>3923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3960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3921</v>
      </c>
      <c r="C519" s="218" t="s">
        <v>3922</v>
      </c>
      <c r="D519" s="219" t="s">
        <v>781</v>
      </c>
      <c r="E519" s="218" t="s">
        <v>843</v>
      </c>
      <c r="F519" s="218" t="s">
        <v>2541</v>
      </c>
      <c r="G519" s="219" t="s">
        <v>2542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3077</v>
      </c>
      <c r="BF519" s="218">
        <v>1</v>
      </c>
      <c r="BG519" s="231">
        <v>46240</v>
      </c>
      <c r="BH519" s="213">
        <f>+L519-BF519</f>
        <v>0</v>
      </c>
      <c r="BI519" s="213" t="s">
        <v>2538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3921</v>
      </c>
      <c r="C520" s="218" t="s">
        <v>3922</v>
      </c>
      <c r="D520" s="219" t="s">
        <v>781</v>
      </c>
      <c r="E520" s="218" t="s">
        <v>1111</v>
      </c>
      <c r="F520" s="218" t="s">
        <v>2543</v>
      </c>
      <c r="G520" s="219" t="s">
        <v>2544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3077</v>
      </c>
      <c r="BF520" s="218">
        <v>2</v>
      </c>
      <c r="BG520" s="231">
        <v>46240</v>
      </c>
      <c r="BH520" s="213">
        <f>+L520-BF520</f>
        <v>0</v>
      </c>
      <c r="BI520" s="213" t="s">
        <v>2538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3921</v>
      </c>
      <c r="C521" s="218" t="s">
        <v>3922</v>
      </c>
      <c r="D521" s="219" t="s">
        <v>781</v>
      </c>
      <c r="E521" s="218" t="s">
        <v>1113</v>
      </c>
      <c r="F521" s="218" t="s">
        <v>2545</v>
      </c>
      <c r="G521" s="219" t="s">
        <v>2546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3077</v>
      </c>
      <c r="BF521" s="218">
        <v>1</v>
      </c>
      <c r="BG521" s="231">
        <v>46240</v>
      </c>
      <c r="BH521" s="213">
        <f>+L521-BF521</f>
        <v>0</v>
      </c>
      <c r="BI521" s="213" t="s">
        <v>2538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3924</v>
      </c>
      <c r="C522" s="215" t="s">
        <v>3925</v>
      </c>
      <c r="D522" s="216" t="s">
        <v>3896</v>
      </c>
      <c r="E522" s="215"/>
      <c r="F522" s="215"/>
      <c r="G522" s="216" t="s">
        <v>3923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3960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3924</v>
      </c>
      <c r="C523" s="218" t="s">
        <v>3925</v>
      </c>
      <c r="D523" s="219" t="s">
        <v>781</v>
      </c>
      <c r="E523" s="218" t="s">
        <v>843</v>
      </c>
      <c r="F523" s="218" t="s">
        <v>2547</v>
      </c>
      <c r="G523" s="219" t="s">
        <v>2542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3077</v>
      </c>
      <c r="BF523" s="218">
        <v>1</v>
      </c>
      <c r="BG523" s="231">
        <v>46240</v>
      </c>
      <c r="BH523" s="213">
        <f>+L523-BF523</f>
        <v>0</v>
      </c>
      <c r="BI523" s="213" t="s">
        <v>2538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3924</v>
      </c>
      <c r="C524" s="218" t="s">
        <v>3925</v>
      </c>
      <c r="D524" s="219" t="s">
        <v>781</v>
      </c>
      <c r="E524" s="218" t="s">
        <v>1111</v>
      </c>
      <c r="F524" s="218" t="s">
        <v>2548</v>
      </c>
      <c r="G524" s="219" t="s">
        <v>2544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3077</v>
      </c>
      <c r="BF524" s="218">
        <v>2</v>
      </c>
      <c r="BG524" s="231">
        <v>46240</v>
      </c>
      <c r="BH524" s="213">
        <f>+L524-BF524</f>
        <v>0</v>
      </c>
      <c r="BI524" s="213" t="s">
        <v>2538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3924</v>
      </c>
      <c r="C525" s="218" t="s">
        <v>3925</v>
      </c>
      <c r="D525" s="219" t="s">
        <v>781</v>
      </c>
      <c r="E525" s="218" t="s">
        <v>1113</v>
      </c>
      <c r="F525" s="218" t="s">
        <v>2549</v>
      </c>
      <c r="G525" s="219" t="s">
        <v>2546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3077</v>
      </c>
      <c r="BF525" s="218">
        <v>1</v>
      </c>
      <c r="BG525" s="231">
        <v>46240</v>
      </c>
      <c r="BH525" s="213">
        <f>+L525-BF525</f>
        <v>0</v>
      </c>
      <c r="BI525" s="213" t="s">
        <v>2538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3926</v>
      </c>
      <c r="C526" s="215" t="s">
        <v>3927</v>
      </c>
      <c r="D526" s="216" t="s">
        <v>3763</v>
      </c>
      <c r="E526" s="215"/>
      <c r="F526" s="215"/>
      <c r="G526" s="216" t="s">
        <v>3928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3960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3926</v>
      </c>
      <c r="C527" s="218" t="s">
        <v>3927</v>
      </c>
      <c r="D527" s="219" t="s">
        <v>2473</v>
      </c>
      <c r="E527" s="218" t="s">
        <v>3929</v>
      </c>
      <c r="F527" s="218" t="s">
        <v>2950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3926</v>
      </c>
      <c r="C528" s="218" t="s">
        <v>3927</v>
      </c>
      <c r="D528" s="219" t="s">
        <v>2473</v>
      </c>
      <c r="E528" s="218" t="s">
        <v>3930</v>
      </c>
      <c r="F528" s="218" t="s">
        <v>2951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3027</v>
      </c>
      <c r="BF528" s="213">
        <v>1</v>
      </c>
      <c r="BG528" s="231">
        <v>46240</v>
      </c>
      <c r="BH528" s="213">
        <f t="shared" si="154"/>
        <v>0</v>
      </c>
      <c r="BI528" s="213" t="s">
        <v>2474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3926</v>
      </c>
      <c r="C529" s="218" t="s">
        <v>3927</v>
      </c>
      <c r="D529" s="219" t="s">
        <v>2954</v>
      </c>
      <c r="E529" s="218" t="s">
        <v>3931</v>
      </c>
      <c r="F529" s="218" t="s">
        <v>2952</v>
      </c>
      <c r="G529" s="219" t="s">
        <v>2953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3926</v>
      </c>
      <c r="C530" s="218" t="s">
        <v>3927</v>
      </c>
      <c r="D530" s="219" t="s">
        <v>781</v>
      </c>
      <c r="E530" s="218" t="s">
        <v>1026</v>
      </c>
      <c r="F530" s="218" t="s">
        <v>2955</v>
      </c>
      <c r="G530" s="219" t="s">
        <v>2956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3926</v>
      </c>
      <c r="C531" s="218" t="s">
        <v>3927</v>
      </c>
      <c r="D531" s="219" t="s">
        <v>2477</v>
      </c>
      <c r="E531" s="218" t="s">
        <v>1104</v>
      </c>
      <c r="F531" s="218" t="s">
        <v>2957</v>
      </c>
      <c r="G531" s="219" t="s">
        <v>2958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3029</v>
      </c>
      <c r="BF531" s="218">
        <v>2</v>
      </c>
      <c r="BG531" s="246">
        <v>46240</v>
      </c>
      <c r="BH531" s="213">
        <f t="shared" si="154"/>
        <v>0</v>
      </c>
      <c r="BI531" s="245" t="s">
        <v>2478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3926</v>
      </c>
      <c r="C532" s="218" t="s">
        <v>3927</v>
      </c>
      <c r="D532" s="219" t="s">
        <v>781</v>
      </c>
      <c r="E532" s="218" t="s">
        <v>1071</v>
      </c>
      <c r="F532" s="218" t="s">
        <v>2959</v>
      </c>
      <c r="G532" s="219" t="s">
        <v>2960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3926</v>
      </c>
      <c r="C533" s="218" t="s">
        <v>3927</v>
      </c>
      <c r="D533" s="219" t="s">
        <v>2477</v>
      </c>
      <c r="E533" s="218" t="s">
        <v>1190</v>
      </c>
      <c r="F533" s="218" t="s">
        <v>2961</v>
      </c>
      <c r="G533" s="219" t="s">
        <v>2962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3029</v>
      </c>
      <c r="BF533" s="218">
        <v>2</v>
      </c>
      <c r="BG533" s="246">
        <v>46240</v>
      </c>
      <c r="BH533" s="213">
        <f t="shared" si="154"/>
        <v>0</v>
      </c>
      <c r="BI533" s="245" t="s">
        <v>2478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3932</v>
      </c>
      <c r="C534" s="215" t="s">
        <v>3933</v>
      </c>
      <c r="D534" s="216" t="s">
        <v>3763</v>
      </c>
      <c r="E534" s="215"/>
      <c r="F534" s="215"/>
      <c r="G534" s="216" t="s">
        <v>3928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3960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3932</v>
      </c>
      <c r="C535" s="218" t="s">
        <v>3933</v>
      </c>
      <c r="D535" s="219" t="s">
        <v>2473</v>
      </c>
      <c r="E535" s="218" t="s">
        <v>1054</v>
      </c>
      <c r="F535" s="218" t="s">
        <v>2963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3027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2474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3932</v>
      </c>
      <c r="C536" s="218" t="s">
        <v>3933</v>
      </c>
      <c r="D536" s="219" t="s">
        <v>2473</v>
      </c>
      <c r="E536" s="218" t="s">
        <v>3934</v>
      </c>
      <c r="F536" s="218" t="s">
        <v>2964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3932</v>
      </c>
      <c r="C537" s="218" t="s">
        <v>3933</v>
      </c>
      <c r="D537" s="219" t="s">
        <v>2954</v>
      </c>
      <c r="E537" s="218" t="s">
        <v>3931</v>
      </c>
      <c r="F537" s="218" t="s">
        <v>2965</v>
      </c>
      <c r="G537" s="219" t="s">
        <v>2953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3932</v>
      </c>
      <c r="C538" s="218" t="s">
        <v>3933</v>
      </c>
      <c r="D538" s="219" t="s">
        <v>781</v>
      </c>
      <c r="E538" s="218" t="s">
        <v>1026</v>
      </c>
      <c r="F538" s="218" t="s">
        <v>2966</v>
      </c>
      <c r="G538" s="219" t="s">
        <v>2956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3932</v>
      </c>
      <c r="C539" s="218" t="s">
        <v>3933</v>
      </c>
      <c r="D539" s="219" t="s">
        <v>2477</v>
      </c>
      <c r="E539" s="218" t="s">
        <v>1104</v>
      </c>
      <c r="F539" s="218" t="s">
        <v>2967</v>
      </c>
      <c r="G539" s="219" t="s">
        <v>2958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3029</v>
      </c>
      <c r="BF539" s="218">
        <v>2</v>
      </c>
      <c r="BG539" s="246">
        <v>46240</v>
      </c>
      <c r="BH539" s="213">
        <f t="shared" si="158"/>
        <v>0</v>
      </c>
      <c r="BI539" s="245" t="s">
        <v>2478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3932</v>
      </c>
      <c r="C540" s="218" t="s">
        <v>3933</v>
      </c>
      <c r="D540" s="219" t="s">
        <v>781</v>
      </c>
      <c r="E540" s="218" t="s">
        <v>1071</v>
      </c>
      <c r="F540" s="218" t="s">
        <v>2968</v>
      </c>
      <c r="G540" s="219" t="s">
        <v>2960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3932</v>
      </c>
      <c r="C541" s="218" t="s">
        <v>3933</v>
      </c>
      <c r="D541" s="219" t="s">
        <v>2477</v>
      </c>
      <c r="E541" s="218" t="s">
        <v>1190</v>
      </c>
      <c r="F541" s="218" t="s">
        <v>2969</v>
      </c>
      <c r="G541" s="219" t="s">
        <v>2962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3029</v>
      </c>
      <c r="BF541" s="218">
        <v>2</v>
      </c>
      <c r="BG541" s="246">
        <v>46240</v>
      </c>
      <c r="BH541" s="213">
        <f t="shared" si="158"/>
        <v>0</v>
      </c>
      <c r="BI541" s="245" t="s">
        <v>2478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3935</v>
      </c>
      <c r="C542" s="215" t="s">
        <v>3936</v>
      </c>
      <c r="D542" s="216" t="s">
        <v>3937</v>
      </c>
      <c r="E542" s="215"/>
      <c r="F542" s="215"/>
      <c r="G542" s="216" t="s">
        <v>3938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3960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3935</v>
      </c>
      <c r="C543" s="218" t="s">
        <v>3936</v>
      </c>
      <c r="D543" s="219" t="s">
        <v>781</v>
      </c>
      <c r="E543" s="218" t="s">
        <v>3939</v>
      </c>
      <c r="F543" s="218" t="s">
        <v>2404</v>
      </c>
      <c r="G543" s="219" t="s">
        <v>2405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3940</v>
      </c>
      <c r="C544" s="215" t="s">
        <v>3941</v>
      </c>
      <c r="D544" s="216" t="s">
        <v>1316</v>
      </c>
      <c r="E544" s="215"/>
      <c r="F544" s="215"/>
      <c r="G544" s="216" t="s">
        <v>3942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3960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3940</v>
      </c>
      <c r="C545" s="218" t="s">
        <v>3941</v>
      </c>
      <c r="D545" s="219" t="s">
        <v>2389</v>
      </c>
      <c r="E545" s="218" t="s">
        <v>3943</v>
      </c>
      <c r="F545" s="218" t="s">
        <v>2388</v>
      </c>
      <c r="G545" s="219" t="s">
        <v>2389</v>
      </c>
      <c r="H545" s="221">
        <v>6758</v>
      </c>
      <c r="I545" s="218" t="s">
        <v>2390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3940</v>
      </c>
      <c r="C546" s="218" t="s">
        <v>3941</v>
      </c>
      <c r="D546" s="219" t="s">
        <v>781</v>
      </c>
      <c r="E546" s="218" t="s">
        <v>3944</v>
      </c>
      <c r="F546" s="218" t="s">
        <v>2391</v>
      </c>
      <c r="G546" s="219" t="s">
        <v>2392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2973</v>
      </c>
      <c r="BF546" s="218">
        <v>2</v>
      </c>
      <c r="BG546" s="231">
        <v>46240</v>
      </c>
      <c r="BH546" s="213">
        <f>+L546-BF546</f>
        <v>0</v>
      </c>
      <c r="BI546" s="213" t="s">
        <v>2393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3945</v>
      </c>
      <c r="C547" s="215" t="s">
        <v>3946</v>
      </c>
      <c r="D547" s="216" t="s">
        <v>1316</v>
      </c>
      <c r="E547" s="215"/>
      <c r="F547" s="215"/>
      <c r="G547" s="216" t="s">
        <v>3947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3960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3945</v>
      </c>
      <c r="C548" s="218" t="s">
        <v>3946</v>
      </c>
      <c r="D548" s="219" t="s">
        <v>2389</v>
      </c>
      <c r="E548" s="218" t="s">
        <v>3948</v>
      </c>
      <c r="F548" s="218" t="s">
        <v>2394</v>
      </c>
      <c r="G548" s="219" t="s">
        <v>2389</v>
      </c>
      <c r="H548" s="221">
        <v>6762</v>
      </c>
      <c r="I548" s="218" t="s">
        <v>2390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3945</v>
      </c>
      <c r="C549" s="218" t="s">
        <v>3946</v>
      </c>
      <c r="D549" s="219" t="s">
        <v>781</v>
      </c>
      <c r="E549" s="218" t="s">
        <v>3944</v>
      </c>
      <c r="F549" s="218" t="s">
        <v>2395</v>
      </c>
      <c r="G549" s="219" t="s">
        <v>2392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2973</v>
      </c>
      <c r="BF549" s="218">
        <v>2</v>
      </c>
      <c r="BG549" s="231">
        <v>46240</v>
      </c>
      <c r="BH549" s="213">
        <f>+L549-BF549</f>
        <v>0</v>
      </c>
      <c r="BI549" s="213" t="s">
        <v>2393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3949</v>
      </c>
      <c r="C550" s="215" t="s">
        <v>3950</v>
      </c>
      <c r="D550" s="216" t="s">
        <v>1316</v>
      </c>
      <c r="E550" s="215"/>
      <c r="F550" s="215"/>
      <c r="G550" s="216" t="s">
        <v>3951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3960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3949</v>
      </c>
      <c r="C551" s="218" t="s">
        <v>3950</v>
      </c>
      <c r="D551" s="219" t="s">
        <v>2389</v>
      </c>
      <c r="E551" s="218" t="s">
        <v>3952</v>
      </c>
      <c r="F551" s="218" t="s">
        <v>2396</v>
      </c>
      <c r="G551" s="219" t="s">
        <v>2389</v>
      </c>
      <c r="H551" s="221">
        <v>6750</v>
      </c>
      <c r="I551" s="218" t="s">
        <v>2390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3949</v>
      </c>
      <c r="C552" s="218" t="s">
        <v>3950</v>
      </c>
      <c r="D552" s="219" t="s">
        <v>781</v>
      </c>
      <c r="E552" s="218" t="s">
        <v>3944</v>
      </c>
      <c r="F552" s="218" t="s">
        <v>2397</v>
      </c>
      <c r="G552" s="219" t="s">
        <v>2392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2973</v>
      </c>
      <c r="BF552" s="218">
        <v>2</v>
      </c>
      <c r="BG552" s="231">
        <v>46240</v>
      </c>
      <c r="BH552" s="213">
        <f>+L552-BF552</f>
        <v>0</v>
      </c>
      <c r="BI552" s="213" t="s">
        <v>2393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3953</v>
      </c>
      <c r="C553" s="215" t="s">
        <v>3954</v>
      </c>
      <c r="D553" s="216" t="s">
        <v>2000</v>
      </c>
      <c r="E553" s="215"/>
      <c r="F553" s="215"/>
      <c r="G553" s="216" t="s">
        <v>3955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3960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3953</v>
      </c>
      <c r="C554" s="218" t="s">
        <v>3954</v>
      </c>
      <c r="D554" s="219" t="s">
        <v>2422</v>
      </c>
      <c r="E554" s="218" t="s">
        <v>3956</v>
      </c>
      <c r="F554" s="218" t="s">
        <v>2470</v>
      </c>
      <c r="G554" s="219" t="s">
        <v>2445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K454"/>
  <sheetViews>
    <sheetView tabSelected="1"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T465" sqref="T46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136</v>
      </c>
      <c r="H5" s="26" cm="1">
        <f t="array" ref="H5">SUMPRODUCT(--($C$30:$C$454=$D5),$L$30:$L$454,$J$30:$J$454)</f>
        <v>15878.900000000001</v>
      </c>
      <c r="I5" s="26" cm="1">
        <f t="array" ref="I5">SUMPRODUCT(--($C$30:$C$454=$D5),$M$30:$M$454)</f>
        <v>295</v>
      </c>
      <c r="J5" s="27" cm="1">
        <f t="array" ref="J5">SUMPRODUCT(--($C$30:$C$454=$D5),$M$30:$M$454,$J$30:$J$454)</f>
        <v>16260.700000000006</v>
      </c>
      <c r="L5" s="28" t="s">
        <v>12</v>
      </c>
      <c r="M5" s="29">
        <f>G8</f>
        <v>764</v>
      </c>
      <c r="N5" s="30">
        <f>H8</f>
        <v>25393.200000000004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628</v>
      </c>
      <c r="H6" s="26" cm="1">
        <f t="array" ref="H6">SUMPRODUCT(--($C$30:$C$454=$D6),$L$30:$L$454,$J$30:$J$454)</f>
        <v>9514.3000000000029</v>
      </c>
      <c r="I6" s="26" cm="1">
        <f t="array" ref="I6">SUMPRODUCT(--($C$30:$C$454=$D6),$M$30:$M$454)</f>
        <v>162</v>
      </c>
      <c r="J6" s="27" cm="1">
        <f t="array" ref="J6">SUMPRODUCT(--($C$30:$C$454=$D6),$M$30:$M$454,$J$30:$J$454)</f>
        <v>77261.600000000035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764</v>
      </c>
      <c r="H8" s="41">
        <f t="shared" si="0"/>
        <v>25393.200000000004</v>
      </c>
      <c r="I8" s="41">
        <f t="shared" si="0"/>
        <v>847</v>
      </c>
      <c r="J8" s="42">
        <f>J5+J6+J7</f>
        <v>93734.500000000044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930.39669842974104</v>
      </c>
      <c r="W27" s="73" cm="1">
        <f t="array" ref="W27">SUMPRODUCT($J$30:$J$454,W30:W454,--(W30:W454&lt;&gt;""))</f>
        <v>20475</v>
      </c>
      <c r="X27" s="73" cm="1">
        <f t="array" ref="X27">SUMPRODUCT($J$30:$J$454,X30:X454,--(X30:X454&lt;&gt;""))</f>
        <v>1305.0000000000002</v>
      </c>
      <c r="Y27" s="73" cm="1">
        <f t="array" ref="Y27">SUMPRODUCT($J$30:$J$454,Y30:Y454,--(Y30:Y454&lt;&gt;""))</f>
        <v>0</v>
      </c>
      <c r="Z27" s="73" cm="1">
        <f t="array" ref="Z27">SUMPRODUCT($J$30:$J$454,Z30:Z454,--(Z30:Z454&lt;&gt;""))</f>
        <v>1305.0000000000002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7.0026842034626231</v>
      </c>
      <c r="W28" s="75">
        <f t="shared" si="1"/>
        <v>9</v>
      </c>
      <c r="X28" s="75">
        <f t="shared" si="1"/>
        <v>121</v>
      </c>
      <c r="Y28" s="75">
        <f t="shared" si="1"/>
        <v>0</v>
      </c>
      <c r="Z28" s="75">
        <f t="shared" si="1"/>
        <v>121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>
        <v>46312</v>
      </c>
      <c r="W29" s="79">
        <v>46314</v>
      </c>
      <c r="X29" s="79">
        <v>46315</v>
      </c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2971</v>
      </c>
      <c r="E30" s="82" t="s">
        <v>2389</v>
      </c>
      <c r="F30" s="82" t="s">
        <v>2389</v>
      </c>
      <c r="G30" s="82">
        <v>6758</v>
      </c>
      <c r="H30" s="82" t="s">
        <v>2390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hidden="1" customHeight="1">
      <c r="C31" s="82" t="s">
        <v>13</v>
      </c>
      <c r="D31" s="82" t="s">
        <v>2972</v>
      </c>
      <c r="E31" s="82" t="s">
        <v>2392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2973</v>
      </c>
      <c r="AH31" s="53">
        <v>2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2974</v>
      </c>
      <c r="E32" s="82" t="s">
        <v>2389</v>
      </c>
      <c r="F32" s="82" t="s">
        <v>2389</v>
      </c>
      <c r="G32" s="82">
        <v>6762</v>
      </c>
      <c r="H32" s="82" t="s">
        <v>2390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2975</v>
      </c>
      <c r="E33" s="82" t="s">
        <v>2392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2973</v>
      </c>
      <c r="AH33" s="53">
        <v>2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2976</v>
      </c>
      <c r="E34" s="82" t="s">
        <v>2389</v>
      </c>
      <c r="F34" s="82" t="s">
        <v>2389</v>
      </c>
      <c r="G34" s="82">
        <v>6750</v>
      </c>
      <c r="H34" s="82" t="s">
        <v>2390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hidden="1" customHeight="1">
      <c r="C35" s="82" t="s">
        <v>13</v>
      </c>
      <c r="D35" s="82" t="s">
        <v>2977</v>
      </c>
      <c r="E35" s="82" t="s">
        <v>2392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2973</v>
      </c>
      <c r="AH35" s="53">
        <v>2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2978</v>
      </c>
      <c r="E36" s="82" t="s">
        <v>2399</v>
      </c>
      <c r="F36" s="82" t="s">
        <v>2400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2979</v>
      </c>
      <c r="AH36" s="53">
        <v>3</v>
      </c>
      <c r="AI36" s="83">
        <v>46181</v>
      </c>
      <c r="AJ36" s="53"/>
      <c r="AK36" s="53"/>
    </row>
    <row r="37" spans="3:37" ht="14.25" hidden="1" customHeight="1">
      <c r="C37" s="82" t="s">
        <v>13</v>
      </c>
      <c r="D37" s="82" t="s">
        <v>2980</v>
      </c>
      <c r="E37" s="82" t="s">
        <v>2403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2973</v>
      </c>
      <c r="AH37" s="53">
        <v>6</v>
      </c>
      <c r="AI37" s="83">
        <v>46181</v>
      </c>
      <c r="AJ37" s="53"/>
      <c r="AK37" s="53"/>
    </row>
    <row r="38" spans="3:37" ht="14.25" hidden="1" customHeight="1">
      <c r="C38" s="82" t="s">
        <v>13</v>
      </c>
      <c r="D38" s="82" t="s">
        <v>2981</v>
      </c>
      <c r="E38" s="82" t="s">
        <v>2405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hidden="1" customHeight="1">
      <c r="C39" s="82" t="s">
        <v>11</v>
      </c>
      <c r="D39" s="82" t="s">
        <v>2982</v>
      </c>
      <c r="E39" s="82" t="s">
        <v>2407</v>
      </c>
      <c r="F39" s="82" t="s">
        <v>2408</v>
      </c>
      <c r="G39" s="82">
        <v>3401</v>
      </c>
      <c r="H39" s="82" t="s">
        <v>2409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2983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2984</v>
      </c>
      <c r="E40" s="82" t="s">
        <v>2407</v>
      </c>
      <c r="F40" s="82" t="s">
        <v>2408</v>
      </c>
      <c r="G40" s="82">
        <v>222</v>
      </c>
      <c r="H40" s="82" t="s">
        <v>2409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2983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14</v>
      </c>
      <c r="D41" s="82" t="s">
        <v>2985</v>
      </c>
      <c r="E41" s="82" t="s">
        <v>2413</v>
      </c>
      <c r="F41" s="82" t="s">
        <v>2414</v>
      </c>
      <c r="G41" s="82">
        <v>191</v>
      </c>
      <c r="H41" s="82" t="s">
        <v>2415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hidden="1" customHeight="1">
      <c r="C42" s="82" t="s">
        <v>11</v>
      </c>
      <c r="D42" s="82" t="s">
        <v>2986</v>
      </c>
      <c r="E42" s="82" t="s">
        <v>2407</v>
      </c>
      <c r="F42" s="82" t="s">
        <v>2408</v>
      </c>
      <c r="G42" s="82">
        <v>3811</v>
      </c>
      <c r="H42" s="82" t="s">
        <v>2409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2983</v>
      </c>
      <c r="AH42" s="53">
        <v>1</v>
      </c>
      <c r="AI42" s="83">
        <v>46181</v>
      </c>
      <c r="AJ42" s="53"/>
      <c r="AK42" s="53"/>
    </row>
    <row r="43" spans="3:37" ht="14.25" hidden="1" customHeight="1">
      <c r="C43" s="82" t="s">
        <v>14</v>
      </c>
      <c r="D43" s="82" t="s">
        <v>2987</v>
      </c>
      <c r="E43" s="82" t="s">
        <v>2407</v>
      </c>
      <c r="F43" s="82" t="s">
        <v>2418</v>
      </c>
      <c r="G43" s="82">
        <v>121</v>
      </c>
      <c r="H43" s="82" t="s">
        <v>2419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11</v>
      </c>
      <c r="D44" s="82" t="s">
        <v>2988</v>
      </c>
      <c r="E44" s="82" t="s">
        <v>2421</v>
      </c>
      <c r="F44" s="82" t="s">
        <v>2422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2989</v>
      </c>
      <c r="AH44" s="53">
        <v>32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2990</v>
      </c>
      <c r="E45" s="82" t="s">
        <v>2421</v>
      </c>
      <c r="F45" s="82" t="s">
        <v>2422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2989</v>
      </c>
      <c r="AH45" s="53">
        <v>1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2991</v>
      </c>
      <c r="E46" s="82" t="s">
        <v>2426</v>
      </c>
      <c r="F46" s="82" t="s">
        <v>2422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11</v>
      </c>
      <c r="D47" s="82" t="s">
        <v>2992</v>
      </c>
      <c r="E47" s="82" t="s">
        <v>2428</v>
      </c>
      <c r="F47" s="82" t="s">
        <v>2422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2989</v>
      </c>
      <c r="AH47" s="53">
        <v>1</v>
      </c>
      <c r="AI47" s="83">
        <v>46181</v>
      </c>
      <c r="AJ47" s="53"/>
      <c r="AK47" s="53"/>
    </row>
    <row r="48" spans="3:37" ht="14.25" hidden="1" customHeight="1">
      <c r="C48" s="82" t="s">
        <v>11</v>
      </c>
      <c r="D48" s="82" t="s">
        <v>2993</v>
      </c>
      <c r="E48" s="82" t="s">
        <v>2430</v>
      </c>
      <c r="F48" s="82" t="s">
        <v>2422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2989</v>
      </c>
      <c r="AH48" s="53">
        <v>8</v>
      </c>
      <c r="AI48" s="83">
        <v>46181</v>
      </c>
      <c r="AJ48" s="53"/>
      <c r="AK48" s="53"/>
    </row>
    <row r="49" spans="3:37" ht="14.25" hidden="1" customHeight="1">
      <c r="C49" s="82" t="s">
        <v>11</v>
      </c>
      <c r="D49" s="82" t="s">
        <v>2994</v>
      </c>
      <c r="E49" s="82" t="s">
        <v>2430</v>
      </c>
      <c r="F49" s="82" t="s">
        <v>2422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2989</v>
      </c>
      <c r="AH49" s="53">
        <v>3</v>
      </c>
      <c r="AI49" s="83">
        <v>46181</v>
      </c>
      <c r="AJ49" s="53"/>
      <c r="AK49" s="53"/>
    </row>
    <row r="50" spans="3:37" ht="14.25" hidden="1" customHeight="1">
      <c r="C50" s="82" t="s">
        <v>11</v>
      </c>
      <c r="D50" s="82" t="s">
        <v>2995</v>
      </c>
      <c r="E50" s="82" t="s">
        <v>2421</v>
      </c>
      <c r="F50" s="82" t="s">
        <v>2422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2989</v>
      </c>
      <c r="AH50" s="53">
        <v>1</v>
      </c>
      <c r="AI50" s="83">
        <v>46181</v>
      </c>
      <c r="AJ50" s="53"/>
      <c r="AK50" s="53"/>
    </row>
    <row r="51" spans="3:37" ht="14.25" hidden="1" customHeight="1">
      <c r="C51" s="82" t="s">
        <v>11</v>
      </c>
      <c r="D51" s="82" t="s">
        <v>2996</v>
      </c>
      <c r="E51" s="82" t="s">
        <v>2430</v>
      </c>
      <c r="F51" s="82" t="s">
        <v>2422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2989</v>
      </c>
      <c r="AH51" s="53">
        <v>3</v>
      </c>
      <c r="AI51" s="83">
        <v>46181</v>
      </c>
      <c r="AJ51" s="53"/>
      <c r="AK51" s="53"/>
    </row>
    <row r="52" spans="3:37" ht="14.25" hidden="1" customHeight="1">
      <c r="C52" s="82" t="s">
        <v>11</v>
      </c>
      <c r="D52" s="82" t="s">
        <v>2997</v>
      </c>
      <c r="E52" s="82" t="s">
        <v>2435</v>
      </c>
      <c r="F52" s="82" t="s">
        <v>2422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2989</v>
      </c>
      <c r="AH52" s="53">
        <v>1</v>
      </c>
      <c r="AI52" s="83">
        <v>46181</v>
      </c>
      <c r="AJ52" s="53"/>
      <c r="AK52" s="53"/>
    </row>
    <row r="53" spans="3:37" ht="14.25" hidden="1" customHeight="1">
      <c r="C53" s="82" t="s">
        <v>11</v>
      </c>
      <c r="D53" s="82" t="s">
        <v>2998</v>
      </c>
      <c r="E53" s="82" t="s">
        <v>2435</v>
      </c>
      <c r="F53" s="82" t="s">
        <v>2422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11</v>
      </c>
      <c r="D54" s="82" t="s">
        <v>2999</v>
      </c>
      <c r="E54" s="82" t="s">
        <v>2438</v>
      </c>
      <c r="F54" s="82" t="s">
        <v>2422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2989</v>
      </c>
      <c r="AH54" s="53">
        <v>1</v>
      </c>
      <c r="AI54" s="83">
        <v>46181</v>
      </c>
      <c r="AJ54" s="53"/>
      <c r="AK54" s="53"/>
    </row>
    <row r="55" spans="3:37" ht="14.25" hidden="1" customHeight="1">
      <c r="C55" s="82" t="s">
        <v>11</v>
      </c>
      <c r="D55" s="82" t="s">
        <v>3000</v>
      </c>
      <c r="E55" s="82" t="s">
        <v>2430</v>
      </c>
      <c r="F55" s="82" t="s">
        <v>2422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2989</v>
      </c>
      <c r="AH55" s="53">
        <v>2</v>
      </c>
      <c r="AI55" s="83">
        <v>46181</v>
      </c>
      <c r="AJ55" s="53"/>
      <c r="AK55" s="53"/>
    </row>
    <row r="56" spans="3:37" ht="14.25" hidden="1" customHeight="1">
      <c r="C56" s="82" t="s">
        <v>11</v>
      </c>
      <c r="D56" s="82" t="s">
        <v>3001</v>
      </c>
      <c r="E56" s="82" t="s">
        <v>2441</v>
      </c>
      <c r="F56" s="82" t="s">
        <v>2422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2989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3002</v>
      </c>
      <c r="E57" s="82" t="s">
        <v>2443</v>
      </c>
      <c r="F57" s="82" t="s">
        <v>2422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2989</v>
      </c>
      <c r="AH57" s="53">
        <v>1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3003</v>
      </c>
      <c r="E58" s="82" t="s">
        <v>2445</v>
      </c>
      <c r="F58" s="82" t="s">
        <v>2422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2989</v>
      </c>
      <c r="AH58" s="53">
        <v>1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3004</v>
      </c>
      <c r="E59" s="82" t="s">
        <v>2447</v>
      </c>
      <c r="F59" s="82" t="s">
        <v>2422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2989</v>
      </c>
      <c r="AH59" s="53">
        <v>1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3005</v>
      </c>
      <c r="E60" s="82" t="s">
        <v>2449</v>
      </c>
      <c r="F60" s="82" t="s">
        <v>2422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2989</v>
      </c>
      <c r="AH60" s="53">
        <v>1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3006</v>
      </c>
      <c r="E61" s="82" t="s">
        <v>2435</v>
      </c>
      <c r="F61" s="82" t="s">
        <v>2422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2989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3007</v>
      </c>
      <c r="E62" s="82" t="s">
        <v>2449</v>
      </c>
      <c r="F62" s="82" t="s">
        <v>2422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2989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3008</v>
      </c>
      <c r="E63" s="82" t="s">
        <v>2447</v>
      </c>
      <c r="F63" s="82" t="s">
        <v>2422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2989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11</v>
      </c>
      <c r="D64" s="82" t="s">
        <v>3009</v>
      </c>
      <c r="E64" s="82" t="s">
        <v>2435</v>
      </c>
      <c r="F64" s="82" t="s">
        <v>2422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2989</v>
      </c>
      <c r="AH64" s="53">
        <v>1</v>
      </c>
      <c r="AI64" s="83">
        <v>46181</v>
      </c>
      <c r="AJ64" s="53"/>
      <c r="AK64" s="53"/>
    </row>
    <row r="65" spans="3:37" ht="14.25" hidden="1" customHeight="1">
      <c r="C65" s="82" t="s">
        <v>11</v>
      </c>
      <c r="D65" s="82" t="s">
        <v>3010</v>
      </c>
      <c r="E65" s="82" t="s">
        <v>2455</v>
      </c>
      <c r="F65" s="82" t="s">
        <v>2422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2989</v>
      </c>
      <c r="AH65" s="53">
        <v>1</v>
      </c>
      <c r="AI65" s="83">
        <v>46181</v>
      </c>
      <c r="AJ65" s="53"/>
      <c r="AK65" s="53"/>
    </row>
    <row r="66" spans="3:37" ht="14.25" hidden="1" customHeight="1">
      <c r="C66" s="82" t="s">
        <v>11</v>
      </c>
      <c r="D66" s="82" t="s">
        <v>3011</v>
      </c>
      <c r="E66" s="82" t="s">
        <v>2430</v>
      </c>
      <c r="F66" s="82" t="s">
        <v>2422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2989</v>
      </c>
      <c r="AH66" s="53">
        <v>2</v>
      </c>
      <c r="AI66" s="83">
        <v>46181</v>
      </c>
      <c r="AJ66" s="53"/>
      <c r="AK66" s="53"/>
    </row>
    <row r="67" spans="3:37" ht="14.25" hidden="1" customHeight="1">
      <c r="C67" s="82" t="s">
        <v>11</v>
      </c>
      <c r="D67" s="82" t="s">
        <v>3012</v>
      </c>
      <c r="E67" s="82" t="s">
        <v>2458</v>
      </c>
      <c r="F67" s="82" t="s">
        <v>2422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2989</v>
      </c>
      <c r="AH67" s="53">
        <v>1</v>
      </c>
      <c r="AI67" s="83">
        <v>46181</v>
      </c>
      <c r="AJ67" s="53"/>
      <c r="AK67" s="53"/>
    </row>
    <row r="68" spans="3:37" ht="14.25" hidden="1" customHeight="1">
      <c r="C68" s="82" t="s">
        <v>11</v>
      </c>
      <c r="D68" s="82" t="s">
        <v>3013</v>
      </c>
      <c r="E68" s="82" t="s">
        <v>2447</v>
      </c>
      <c r="F68" s="82" t="s">
        <v>2422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2989</v>
      </c>
      <c r="AH68" s="53">
        <v>1</v>
      </c>
      <c r="AI68" s="83">
        <v>46181</v>
      </c>
      <c r="AJ68" s="53"/>
      <c r="AK68" s="53"/>
    </row>
    <row r="69" spans="3:37" ht="14.25" hidden="1" customHeight="1">
      <c r="C69" s="82" t="s">
        <v>11</v>
      </c>
      <c r="D69" s="82" t="s">
        <v>3014</v>
      </c>
      <c r="E69" s="82" t="s">
        <v>2449</v>
      </c>
      <c r="F69" s="82" t="s">
        <v>2422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2989</v>
      </c>
      <c r="AH69" s="53">
        <v>1</v>
      </c>
      <c r="AI69" s="83">
        <v>46181</v>
      </c>
      <c r="AJ69" s="53"/>
      <c r="AK69" s="53"/>
    </row>
    <row r="70" spans="3:37" ht="14.25" hidden="1" customHeight="1">
      <c r="C70" s="82" t="s">
        <v>11</v>
      </c>
      <c r="D70" s="82" t="s">
        <v>3015</v>
      </c>
      <c r="E70" s="82" t="s">
        <v>2430</v>
      </c>
      <c r="F70" s="82" t="s">
        <v>2422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2989</v>
      </c>
      <c r="AH70" s="53">
        <v>1</v>
      </c>
      <c r="AI70" s="83">
        <v>46181</v>
      </c>
      <c r="AJ70" s="53"/>
      <c r="AK70" s="53"/>
    </row>
    <row r="71" spans="3:37" ht="14.25" hidden="1" customHeight="1">
      <c r="C71" s="82" t="s">
        <v>11</v>
      </c>
      <c r="D71" s="82" t="s">
        <v>3016</v>
      </c>
      <c r="E71" s="82" t="s">
        <v>2430</v>
      </c>
      <c r="F71" s="82" t="s">
        <v>2422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2989</v>
      </c>
      <c r="AH71" s="53">
        <v>1</v>
      </c>
      <c r="AI71" s="83">
        <v>46181</v>
      </c>
      <c r="AJ71" s="53"/>
      <c r="AK71" s="53"/>
    </row>
    <row r="72" spans="3:37" ht="14.25" hidden="1" customHeight="1">
      <c r="C72" s="82" t="s">
        <v>11</v>
      </c>
      <c r="D72" s="82" t="s">
        <v>3017</v>
      </c>
      <c r="E72" s="82" t="s">
        <v>2421</v>
      </c>
      <c r="F72" s="82" t="s">
        <v>2422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2989</v>
      </c>
      <c r="AH72" s="53">
        <v>1</v>
      </c>
      <c r="AI72" s="83">
        <v>46181</v>
      </c>
      <c r="AJ72" s="53"/>
      <c r="AK72" s="53"/>
    </row>
    <row r="73" spans="3:37" ht="14.25" hidden="1" customHeight="1">
      <c r="C73" s="82" t="s">
        <v>11</v>
      </c>
      <c r="D73" s="82" t="s">
        <v>3018</v>
      </c>
      <c r="E73" s="82" t="s">
        <v>2421</v>
      </c>
      <c r="F73" s="82" t="s">
        <v>2422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2989</v>
      </c>
      <c r="AH73" s="53">
        <v>1</v>
      </c>
      <c r="AI73" s="83">
        <v>46181</v>
      </c>
      <c r="AJ73" s="53"/>
      <c r="AK73" s="53"/>
    </row>
    <row r="74" spans="3:37" ht="14.25" hidden="1" customHeight="1">
      <c r="C74" s="82" t="s">
        <v>11</v>
      </c>
      <c r="D74" s="82" t="s">
        <v>3019</v>
      </c>
      <c r="E74" s="82" t="s">
        <v>2430</v>
      </c>
      <c r="F74" s="82" t="s">
        <v>2422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2989</v>
      </c>
      <c r="AH74" s="53">
        <v>4</v>
      </c>
      <c r="AI74" s="83">
        <v>46181</v>
      </c>
      <c r="AJ74" s="53"/>
      <c r="AK74" s="53"/>
    </row>
    <row r="75" spans="3:37" ht="14.25" hidden="1" customHeight="1">
      <c r="C75" s="82" t="s">
        <v>11</v>
      </c>
      <c r="D75" s="82" t="s">
        <v>3020</v>
      </c>
      <c r="E75" s="82" t="s">
        <v>2430</v>
      </c>
      <c r="F75" s="82" t="s">
        <v>2422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2989</v>
      </c>
      <c r="AH75" s="53">
        <v>4</v>
      </c>
      <c r="AI75" s="83">
        <v>46181</v>
      </c>
      <c r="AJ75" s="53"/>
      <c r="AK75" s="53"/>
    </row>
    <row r="76" spans="3:37" ht="14.25" hidden="1" customHeight="1">
      <c r="C76" s="82" t="s">
        <v>11</v>
      </c>
      <c r="D76" s="82" t="s">
        <v>3021</v>
      </c>
      <c r="E76" s="82" t="s">
        <v>2430</v>
      </c>
      <c r="F76" s="82" t="s">
        <v>2422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2989</v>
      </c>
      <c r="AH76" s="53">
        <v>4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3022</v>
      </c>
      <c r="E77" s="82" t="s">
        <v>2430</v>
      </c>
      <c r="F77" s="82" t="s">
        <v>2422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2989</v>
      </c>
      <c r="AH77" s="53">
        <v>4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3023</v>
      </c>
      <c r="E78" s="82" t="s">
        <v>2443</v>
      </c>
      <c r="F78" s="82" t="s">
        <v>2422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2989</v>
      </c>
      <c r="AH78" s="53">
        <v>3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3024</v>
      </c>
      <c r="E79" s="82" t="s">
        <v>2445</v>
      </c>
      <c r="F79" s="82" t="s">
        <v>2422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11</v>
      </c>
      <c r="D80" s="82" t="s">
        <v>3025</v>
      </c>
      <c r="E80" s="82" t="s">
        <v>2445</v>
      </c>
      <c r="F80" s="82" t="s">
        <v>2422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2989</v>
      </c>
      <c r="AH80" s="53">
        <v>2</v>
      </c>
      <c r="AI80" s="83">
        <v>46181</v>
      </c>
      <c r="AJ80" s="53"/>
      <c r="AK80" s="53"/>
    </row>
    <row r="81" spans="3:37" ht="14.25" hidden="1" customHeight="1">
      <c r="C81" s="82" t="s">
        <v>11</v>
      </c>
      <c r="D81" s="82" t="s">
        <v>3026</v>
      </c>
      <c r="E81" s="82" t="s">
        <v>887</v>
      </c>
      <c r="F81" s="82" t="s">
        <v>2473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1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/>
      <c r="V81" s="26">
        <v>1</v>
      </c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3027</v>
      </c>
      <c r="AH81" s="53">
        <v>1</v>
      </c>
      <c r="AI81" s="83">
        <v>46181</v>
      </c>
      <c r="AJ81" s="53"/>
      <c r="AK81" s="53"/>
    </row>
    <row r="82" spans="3:37" ht="14.25" hidden="1" customHeight="1">
      <c r="C82" s="82" t="s">
        <v>13</v>
      </c>
      <c r="D82" s="82" t="s">
        <v>3028</v>
      </c>
      <c r="E82" s="82" t="s">
        <v>2476</v>
      </c>
      <c r="F82" s="82" t="s">
        <v>2477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3029</v>
      </c>
      <c r="AH82" s="53">
        <v>1</v>
      </c>
      <c r="AI82" s="83">
        <v>46181</v>
      </c>
      <c r="AJ82" s="53"/>
      <c r="AK82" s="53"/>
    </row>
    <row r="83" spans="3:37" ht="14.25" hidden="1" customHeight="1">
      <c r="C83" s="82" t="s">
        <v>11</v>
      </c>
      <c r="D83" s="82" t="s">
        <v>3030</v>
      </c>
      <c r="E83" s="82" t="s">
        <v>887</v>
      </c>
      <c r="F83" s="82" t="s">
        <v>2473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1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/>
      <c r="V83" s="26">
        <v>1</v>
      </c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3027</v>
      </c>
      <c r="AH83" s="53">
        <v>1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3031</v>
      </c>
      <c r="E84" s="82" t="s">
        <v>2476</v>
      </c>
      <c r="F84" s="82" t="s">
        <v>2477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3029</v>
      </c>
      <c r="AH84" s="53">
        <v>1</v>
      </c>
      <c r="AI84" s="83">
        <v>46181</v>
      </c>
      <c r="AJ84" s="53"/>
      <c r="AK84" s="53"/>
    </row>
    <row r="85" spans="3:37" ht="14.25" hidden="1" customHeight="1">
      <c r="C85" s="82" t="s">
        <v>11</v>
      </c>
      <c r="D85" s="82" t="s">
        <v>3032</v>
      </c>
      <c r="E85" s="82" t="s">
        <v>2482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2</v>
      </c>
      <c r="M85" s="26">
        <f t="shared" si="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2</v>
      </c>
      <c r="Y85" s="26"/>
      <c r="Z85" s="67">
        <f>SUMIFS([1]Up!$J:$J,[1]Up!$D:$D,D85)</f>
        <v>2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3033</v>
      </c>
      <c r="AH85" s="53">
        <v>2</v>
      </c>
      <c r="AI85" s="83">
        <v>46181</v>
      </c>
      <c r="AJ85" s="53"/>
      <c r="AK85" s="53"/>
    </row>
    <row r="86" spans="3:37" ht="14.25" hidden="1" customHeight="1">
      <c r="C86" s="82" t="s">
        <v>11</v>
      </c>
      <c r="D86" s="82" t="s">
        <v>3034</v>
      </c>
      <c r="E86" s="82" t="s">
        <v>2485</v>
      </c>
      <c r="F86" s="82" t="s">
        <v>2486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3035</v>
      </c>
      <c r="AH86" s="53">
        <v>20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3036</v>
      </c>
      <c r="E87" s="82" t="s">
        <v>2489</v>
      </c>
      <c r="F87" s="82" t="s">
        <v>2486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3037</v>
      </c>
      <c r="AH87" s="53">
        <v>3</v>
      </c>
      <c r="AI87" s="83">
        <v>46181</v>
      </c>
      <c r="AJ87" s="53"/>
      <c r="AK87" s="53"/>
    </row>
    <row r="88" spans="3:37" ht="14.25" hidden="1" customHeight="1">
      <c r="C88" s="82" t="s">
        <v>11</v>
      </c>
      <c r="D88" s="82" t="s">
        <v>3038</v>
      </c>
      <c r="E88" s="82" t="s">
        <v>2482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1</v>
      </c>
      <c r="M88" s="26">
        <f t="shared" si="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v>1</v>
      </c>
      <c r="Y88" s="26"/>
      <c r="Z88" s="67">
        <f>SUMIFS([1]Up!$J:$J,[1]Up!$D:$D,D88)</f>
        <v>1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3033</v>
      </c>
      <c r="AH88" s="53">
        <v>1</v>
      </c>
      <c r="AI88" s="83">
        <v>46181</v>
      </c>
      <c r="AJ88" s="53"/>
      <c r="AK88" s="53"/>
    </row>
    <row r="89" spans="3:37" ht="14.25" hidden="1" customHeight="1">
      <c r="C89" s="82" t="s">
        <v>11</v>
      </c>
      <c r="D89" s="82" t="s">
        <v>3039</v>
      </c>
      <c r="E89" s="82" t="s">
        <v>2482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2</v>
      </c>
      <c r="M89" s="26">
        <f t="shared" si="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v>2</v>
      </c>
      <c r="Y89" s="26"/>
      <c r="Z89" s="67">
        <f>SUMIFS([1]Up!$J:$J,[1]Up!$D:$D,D89)</f>
        <v>2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3033</v>
      </c>
      <c r="AH89" s="53">
        <v>2</v>
      </c>
      <c r="AI89" s="83">
        <v>46181</v>
      </c>
      <c r="AJ89" s="53"/>
      <c r="AK89" s="53"/>
    </row>
    <row r="90" spans="3:37" ht="14.25" hidden="1" customHeight="1">
      <c r="C90" s="82" t="s">
        <v>11</v>
      </c>
      <c r="D90" s="82" t="s">
        <v>3040</v>
      </c>
      <c r="E90" s="82" t="s">
        <v>2482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2</v>
      </c>
      <c r="M90" s="26">
        <f t="shared" si="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>
        <v>2</v>
      </c>
      <c r="Y90" s="26"/>
      <c r="Z90" s="67">
        <f>SUMIFS([1]Up!$J:$J,[1]Up!$D:$D,D90)</f>
        <v>2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3033</v>
      </c>
      <c r="AH90" s="53">
        <v>2</v>
      </c>
      <c r="AI90" s="83">
        <v>46181</v>
      </c>
      <c r="AJ90" s="53"/>
      <c r="AK90" s="53"/>
    </row>
    <row r="91" spans="3:37" ht="14.25" hidden="1" customHeight="1">
      <c r="C91" s="82" t="s">
        <v>11</v>
      </c>
      <c r="D91" s="82" t="s">
        <v>3041</v>
      </c>
      <c r="E91" s="82" t="s">
        <v>2495</v>
      </c>
      <c r="F91" s="82" t="s">
        <v>2496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3042</v>
      </c>
      <c r="AH91" s="53">
        <v>1</v>
      </c>
      <c r="AI91" s="83">
        <v>46181</v>
      </c>
      <c r="AJ91" s="53"/>
      <c r="AK91" s="53"/>
    </row>
    <row r="92" spans="3:37" ht="14.25" hidden="1" customHeight="1">
      <c r="C92" s="82" t="s">
        <v>13</v>
      </c>
      <c r="D92" s="82" t="s">
        <v>3043</v>
      </c>
      <c r="E92" s="82" t="s">
        <v>2499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3044</v>
      </c>
      <c r="AH92" s="53">
        <v>1</v>
      </c>
      <c r="AI92" s="83">
        <v>46181</v>
      </c>
      <c r="AJ92" s="53"/>
      <c r="AK92" s="53"/>
    </row>
    <row r="93" spans="3:37" ht="14.25" hidden="1" customHeight="1">
      <c r="C93" s="82" t="s">
        <v>11</v>
      </c>
      <c r="D93" s="82" t="s">
        <v>3045</v>
      </c>
      <c r="E93" s="82" t="s">
        <v>732</v>
      </c>
      <c r="F93" s="82" t="s">
        <v>2496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3046</v>
      </c>
      <c r="AH93" s="53">
        <v>1</v>
      </c>
      <c r="AI93" s="83">
        <v>46181</v>
      </c>
      <c r="AJ93" s="53"/>
      <c r="AK93" s="53"/>
    </row>
    <row r="94" spans="3:37" ht="14.25" hidden="1" customHeight="1">
      <c r="C94" s="82" t="s">
        <v>13</v>
      </c>
      <c r="D94" s="82" t="s">
        <v>3047</v>
      </c>
      <c r="E94" s="82" t="s">
        <v>2504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3044</v>
      </c>
      <c r="AH94" s="53">
        <v>1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3048</v>
      </c>
      <c r="E95" s="82" t="s">
        <v>2482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1</v>
      </c>
      <c r="M95" s="26">
        <f t="shared" si="7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67">
        <f>SUMIFS([1]Up!$J:$J,[1]Up!$D:$D,D95)</f>
        <v>1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3033</v>
      </c>
      <c r="AH95" s="53">
        <v>1</v>
      </c>
      <c r="AI95" s="83">
        <v>46181</v>
      </c>
      <c r="AJ95" s="53"/>
      <c r="AK95" s="53"/>
    </row>
    <row r="96" spans="3:37" ht="14.25" hidden="1" customHeight="1">
      <c r="C96" s="82" t="s">
        <v>11</v>
      </c>
      <c r="D96" s="82" t="s">
        <v>3049</v>
      </c>
      <c r="E96" s="82" t="s">
        <v>2482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1</v>
      </c>
      <c r="M96" s="26">
        <f t="shared" si="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>
        <v>1</v>
      </c>
      <c r="Y96" s="26"/>
      <c r="Z96" s="67">
        <f>SUMIFS([1]Up!$J:$J,[1]Up!$D:$D,D96)</f>
        <v>1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3033</v>
      </c>
      <c r="AH96" s="53">
        <v>1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3050</v>
      </c>
      <c r="E97" s="82" t="s">
        <v>2482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3</v>
      </c>
      <c r="M97" s="26">
        <f t="shared" si="7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v>3</v>
      </c>
      <c r="Y97" s="26"/>
      <c r="Z97" s="67">
        <f>SUMIFS([1]Up!$J:$J,[1]Up!$D:$D,D97)</f>
        <v>3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3033</v>
      </c>
      <c r="AH97" s="53">
        <v>3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3051</v>
      </c>
      <c r="E98" s="82" t="s">
        <v>2482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2</v>
      </c>
      <c r="M98" s="26">
        <f t="shared" si="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>
        <v>2</v>
      </c>
      <c r="Y98" s="26"/>
      <c r="Z98" s="67">
        <f>SUMIFS([1]Up!$J:$J,[1]Up!$D:$D,D98)</f>
        <v>2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3033</v>
      </c>
      <c r="AH98" s="53">
        <v>2</v>
      </c>
      <c r="AI98" s="83">
        <v>46181</v>
      </c>
      <c r="AJ98" s="53"/>
      <c r="AK98" s="53"/>
    </row>
    <row r="99" spans="3:37" ht="14.25" hidden="1" customHeight="1">
      <c r="C99" s="82" t="s">
        <v>11</v>
      </c>
      <c r="D99" s="82" t="s">
        <v>3052</v>
      </c>
      <c r="E99" s="82" t="s">
        <v>2495</v>
      </c>
      <c r="F99" s="82" t="s">
        <v>2496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3042</v>
      </c>
      <c r="AH99" s="53">
        <v>5</v>
      </c>
      <c r="AI99" s="83">
        <v>46181</v>
      </c>
      <c r="AJ99" s="53"/>
      <c r="AK99" s="53"/>
    </row>
    <row r="100" spans="3:37" ht="14.25" hidden="1" customHeight="1">
      <c r="C100" s="82" t="s">
        <v>11</v>
      </c>
      <c r="D100" s="82" t="s">
        <v>3053</v>
      </c>
      <c r="E100" s="82" t="s">
        <v>732</v>
      </c>
      <c r="F100" s="82" t="s">
        <v>2511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3046</v>
      </c>
      <c r="AH100" s="53">
        <v>5</v>
      </c>
      <c r="AI100" s="83">
        <v>46181</v>
      </c>
      <c r="AJ100" s="53"/>
      <c r="AK100" s="53"/>
    </row>
    <row r="101" spans="3:37" ht="14.25" hidden="1" customHeight="1">
      <c r="C101" s="82" t="s">
        <v>11</v>
      </c>
      <c r="D101" s="82" t="s">
        <v>3054</v>
      </c>
      <c r="E101" s="82" t="s">
        <v>2482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2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v>2</v>
      </c>
      <c r="Y101" s="26"/>
      <c r="Z101" s="67">
        <f>SUMIFS([1]Up!$J:$J,[1]Up!$D:$D,D101)</f>
        <v>2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3033</v>
      </c>
      <c r="AH101" s="53">
        <v>2</v>
      </c>
      <c r="AI101" s="83">
        <v>46181</v>
      </c>
      <c r="AJ101" s="53"/>
      <c r="AK101" s="53"/>
    </row>
    <row r="102" spans="3:37" ht="14.25" hidden="1" customHeight="1">
      <c r="C102" s="82" t="s">
        <v>11</v>
      </c>
      <c r="D102" s="82" t="s">
        <v>3055</v>
      </c>
      <c r="E102" s="82" t="s">
        <v>2482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1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67">
        <f>SUMIFS([1]Up!$J:$J,[1]Up!$D:$D,D102)</f>
        <v>1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3033</v>
      </c>
      <c r="AH102" s="53">
        <v>1</v>
      </c>
      <c r="AI102" s="83">
        <v>46181</v>
      </c>
      <c r="AJ102" s="53"/>
      <c r="AK102" s="53"/>
    </row>
    <row r="103" spans="3:37" ht="14.25" hidden="1" customHeight="1">
      <c r="C103" s="82" t="s">
        <v>11</v>
      </c>
      <c r="D103" s="82" t="s">
        <v>3056</v>
      </c>
      <c r="E103" s="82" t="s">
        <v>2482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4</v>
      </c>
      <c r="M103" s="26">
        <f t="shared" si="7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v>4</v>
      </c>
      <c r="Y103" s="26"/>
      <c r="Z103" s="67">
        <f>SUMIFS([1]Up!$J:$J,[1]Up!$D:$D,D103)</f>
        <v>4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3033</v>
      </c>
      <c r="AH103" s="53">
        <v>4</v>
      </c>
      <c r="AI103" s="83">
        <v>46181</v>
      </c>
      <c r="AJ103" s="53"/>
      <c r="AK103" s="53"/>
    </row>
    <row r="104" spans="3:37" ht="14.25" hidden="1" customHeight="1">
      <c r="C104" s="82" t="s">
        <v>11</v>
      </c>
      <c r="D104" s="82" t="s">
        <v>3057</v>
      </c>
      <c r="E104" s="82" t="s">
        <v>2482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1</v>
      </c>
      <c r="M104" s="26">
        <f t="shared" si="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v>1</v>
      </c>
      <c r="Y104" s="26"/>
      <c r="Z104" s="67">
        <f>SUMIFS([1]Up!$J:$J,[1]Up!$D:$D,D104)</f>
        <v>1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3033</v>
      </c>
      <c r="AH104" s="53">
        <v>1</v>
      </c>
      <c r="AI104" s="83">
        <v>46181</v>
      </c>
      <c r="AJ104" s="53"/>
      <c r="AK104" s="53"/>
    </row>
    <row r="105" spans="3:37" ht="14.25" hidden="1" customHeight="1">
      <c r="C105" s="82" t="s">
        <v>11</v>
      </c>
      <c r="D105" s="82" t="s">
        <v>3058</v>
      </c>
      <c r="E105" s="82" t="s">
        <v>2482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1</v>
      </c>
      <c r="M105" s="26">
        <f t="shared" si="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67">
        <f>SUMIFS([1]Up!$J:$J,[1]Up!$D:$D,D105)</f>
        <v>1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3033</v>
      </c>
      <c r="AH105" s="53">
        <v>1</v>
      </c>
      <c r="AI105" s="83">
        <v>46181</v>
      </c>
      <c r="AJ105" s="53"/>
      <c r="AK105" s="53"/>
    </row>
    <row r="106" spans="3:37" ht="14.25" hidden="1" customHeight="1">
      <c r="C106" s="82" t="s">
        <v>11</v>
      </c>
      <c r="D106" s="82" t="s">
        <v>3059</v>
      </c>
      <c r="E106" s="82" t="s">
        <v>2482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2</v>
      </c>
      <c r="M106" s="26">
        <f t="shared" si="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v>2</v>
      </c>
      <c r="Y106" s="26"/>
      <c r="Z106" s="67">
        <f>SUMIFS([1]Up!$J:$J,[1]Up!$D:$D,D106)</f>
        <v>2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3033</v>
      </c>
      <c r="AH106" s="53">
        <v>2</v>
      </c>
      <c r="AI106" s="83">
        <v>46181</v>
      </c>
      <c r="AJ106" s="53"/>
      <c r="AK106" s="53"/>
    </row>
    <row r="107" spans="3:37" ht="14.25" hidden="1" customHeight="1">
      <c r="C107" s="82" t="s">
        <v>11</v>
      </c>
      <c r="D107" s="82" t="s">
        <v>3060</v>
      </c>
      <c r="E107" s="82" t="s">
        <v>2482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1</v>
      </c>
      <c r="M107" s="26">
        <f t="shared" si="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67">
        <f>SUMIFS([1]Up!$J:$J,[1]Up!$D:$D,D107)</f>
        <v>1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3033</v>
      </c>
      <c r="AH107" s="53">
        <v>1</v>
      </c>
      <c r="AI107" s="83">
        <v>46181</v>
      </c>
      <c r="AJ107" s="53"/>
      <c r="AK107" s="53"/>
    </row>
    <row r="108" spans="3:37" ht="14.25" hidden="1" customHeight="1">
      <c r="C108" s="82" t="s">
        <v>11</v>
      </c>
      <c r="D108" s="82" t="s">
        <v>3061</v>
      </c>
      <c r="E108" s="82" t="s">
        <v>2482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1</v>
      </c>
      <c r="M108" s="26">
        <f t="shared" si="7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v>1</v>
      </c>
      <c r="Y108" s="26"/>
      <c r="Z108" s="67">
        <f>SUMIFS([1]Up!$J:$J,[1]Up!$D:$D,D108)</f>
        <v>1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3033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3062</v>
      </c>
      <c r="E109" s="82" t="s">
        <v>2482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35</v>
      </c>
      <c r="M109" s="26">
        <f t="shared" si="7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v>35</v>
      </c>
      <c r="Y109" s="26"/>
      <c r="Z109" s="67">
        <f>SUMIFS([1]Up!$J:$J,[1]Up!$D:$D,D109)</f>
        <v>35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3033</v>
      </c>
      <c r="AH109" s="53">
        <v>35</v>
      </c>
      <c r="AI109" s="83">
        <v>46181</v>
      </c>
      <c r="AJ109" s="53"/>
      <c r="AK109" s="53"/>
    </row>
    <row r="110" spans="3:37" ht="14.25" hidden="1" customHeight="1">
      <c r="C110" s="82" t="s">
        <v>11</v>
      </c>
      <c r="D110" s="82" t="s">
        <v>3063</v>
      </c>
      <c r="E110" s="82" t="s">
        <v>2482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8</v>
      </c>
      <c r="M110" s="26">
        <f t="shared" si="7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v>8</v>
      </c>
      <c r="Y110" s="26"/>
      <c r="Z110" s="67">
        <f>SUMIFS([1]Up!$J:$J,[1]Up!$D:$D,D110)</f>
        <v>8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3033</v>
      </c>
      <c r="AH110" s="53">
        <v>8</v>
      </c>
      <c r="AI110" s="83">
        <v>46181</v>
      </c>
      <c r="AJ110" s="53"/>
      <c r="AK110" s="53"/>
    </row>
    <row r="111" spans="3:37" ht="14.25" hidden="1" customHeight="1">
      <c r="C111" s="82" t="s">
        <v>11</v>
      </c>
      <c r="D111" s="82" t="s">
        <v>3064</v>
      </c>
      <c r="E111" s="82" t="s">
        <v>2482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2</v>
      </c>
      <c r="M111" s="26">
        <f t="shared" si="7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v>2</v>
      </c>
      <c r="Y111" s="26"/>
      <c r="Z111" s="67">
        <f>SUMIFS([1]Up!$J:$J,[1]Up!$D:$D,D111)</f>
        <v>2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3033</v>
      </c>
      <c r="AH111" s="53">
        <v>2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3065</v>
      </c>
      <c r="E112" s="82" t="s">
        <v>2482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5</v>
      </c>
      <c r="M112" s="26">
        <f t="shared" si="7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v>5</v>
      </c>
      <c r="Y112" s="26"/>
      <c r="Z112" s="67">
        <f>SUMIFS([1]Up!$J:$J,[1]Up!$D:$D,D112)</f>
        <v>5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3033</v>
      </c>
      <c r="AH112" s="53">
        <v>5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3066</v>
      </c>
      <c r="E113" s="82" t="s">
        <v>2482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1</v>
      </c>
      <c r="M113" s="26">
        <f t="shared" si="7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v>1</v>
      </c>
      <c r="Y113" s="26"/>
      <c r="Z113" s="67">
        <f>SUMIFS([1]Up!$J:$J,[1]Up!$D:$D,D113)</f>
        <v>1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3033</v>
      </c>
      <c r="AH113" s="53">
        <v>1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3067</v>
      </c>
      <c r="E114" s="82" t="s">
        <v>2482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3</v>
      </c>
      <c r="M114" s="26">
        <f t="shared" si="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v>3</v>
      </c>
      <c r="Y114" s="26"/>
      <c r="Z114" s="67">
        <f>SUMIFS([1]Up!$J:$J,[1]Up!$D:$D,D114)</f>
        <v>3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3033</v>
      </c>
      <c r="AH114" s="53">
        <v>3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3068</v>
      </c>
      <c r="E115" s="82" t="s">
        <v>2482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2</v>
      </c>
      <c r="M115" s="26">
        <f t="shared" si="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v>2</v>
      </c>
      <c r="Y115" s="26"/>
      <c r="Z115" s="67">
        <f>SUMIFS([1]Up!$J:$J,[1]Up!$D:$D,D115)</f>
        <v>2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3033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3069</v>
      </c>
      <c r="E116" s="82" t="s">
        <v>2482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21</v>
      </c>
      <c r="M116" s="26">
        <f t="shared" si="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v>21</v>
      </c>
      <c r="Y116" s="26"/>
      <c r="Z116" s="67">
        <f>SUMIFS([1]Up!$J:$J,[1]Up!$D:$D,D116)</f>
        <v>21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3033</v>
      </c>
      <c r="AH116" s="53">
        <v>21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3070</v>
      </c>
      <c r="E117" s="82" t="s">
        <v>2485</v>
      </c>
      <c r="F117" s="82" t="s">
        <v>2529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3035</v>
      </c>
      <c r="AH117" s="53">
        <v>51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3071</v>
      </c>
      <c r="E118" s="82" t="s">
        <v>2482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4</v>
      </c>
      <c r="M118" s="26">
        <f t="shared" si="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v>4</v>
      </c>
      <c r="Y118" s="26"/>
      <c r="Z118" s="67">
        <f>SUMIFS([1]Up!$J:$J,[1]Up!$D:$D,D118)</f>
        <v>4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3033</v>
      </c>
      <c r="AH118" s="53">
        <v>4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3072</v>
      </c>
      <c r="E119" s="82" t="s">
        <v>2482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4</v>
      </c>
      <c r="M119" s="26">
        <f t="shared" si="7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>
        <v>4</v>
      </c>
      <c r="Y119" s="26"/>
      <c r="Z119" s="67">
        <f>SUMIFS([1]Up!$J:$J,[1]Up!$D:$D,D119)</f>
        <v>4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3033</v>
      </c>
      <c r="AH119" s="53">
        <v>4</v>
      </c>
      <c r="AI119" s="83">
        <v>46181</v>
      </c>
      <c r="AJ119" s="53"/>
      <c r="AK119" s="53"/>
    </row>
    <row r="120" spans="3:37" ht="14.25" hidden="1" customHeight="1">
      <c r="C120" s="82" t="s">
        <v>11</v>
      </c>
      <c r="D120" s="82" t="s">
        <v>3073</v>
      </c>
      <c r="E120" s="82" t="s">
        <v>2482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4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>
        <v>4</v>
      </c>
      <c r="Y120" s="26"/>
      <c r="Z120" s="67">
        <f>SUMIFS([1]Up!$J:$J,[1]Up!$D:$D,D120)</f>
        <v>4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3033</v>
      </c>
      <c r="AH120" s="53">
        <v>4</v>
      </c>
      <c r="AI120" s="83">
        <v>46181</v>
      </c>
      <c r="AJ120" s="53"/>
      <c r="AK120" s="53"/>
    </row>
    <row r="121" spans="3:37" ht="14.25" hidden="1" customHeight="1">
      <c r="C121" s="82" t="s">
        <v>11</v>
      </c>
      <c r="D121" s="82" t="s">
        <v>3074</v>
      </c>
      <c r="E121" s="82" t="s">
        <v>2482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5</v>
      </c>
      <c r="M121" s="26">
        <f t="shared" si="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>
        <v>5</v>
      </c>
      <c r="Y121" s="26"/>
      <c r="Z121" s="67">
        <f>SUMIFS([1]Up!$J:$J,[1]Up!$D:$D,D121)</f>
        <v>5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3033</v>
      </c>
      <c r="AH121" s="53">
        <v>5</v>
      </c>
      <c r="AI121" s="83">
        <v>46181</v>
      </c>
      <c r="AJ121" s="53"/>
      <c r="AK121" s="53"/>
    </row>
    <row r="122" spans="3:37" ht="14.25" hidden="1" customHeight="1">
      <c r="C122" s="82" t="s">
        <v>13</v>
      </c>
      <c r="D122" s="82" t="s">
        <v>3075</v>
      </c>
      <c r="E122" s="82" t="s">
        <v>2535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357</v>
      </c>
      <c r="M122" s="26">
        <f t="shared" si="7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3029</v>
      </c>
      <c r="AH122" s="53">
        <v>357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3076</v>
      </c>
      <c r="E123" s="82" t="s">
        <v>2537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3077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3078</v>
      </c>
      <c r="E124" s="82" t="s">
        <v>2540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3077</v>
      </c>
      <c r="AH124" s="53">
        <v>8</v>
      </c>
      <c r="AI124" s="83">
        <v>46181</v>
      </c>
      <c r="AJ124" s="53"/>
      <c r="AK124" s="53"/>
    </row>
    <row r="125" spans="3:37" ht="14.25" hidden="1" customHeight="1">
      <c r="C125" s="82" t="s">
        <v>13</v>
      </c>
      <c r="D125" s="82" t="s">
        <v>3079</v>
      </c>
      <c r="E125" s="82" t="s">
        <v>2542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3077</v>
      </c>
      <c r="AH125" s="53">
        <v>1</v>
      </c>
      <c r="AI125" s="83">
        <v>46181</v>
      </c>
      <c r="AJ125" s="53"/>
      <c r="AK125" s="53"/>
    </row>
    <row r="126" spans="3:37" ht="14.25" hidden="1" customHeight="1">
      <c r="C126" s="82" t="s">
        <v>13</v>
      </c>
      <c r="D126" s="82" t="s">
        <v>3080</v>
      </c>
      <c r="E126" s="82" t="s">
        <v>2544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3077</v>
      </c>
      <c r="AH126" s="53">
        <v>2</v>
      </c>
      <c r="AI126" s="83">
        <v>46181</v>
      </c>
      <c r="AJ126" s="53"/>
      <c r="AK126" s="53"/>
    </row>
    <row r="127" spans="3:37" ht="14.25" hidden="1" customHeight="1">
      <c r="C127" s="82" t="s">
        <v>13</v>
      </c>
      <c r="D127" s="82" t="s">
        <v>3081</v>
      </c>
      <c r="E127" s="82" t="s">
        <v>2546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3077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13</v>
      </c>
      <c r="D128" s="82" t="s">
        <v>3082</v>
      </c>
      <c r="E128" s="82" t="s">
        <v>2542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3077</v>
      </c>
      <c r="AH128" s="53">
        <v>1</v>
      </c>
      <c r="AI128" s="83">
        <v>46181</v>
      </c>
      <c r="AJ128" s="53"/>
      <c r="AK128" s="53"/>
    </row>
    <row r="129" spans="3:37" ht="14.25" hidden="1" customHeight="1">
      <c r="C129" s="82" t="s">
        <v>13</v>
      </c>
      <c r="D129" s="82" t="s">
        <v>3083</v>
      </c>
      <c r="E129" s="82" t="s">
        <v>2544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3077</v>
      </c>
      <c r="AH129" s="53">
        <v>2</v>
      </c>
      <c r="AI129" s="83">
        <v>46181</v>
      </c>
      <c r="AJ129" s="53"/>
      <c r="AK129" s="53"/>
    </row>
    <row r="130" spans="3:37" ht="14.25" hidden="1" customHeight="1">
      <c r="C130" s="82" t="s">
        <v>13</v>
      </c>
      <c r="D130" s="82" t="s">
        <v>3084</v>
      </c>
      <c r="E130" s="82" t="s">
        <v>2546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3077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13</v>
      </c>
      <c r="D131" s="82" t="s">
        <v>3085</v>
      </c>
      <c r="E131" s="82" t="s">
        <v>2551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3077</v>
      </c>
      <c r="AH131" s="53">
        <v>4</v>
      </c>
      <c r="AI131" s="83">
        <v>46181</v>
      </c>
      <c r="AJ131" s="53"/>
      <c r="AK131" s="53"/>
    </row>
    <row r="132" spans="3:37" ht="14.25" hidden="1" customHeight="1">
      <c r="C132" s="82" t="s">
        <v>13</v>
      </c>
      <c r="D132" s="82" t="s">
        <v>3086</v>
      </c>
      <c r="E132" s="82" t="s">
        <v>2553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3077</v>
      </c>
      <c r="AH132" s="53">
        <v>8</v>
      </c>
      <c r="AI132" s="83">
        <v>46181</v>
      </c>
      <c r="AJ132" s="53"/>
      <c r="AK132" s="53"/>
    </row>
    <row r="133" spans="3:37" ht="14.25" hidden="1" customHeight="1">
      <c r="C133" s="82" t="s">
        <v>13</v>
      </c>
      <c r="D133" s="82" t="s">
        <v>3087</v>
      </c>
      <c r="E133" s="82" t="s">
        <v>2555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3077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13</v>
      </c>
      <c r="D134" s="82" t="s">
        <v>3088</v>
      </c>
      <c r="E134" s="82" t="s">
        <v>2557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3077</v>
      </c>
      <c r="AH134" s="53">
        <v>2</v>
      </c>
      <c r="AI134" s="83">
        <v>46181</v>
      </c>
      <c r="AJ134" s="53"/>
      <c r="AK134" s="53"/>
    </row>
    <row r="135" spans="3:37" ht="14.25" hidden="1" customHeight="1">
      <c r="C135" s="82" t="s">
        <v>13</v>
      </c>
      <c r="D135" s="82" t="s">
        <v>3089</v>
      </c>
      <c r="E135" s="82" t="s">
        <v>2559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3077</v>
      </c>
      <c r="AH135" s="53">
        <v>2</v>
      </c>
      <c r="AI135" s="83">
        <v>46181</v>
      </c>
      <c r="AJ135" s="53"/>
      <c r="AK135" s="53"/>
    </row>
    <row r="136" spans="3:37" ht="14.25" hidden="1" customHeight="1">
      <c r="C136" s="82" t="s">
        <v>13</v>
      </c>
      <c r="D136" s="82" t="s">
        <v>3090</v>
      </c>
      <c r="E136" s="82" t="s">
        <v>2546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3077</v>
      </c>
      <c r="AH136" s="53">
        <v>2</v>
      </c>
      <c r="AI136" s="83">
        <v>46181</v>
      </c>
      <c r="AJ136" s="53"/>
      <c r="AK136" s="53"/>
    </row>
    <row r="137" spans="3:37" ht="14.25" hidden="1" customHeight="1">
      <c r="C137" s="82" t="s">
        <v>13</v>
      </c>
      <c r="D137" s="82" t="s">
        <v>3091</v>
      </c>
      <c r="E137" s="82" t="s">
        <v>2555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3077</v>
      </c>
      <c r="AH137" s="53">
        <v>2</v>
      </c>
      <c r="AI137" s="83">
        <v>46181</v>
      </c>
      <c r="AJ137" s="53"/>
      <c r="AK137" s="53"/>
    </row>
    <row r="138" spans="3:37" ht="14.25" hidden="1" customHeight="1">
      <c r="C138" s="82" t="s">
        <v>13</v>
      </c>
      <c r="D138" s="82" t="s">
        <v>3092</v>
      </c>
      <c r="E138" s="82" t="s">
        <v>2557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3077</v>
      </c>
      <c r="AH138" s="53">
        <v>2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3093</v>
      </c>
      <c r="E139" s="82" t="s">
        <v>2559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3077</v>
      </c>
      <c r="AH139" s="53">
        <v>2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3094</v>
      </c>
      <c r="E140" s="82" t="s">
        <v>2546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3077</v>
      </c>
      <c r="AH140" s="53">
        <v>2</v>
      </c>
      <c r="AI140" s="83">
        <v>46181</v>
      </c>
      <c r="AJ140" s="53"/>
      <c r="AK140" s="53"/>
    </row>
    <row r="141" spans="3:37" ht="14.25" hidden="1" customHeight="1">
      <c r="C141" s="82" t="s">
        <v>13</v>
      </c>
      <c r="D141" s="82" t="s">
        <v>3095</v>
      </c>
      <c r="E141" s="82" t="s">
        <v>2537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3077</v>
      </c>
      <c r="AH141" s="53">
        <v>4</v>
      </c>
      <c r="AI141" s="83">
        <v>46181</v>
      </c>
      <c r="AJ141" s="53"/>
      <c r="AK141" s="53"/>
    </row>
    <row r="142" spans="3:37" ht="14.25" hidden="1" customHeight="1">
      <c r="C142" s="82" t="s">
        <v>13</v>
      </c>
      <c r="D142" s="82" t="s">
        <v>3096</v>
      </c>
      <c r="E142" s="82" t="s">
        <v>2540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3077</v>
      </c>
      <c r="AH142" s="53">
        <v>8</v>
      </c>
      <c r="AI142" s="83">
        <v>46181</v>
      </c>
      <c r="AJ142" s="53"/>
      <c r="AK142" s="53"/>
    </row>
    <row r="143" spans="3:37" ht="14.25" hidden="1" customHeight="1">
      <c r="C143" s="82" t="s">
        <v>13</v>
      </c>
      <c r="D143" s="82" t="s">
        <v>3097</v>
      </c>
      <c r="E143" s="82" t="s">
        <v>2537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3077</v>
      </c>
      <c r="AH143" s="53">
        <v>4</v>
      </c>
      <c r="AI143" s="83">
        <v>46181</v>
      </c>
      <c r="AJ143" s="53"/>
      <c r="AK143" s="53"/>
    </row>
    <row r="144" spans="3:37" ht="14.25" hidden="1" customHeight="1">
      <c r="C144" s="82" t="s">
        <v>13</v>
      </c>
      <c r="D144" s="82" t="s">
        <v>3098</v>
      </c>
      <c r="E144" s="82" t="s">
        <v>2540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3077</v>
      </c>
      <c r="AH144" s="53">
        <v>8</v>
      </c>
      <c r="AI144" s="83">
        <v>46181</v>
      </c>
      <c r="AJ144" s="53"/>
      <c r="AK144" s="53"/>
    </row>
    <row r="145" spans="3:37" ht="14.25" hidden="1" customHeight="1">
      <c r="C145" s="82" t="s">
        <v>13</v>
      </c>
      <c r="D145" s="82" t="s">
        <v>3099</v>
      </c>
      <c r="E145" s="82" t="s">
        <v>2570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3077</v>
      </c>
      <c r="AH145" s="53">
        <v>2</v>
      </c>
      <c r="AI145" s="83">
        <v>46181</v>
      </c>
      <c r="AJ145" s="53"/>
      <c r="AK145" s="53"/>
    </row>
    <row r="146" spans="3:37" ht="14.25" hidden="1" customHeight="1">
      <c r="C146" s="82" t="s">
        <v>13</v>
      </c>
      <c r="D146" s="82" t="s">
        <v>3100</v>
      </c>
      <c r="E146" s="82" t="s">
        <v>2544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3077</v>
      </c>
      <c r="AH146" s="53">
        <v>4</v>
      </c>
      <c r="AI146" s="83">
        <v>46181</v>
      </c>
      <c r="AJ146" s="53"/>
      <c r="AK146" s="53"/>
    </row>
    <row r="147" spans="3:37" ht="14.25" hidden="1" customHeight="1">
      <c r="C147" s="82" t="s">
        <v>13</v>
      </c>
      <c r="D147" s="82" t="s">
        <v>3101</v>
      </c>
      <c r="E147" s="82" t="s">
        <v>2546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3077</v>
      </c>
      <c r="AH147" s="53">
        <v>2</v>
      </c>
      <c r="AI147" s="83">
        <v>46181</v>
      </c>
      <c r="AJ147" s="53"/>
      <c r="AK147" s="53"/>
    </row>
    <row r="148" spans="3:37" ht="14.25" hidden="1" customHeight="1">
      <c r="C148" s="82" t="s">
        <v>13</v>
      </c>
      <c r="D148" s="82" t="s">
        <v>3102</v>
      </c>
      <c r="E148" s="82" t="s">
        <v>2570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3077</v>
      </c>
      <c r="AH148" s="53">
        <v>2</v>
      </c>
      <c r="AI148" s="83">
        <v>46181</v>
      </c>
      <c r="AJ148" s="53"/>
      <c r="AK148" s="53"/>
    </row>
    <row r="149" spans="3:37" ht="14.25" hidden="1" customHeight="1">
      <c r="C149" s="82" t="s">
        <v>13</v>
      </c>
      <c r="D149" s="82" t="s">
        <v>3103</v>
      </c>
      <c r="E149" s="82" t="s">
        <v>2544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3077</v>
      </c>
      <c r="AH149" s="53">
        <v>4</v>
      </c>
      <c r="AI149" s="83">
        <v>46181</v>
      </c>
      <c r="AJ149" s="53"/>
      <c r="AK149" s="53"/>
    </row>
    <row r="150" spans="3:37" ht="14.25" hidden="1" customHeight="1">
      <c r="C150" s="82" t="s">
        <v>13</v>
      </c>
      <c r="D150" s="82" t="s">
        <v>3104</v>
      </c>
      <c r="E150" s="82" t="s">
        <v>2546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3077</v>
      </c>
      <c r="AH150" s="53">
        <v>2</v>
      </c>
      <c r="AI150" s="83">
        <v>46181</v>
      </c>
      <c r="AJ150" s="53"/>
      <c r="AK150" s="53"/>
    </row>
    <row r="151" spans="3:37" ht="14.25" hidden="1" customHeight="1">
      <c r="C151" s="82" t="s">
        <v>13</v>
      </c>
      <c r="D151" s="82" t="s">
        <v>3105</v>
      </c>
      <c r="E151" s="82" t="s">
        <v>2537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3077</v>
      </c>
      <c r="AH151" s="53">
        <v>4</v>
      </c>
      <c r="AI151" s="83">
        <v>46181</v>
      </c>
      <c r="AJ151" s="53"/>
      <c r="AK151" s="53"/>
    </row>
    <row r="152" spans="3:37" ht="14.25" hidden="1" customHeight="1">
      <c r="C152" s="82" t="s">
        <v>13</v>
      </c>
      <c r="D152" s="82" t="s">
        <v>3106</v>
      </c>
      <c r="E152" s="82" t="s">
        <v>2540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3077</v>
      </c>
      <c r="AH152" s="53">
        <v>8</v>
      </c>
      <c r="AI152" s="83">
        <v>46181</v>
      </c>
      <c r="AJ152" s="53"/>
      <c r="AK152" s="53"/>
    </row>
    <row r="153" spans="3:37" ht="14.25" hidden="1" customHeight="1">
      <c r="C153" s="82" t="s">
        <v>13</v>
      </c>
      <c r="D153" s="82" t="s">
        <v>3107</v>
      </c>
      <c r="E153" s="82" t="s">
        <v>2579</v>
      </c>
      <c r="F153" s="82" t="s">
        <v>2580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1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67">
        <f>SUMIFS([1]Up!$J:$J,[1]Up!$D:$D,D153)</f>
        <v>0</v>
      </c>
      <c r="AA153" s="82" t="s">
        <v>1971</v>
      </c>
      <c r="AB153" s="82" t="str">
        <f t="shared" si="8"/>
        <v>PL50</v>
      </c>
      <c r="AC153" s="53" t="str">
        <f t="shared" si="9"/>
        <v>Thừa 2</v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hidden="1" customHeight="1">
      <c r="C154" s="82" t="s">
        <v>13</v>
      </c>
      <c r="D154" s="82" t="s">
        <v>3108</v>
      </c>
      <c r="E154" s="82" t="s">
        <v>2582</v>
      </c>
      <c r="F154" s="82" t="s">
        <v>2583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1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67">
        <f>SUMIFS([1]Up!$J:$J,[1]Up!$D:$D,D154)</f>
        <v>0</v>
      </c>
      <c r="AA154" s="82" t="s">
        <v>1971</v>
      </c>
      <c r="AB154" s="82" t="str">
        <f t="shared" si="8"/>
        <v>PL50</v>
      </c>
      <c r="AC154" s="53" t="str">
        <f t="shared" si="9"/>
        <v>Thừa 2</v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13</v>
      </c>
      <c r="D155" s="82" t="s">
        <v>3109</v>
      </c>
      <c r="E155" s="82" t="s">
        <v>860</v>
      </c>
      <c r="F155" s="82" t="s">
        <v>2585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3044</v>
      </c>
      <c r="AH155" s="53">
        <v>1</v>
      </c>
      <c r="AI155" s="83">
        <v>46181</v>
      </c>
      <c r="AJ155" s="53"/>
      <c r="AK155" s="53"/>
    </row>
    <row r="156" spans="3:37" ht="14.25" hidden="1" customHeight="1">
      <c r="C156" s="82" t="s">
        <v>13</v>
      </c>
      <c r="D156" s="82" t="s">
        <v>3110</v>
      </c>
      <c r="E156" s="82" t="s">
        <v>2587</v>
      </c>
      <c r="F156" s="82" t="s">
        <v>2588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1</v>
      </c>
      <c r="M156" s="26">
        <f t="shared" si="7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>
        <v>1</v>
      </c>
      <c r="X156" s="26"/>
      <c r="Y156" s="26"/>
      <c r="Z156" s="67">
        <f>SUMIFS([1]Up!$J:$J,[1]Up!$D:$D,D156)</f>
        <v>0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3111</v>
      </c>
      <c r="AH156" s="53">
        <v>1</v>
      </c>
      <c r="AI156" s="83">
        <v>46181</v>
      </c>
      <c r="AJ156" s="53"/>
      <c r="AK156" s="53"/>
    </row>
    <row r="157" spans="3:37" ht="14.25" hidden="1" customHeight="1">
      <c r="C157" s="82" t="s">
        <v>13</v>
      </c>
      <c r="D157" s="82" t="s">
        <v>3112</v>
      </c>
      <c r="E157" s="82" t="s">
        <v>2591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3077</v>
      </c>
      <c r="AH157" s="53">
        <v>36</v>
      </c>
      <c r="AI157" s="83">
        <v>46181</v>
      </c>
      <c r="AJ157" s="53"/>
      <c r="AK157" s="53"/>
    </row>
    <row r="158" spans="3:37" ht="14.25" hidden="1" customHeight="1">
      <c r="C158" s="82" t="s">
        <v>13</v>
      </c>
      <c r="D158" s="82" t="s">
        <v>3113</v>
      </c>
      <c r="E158" s="82" t="s">
        <v>2593</v>
      </c>
      <c r="F158" s="82" t="s">
        <v>2588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3114</v>
      </c>
      <c r="AH158" s="53">
        <v>1</v>
      </c>
      <c r="AI158" s="83">
        <v>46181</v>
      </c>
      <c r="AJ158" s="53"/>
      <c r="AK158" s="53"/>
    </row>
    <row r="159" spans="3:37" ht="14.25" hidden="1" customHeight="1">
      <c r="C159" s="82" t="s">
        <v>13</v>
      </c>
      <c r="D159" s="82" t="s">
        <v>3115</v>
      </c>
      <c r="E159" s="82" t="s">
        <v>2596</v>
      </c>
      <c r="F159" s="82" t="s">
        <v>2597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2973</v>
      </c>
      <c r="AH159" s="53">
        <v>1</v>
      </c>
      <c r="AI159" s="83">
        <v>46181</v>
      </c>
      <c r="AJ159" s="53"/>
      <c r="AK159" s="53"/>
    </row>
    <row r="160" spans="3:37" ht="14.25" hidden="1" customHeight="1">
      <c r="C160" s="82" t="s">
        <v>13</v>
      </c>
      <c r="D160" s="82" t="s">
        <v>3116</v>
      </c>
      <c r="E160" s="82" t="s">
        <v>2599</v>
      </c>
      <c r="F160" s="82" t="s">
        <v>2597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2973</v>
      </c>
      <c r="AH160" s="53">
        <v>1</v>
      </c>
      <c r="AI160" s="83">
        <v>46181</v>
      </c>
      <c r="AJ160" s="53"/>
      <c r="AK160" s="53"/>
    </row>
    <row r="161" spans="3:37" ht="14.25" hidden="1" customHeight="1">
      <c r="C161" s="82" t="s">
        <v>13</v>
      </c>
      <c r="D161" s="82" t="s">
        <v>3117</v>
      </c>
      <c r="E161" s="82" t="s">
        <v>860</v>
      </c>
      <c r="F161" s="82" t="s">
        <v>2585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3044</v>
      </c>
      <c r="AH161" s="53">
        <v>1</v>
      </c>
      <c r="AI161" s="83">
        <v>46181</v>
      </c>
      <c r="AJ161" s="53"/>
      <c r="AK161" s="53"/>
    </row>
    <row r="162" spans="3:37" ht="14.25" hidden="1" customHeight="1">
      <c r="C162" s="82" t="s">
        <v>13</v>
      </c>
      <c r="D162" s="82" t="s">
        <v>3118</v>
      </c>
      <c r="E162" s="82" t="s">
        <v>2579</v>
      </c>
      <c r="F162" s="82" t="s">
        <v>2580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67">
        <f>SUMIFS([1]Up!$J:$J,[1]Up!$D:$D,D162)</f>
        <v>0</v>
      </c>
      <c r="AA162" s="82" t="s">
        <v>1971</v>
      </c>
      <c r="AB162" s="82" t="str">
        <f t="shared" si="12"/>
        <v>PL50</v>
      </c>
      <c r="AC162" s="53" t="str">
        <f t="shared" si="13"/>
        <v>Thừa 2</v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hidden="1" customHeight="1">
      <c r="C163" s="82" t="s">
        <v>13</v>
      </c>
      <c r="D163" s="82" t="s">
        <v>3119</v>
      </c>
      <c r="E163" s="82" t="s">
        <v>2582</v>
      </c>
      <c r="F163" s="82" t="s">
        <v>2583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67">
        <f>SUMIFS([1]Up!$J:$J,[1]Up!$D:$D,D163)</f>
        <v>0</v>
      </c>
      <c r="AA163" s="82" t="s">
        <v>1971</v>
      </c>
      <c r="AB163" s="82" t="str">
        <f t="shared" si="12"/>
        <v>PL50</v>
      </c>
      <c r="AC163" s="53" t="str">
        <f t="shared" si="13"/>
        <v>Thừa 2</v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3120</v>
      </c>
      <c r="E164" s="82" t="s">
        <v>2587</v>
      </c>
      <c r="F164" s="82" t="s">
        <v>2588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1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>
        <v>1</v>
      </c>
      <c r="X164" s="26"/>
      <c r="Y164" s="26"/>
      <c r="Z164" s="67">
        <f>SUMIFS([1]Up!$J:$J,[1]Up!$D:$D,D164)</f>
        <v>0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3111</v>
      </c>
      <c r="AH164" s="53">
        <v>1</v>
      </c>
      <c r="AI164" s="83">
        <v>46181</v>
      </c>
      <c r="AJ164" s="53"/>
      <c r="AK164" s="53"/>
    </row>
    <row r="165" spans="3:37" ht="14.25" hidden="1" customHeight="1">
      <c r="C165" s="82" t="s">
        <v>13</v>
      </c>
      <c r="D165" s="82" t="s">
        <v>3121</v>
      </c>
      <c r="E165" s="82" t="s">
        <v>2591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3077</v>
      </c>
      <c r="AH165" s="53">
        <v>36</v>
      </c>
      <c r="AI165" s="83">
        <v>46181</v>
      </c>
      <c r="AJ165" s="53"/>
      <c r="AK165" s="53"/>
    </row>
    <row r="166" spans="3:37" ht="14.25" hidden="1" customHeight="1">
      <c r="C166" s="82" t="s">
        <v>13</v>
      </c>
      <c r="D166" s="82" t="s">
        <v>3122</v>
      </c>
      <c r="E166" s="82" t="s">
        <v>2606</v>
      </c>
      <c r="F166" s="82" t="s">
        <v>2607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2973</v>
      </c>
      <c r="AH166" s="53">
        <v>1</v>
      </c>
      <c r="AI166" s="83">
        <v>46181</v>
      </c>
      <c r="AJ166" s="53"/>
      <c r="AK166" s="53"/>
    </row>
    <row r="167" spans="3:37" ht="14.25" hidden="1" customHeight="1">
      <c r="C167" s="82" t="s">
        <v>13</v>
      </c>
      <c r="D167" s="82" t="s">
        <v>3123</v>
      </c>
      <c r="E167" s="82" t="s">
        <v>2593</v>
      </c>
      <c r="F167" s="82" t="s">
        <v>2588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3114</v>
      </c>
      <c r="AH167" s="53">
        <v>1</v>
      </c>
      <c r="AI167" s="83">
        <v>46181</v>
      </c>
      <c r="AJ167" s="53"/>
      <c r="AK167" s="53"/>
    </row>
    <row r="168" spans="3:37" ht="14.25" hidden="1" customHeight="1">
      <c r="C168" s="82" t="s">
        <v>13</v>
      </c>
      <c r="D168" s="82" t="s">
        <v>3124</v>
      </c>
      <c r="E168" s="82" t="s">
        <v>2610</v>
      </c>
      <c r="F168" s="82" t="s">
        <v>2611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3125</v>
      </c>
      <c r="AH168" s="53">
        <v>1</v>
      </c>
      <c r="AI168" s="83">
        <v>46181</v>
      </c>
      <c r="AJ168" s="53"/>
      <c r="AK168" s="53"/>
    </row>
    <row r="169" spans="3:37" ht="14.25" hidden="1" customHeight="1">
      <c r="C169" s="82" t="s">
        <v>11</v>
      </c>
      <c r="D169" s="82" t="s">
        <v>3126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3127</v>
      </c>
      <c r="AH169" s="53">
        <v>1</v>
      </c>
      <c r="AI169" s="83">
        <v>46181</v>
      </c>
      <c r="AJ169" s="53"/>
      <c r="AK169" s="53"/>
    </row>
    <row r="170" spans="3:37" ht="14.25" hidden="1" customHeight="1">
      <c r="C170" s="82" t="s">
        <v>13</v>
      </c>
      <c r="D170" s="82" t="s">
        <v>3128</v>
      </c>
      <c r="E170" s="82" t="s">
        <v>2599</v>
      </c>
      <c r="F170" s="82" t="s">
        <v>2597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2973</v>
      </c>
      <c r="AH170" s="53">
        <v>1</v>
      </c>
      <c r="AI170" s="83">
        <v>46181</v>
      </c>
      <c r="AJ170" s="53"/>
      <c r="AK170" s="53"/>
    </row>
    <row r="171" spans="3:37" ht="14.25" hidden="1" customHeight="1">
      <c r="C171" s="82" t="s">
        <v>13</v>
      </c>
      <c r="D171" s="82" t="s">
        <v>3129</v>
      </c>
      <c r="E171" s="82" t="s">
        <v>2596</v>
      </c>
      <c r="F171" s="82" t="s">
        <v>2597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2973</v>
      </c>
      <c r="AH171" s="53">
        <v>1</v>
      </c>
      <c r="AI171" s="83">
        <v>46181</v>
      </c>
      <c r="AJ171" s="53"/>
      <c r="AK171" s="53"/>
    </row>
    <row r="172" spans="3:37" ht="14.25" hidden="1" customHeight="1">
      <c r="C172" s="82" t="s">
        <v>11</v>
      </c>
      <c r="D172" s="82" t="s">
        <v>3130</v>
      </c>
      <c r="E172" s="82" t="s">
        <v>2485</v>
      </c>
      <c r="F172" s="82" t="s">
        <v>2486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3035</v>
      </c>
      <c r="AH172" s="53">
        <v>1</v>
      </c>
      <c r="AI172" s="83">
        <v>46181</v>
      </c>
      <c r="AJ172" s="53"/>
      <c r="AK172" s="53"/>
    </row>
    <row r="173" spans="3:37" ht="14.25" hidden="1" customHeight="1">
      <c r="C173" s="82" t="s">
        <v>11</v>
      </c>
      <c r="D173" s="82" t="s">
        <v>3131</v>
      </c>
      <c r="E173" s="82" t="s">
        <v>2485</v>
      </c>
      <c r="F173" s="82" t="s">
        <v>2486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3035</v>
      </c>
      <c r="AH173" s="53">
        <v>1</v>
      </c>
      <c r="AI173" s="83">
        <v>46181</v>
      </c>
      <c r="AJ173" s="53"/>
      <c r="AK173" s="53"/>
    </row>
    <row r="174" spans="3:37" ht="14.25" hidden="1" customHeight="1">
      <c r="C174" s="82" t="s">
        <v>11</v>
      </c>
      <c r="D174" s="82" t="s">
        <v>3132</v>
      </c>
      <c r="E174" s="82" t="s">
        <v>2489</v>
      </c>
      <c r="F174" s="82" t="s">
        <v>2486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3037</v>
      </c>
      <c r="AH174" s="53">
        <v>1</v>
      </c>
      <c r="AI174" s="83">
        <v>46181</v>
      </c>
      <c r="AJ174" s="53"/>
      <c r="AK174" s="53"/>
    </row>
    <row r="175" spans="3:37" ht="14.25" hidden="1" customHeight="1">
      <c r="C175" s="82" t="s">
        <v>11</v>
      </c>
      <c r="D175" s="82" t="s">
        <v>3133</v>
      </c>
      <c r="E175" s="82" t="s">
        <v>2485</v>
      </c>
      <c r="F175" s="82" t="s">
        <v>2486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3035</v>
      </c>
      <c r="AH175" s="53">
        <v>2</v>
      </c>
      <c r="AI175" s="83">
        <v>46181</v>
      </c>
      <c r="AJ175" s="53"/>
      <c r="AK175" s="53"/>
    </row>
    <row r="176" spans="3:37" ht="14.25" hidden="1" customHeight="1">
      <c r="C176" s="82" t="s">
        <v>13</v>
      </c>
      <c r="D176" s="82" t="s">
        <v>3134</v>
      </c>
      <c r="E176" s="82" t="s">
        <v>2622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3077</v>
      </c>
      <c r="AH176" s="53">
        <v>1</v>
      </c>
      <c r="AI176" s="83">
        <v>46181</v>
      </c>
      <c r="AJ176" s="53"/>
      <c r="AK176" s="53"/>
    </row>
    <row r="177" spans="3:37" ht="14.25" hidden="1" customHeight="1">
      <c r="C177" s="82" t="s">
        <v>13</v>
      </c>
      <c r="D177" s="82" t="s">
        <v>3135</v>
      </c>
      <c r="E177" s="82" t="s">
        <v>2599</v>
      </c>
      <c r="F177" s="82" t="s">
        <v>2597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2973</v>
      </c>
      <c r="AH177" s="53">
        <v>1</v>
      </c>
      <c r="AI177" s="83">
        <v>46181</v>
      </c>
      <c r="AJ177" s="53"/>
      <c r="AK177" s="53"/>
    </row>
    <row r="178" spans="3:37" ht="14.25" hidden="1" customHeight="1">
      <c r="C178" s="82" t="s">
        <v>13</v>
      </c>
      <c r="D178" s="82" t="s">
        <v>3136</v>
      </c>
      <c r="E178" s="82" t="s">
        <v>2599</v>
      </c>
      <c r="F178" s="82" t="s">
        <v>2597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2973</v>
      </c>
      <c r="AH178" s="53">
        <v>3</v>
      </c>
      <c r="AI178" s="83">
        <v>46181</v>
      </c>
      <c r="AJ178" s="53"/>
      <c r="AK178" s="53"/>
    </row>
    <row r="179" spans="3:37" ht="14.25" hidden="1" customHeight="1">
      <c r="C179" s="82" t="s">
        <v>13</v>
      </c>
      <c r="D179" s="82" t="s">
        <v>3137</v>
      </c>
      <c r="E179" s="82" t="s">
        <v>2626</v>
      </c>
      <c r="F179" s="82" t="s">
        <v>2597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2973</v>
      </c>
      <c r="AH179" s="53">
        <v>1</v>
      </c>
      <c r="AI179" s="83">
        <v>46181</v>
      </c>
      <c r="AJ179" s="53"/>
      <c r="AK179" s="53"/>
    </row>
    <row r="180" spans="3:37" ht="14.25" hidden="1" customHeight="1">
      <c r="C180" s="82" t="s">
        <v>13</v>
      </c>
      <c r="D180" s="82" t="s">
        <v>3138</v>
      </c>
      <c r="E180" s="82" t="s">
        <v>2628</v>
      </c>
      <c r="F180" s="82" t="s">
        <v>2597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2973</v>
      </c>
      <c r="AH180" s="53">
        <v>1</v>
      </c>
      <c r="AI180" s="83">
        <v>46181</v>
      </c>
      <c r="AJ180" s="53"/>
      <c r="AK180" s="53"/>
    </row>
    <row r="181" spans="3:37" ht="14.25" hidden="1" customHeight="1">
      <c r="C181" s="82" t="s">
        <v>11</v>
      </c>
      <c r="D181" s="82" t="s">
        <v>3139</v>
      </c>
      <c r="E181" s="82" t="s">
        <v>2485</v>
      </c>
      <c r="F181" s="82" t="s">
        <v>2486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3035</v>
      </c>
      <c r="AH181" s="53">
        <v>1</v>
      </c>
      <c r="AI181" s="83">
        <v>46181</v>
      </c>
      <c r="AJ181" s="53"/>
      <c r="AK181" s="53"/>
    </row>
    <row r="182" spans="3:37" ht="14.25" hidden="1" customHeight="1">
      <c r="C182" s="82" t="s">
        <v>11</v>
      </c>
      <c r="D182" s="82" t="s">
        <v>3140</v>
      </c>
      <c r="E182" s="82" t="s">
        <v>2485</v>
      </c>
      <c r="F182" s="82" t="s">
        <v>2486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3035</v>
      </c>
      <c r="AH182" s="53">
        <v>1</v>
      </c>
      <c r="AI182" s="83">
        <v>46181</v>
      </c>
      <c r="AJ182" s="53"/>
      <c r="AK182" s="53"/>
    </row>
    <row r="183" spans="3:37" ht="14.25" hidden="1" customHeight="1">
      <c r="C183" s="82" t="s">
        <v>11</v>
      </c>
      <c r="D183" s="82" t="s">
        <v>3141</v>
      </c>
      <c r="E183" s="82" t="s">
        <v>2489</v>
      </c>
      <c r="F183" s="82" t="s">
        <v>2486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3037</v>
      </c>
      <c r="AH183" s="53">
        <v>1</v>
      </c>
      <c r="AI183" s="83">
        <v>46181</v>
      </c>
      <c r="AJ183" s="53"/>
      <c r="AK183" s="53"/>
    </row>
    <row r="184" spans="3:37" ht="14.25" hidden="1" customHeight="1">
      <c r="C184" s="82" t="s">
        <v>11</v>
      </c>
      <c r="D184" s="82" t="s">
        <v>3142</v>
      </c>
      <c r="E184" s="82" t="s">
        <v>2485</v>
      </c>
      <c r="F184" s="82" t="s">
        <v>2486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3035</v>
      </c>
      <c r="AH184" s="53">
        <v>2</v>
      </c>
      <c r="AI184" s="83">
        <v>46181</v>
      </c>
      <c r="AJ184" s="53"/>
      <c r="AK184" s="53"/>
    </row>
    <row r="185" spans="3:37" ht="14.25" hidden="1" customHeight="1">
      <c r="C185" s="82" t="s">
        <v>13</v>
      </c>
      <c r="D185" s="82" t="s">
        <v>3143</v>
      </c>
      <c r="E185" s="82" t="s">
        <v>2599</v>
      </c>
      <c r="F185" s="82" t="s">
        <v>2597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2973</v>
      </c>
      <c r="AH185" s="53">
        <v>4</v>
      </c>
      <c r="AI185" s="83">
        <v>46181</v>
      </c>
      <c r="AJ185" s="53"/>
      <c r="AK185" s="53"/>
    </row>
    <row r="186" spans="3:37" ht="14.25" hidden="1" customHeight="1">
      <c r="C186" s="82" t="s">
        <v>13</v>
      </c>
      <c r="D186" s="82" t="s">
        <v>3144</v>
      </c>
      <c r="E186" s="82" t="s">
        <v>2635</v>
      </c>
      <c r="F186" s="82" t="s">
        <v>2597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2973</v>
      </c>
      <c r="AH186" s="53">
        <v>1</v>
      </c>
      <c r="AI186" s="83">
        <v>46181</v>
      </c>
      <c r="AJ186" s="53"/>
      <c r="AK186" s="53"/>
    </row>
    <row r="187" spans="3:37" ht="14.25" hidden="1" customHeight="1">
      <c r="C187" s="82" t="s">
        <v>13</v>
      </c>
      <c r="D187" s="82" t="s">
        <v>3145</v>
      </c>
      <c r="E187" s="82" t="s">
        <v>2637</v>
      </c>
      <c r="F187" s="82" t="s">
        <v>2597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2973</v>
      </c>
      <c r="AH187" s="53">
        <v>1</v>
      </c>
      <c r="AI187" s="83">
        <v>46181</v>
      </c>
      <c r="AJ187" s="53"/>
      <c r="AK187" s="53"/>
    </row>
    <row r="188" spans="3:37" ht="14.25" hidden="1" customHeight="1">
      <c r="C188" s="82" t="s">
        <v>13</v>
      </c>
      <c r="D188" s="82" t="s">
        <v>3146</v>
      </c>
      <c r="E188" s="82" t="s">
        <v>2639</v>
      </c>
      <c r="F188" s="82" t="s">
        <v>2597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2973</v>
      </c>
      <c r="AH188" s="53">
        <v>1</v>
      </c>
      <c r="AI188" s="83">
        <v>46181</v>
      </c>
      <c r="AJ188" s="53"/>
      <c r="AK188" s="53"/>
    </row>
    <row r="189" spans="3:37" ht="14.25" hidden="1" customHeight="1">
      <c r="C189" s="82" t="s">
        <v>11</v>
      </c>
      <c r="D189" s="82" t="s">
        <v>3147</v>
      </c>
      <c r="E189" s="82" t="s">
        <v>2485</v>
      </c>
      <c r="F189" s="82" t="s">
        <v>2486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3035</v>
      </c>
      <c r="AH189" s="53">
        <v>1</v>
      </c>
      <c r="AI189" s="83">
        <v>46181</v>
      </c>
      <c r="AJ189" s="53"/>
      <c r="AK189" s="53"/>
    </row>
    <row r="190" spans="3:37" ht="14.25" hidden="1" customHeight="1">
      <c r="C190" s="82" t="s">
        <v>11</v>
      </c>
      <c r="D190" s="82" t="s">
        <v>3148</v>
      </c>
      <c r="E190" s="82" t="s">
        <v>2485</v>
      </c>
      <c r="F190" s="82" t="s">
        <v>2486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3035</v>
      </c>
      <c r="AH190" s="53">
        <v>1</v>
      </c>
      <c r="AI190" s="83">
        <v>46181</v>
      </c>
      <c r="AJ190" s="53"/>
      <c r="AK190" s="53"/>
    </row>
    <row r="191" spans="3:37" ht="14.25" hidden="1" customHeight="1">
      <c r="C191" s="82" t="s">
        <v>13</v>
      </c>
      <c r="D191" s="82" t="s">
        <v>3149</v>
      </c>
      <c r="E191" s="82" t="s">
        <v>2622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3077</v>
      </c>
      <c r="AH191" s="53">
        <v>4</v>
      </c>
      <c r="AI191" s="83">
        <v>46181</v>
      </c>
      <c r="AJ191" s="53"/>
      <c r="AK191" s="53"/>
    </row>
    <row r="192" spans="3:37" ht="14.25" hidden="1" customHeight="1">
      <c r="C192" s="82" t="s">
        <v>13</v>
      </c>
      <c r="D192" s="82" t="s">
        <v>3150</v>
      </c>
      <c r="E192" s="82" t="s">
        <v>2644</v>
      </c>
      <c r="F192" s="82" t="s">
        <v>2597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2973</v>
      </c>
      <c r="AH192" s="53">
        <v>1</v>
      </c>
      <c r="AI192" s="83">
        <v>46181</v>
      </c>
      <c r="AJ192" s="53"/>
      <c r="AK192" s="53"/>
    </row>
    <row r="193" spans="3:37" ht="14.25" hidden="1" customHeight="1">
      <c r="C193" s="82" t="s">
        <v>13</v>
      </c>
      <c r="D193" s="82" t="s">
        <v>3151</v>
      </c>
      <c r="E193" s="82" t="s">
        <v>2646</v>
      </c>
      <c r="F193" s="82" t="s">
        <v>2597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2973</v>
      </c>
      <c r="AH193" s="53">
        <v>1</v>
      </c>
      <c r="AI193" s="83">
        <v>46181</v>
      </c>
      <c r="AJ193" s="53"/>
      <c r="AK193" s="53"/>
    </row>
    <row r="194" spans="3:37" ht="14.25" hidden="1" customHeight="1">
      <c r="C194" s="82" t="s">
        <v>11</v>
      </c>
      <c r="D194" s="82" t="s">
        <v>3152</v>
      </c>
      <c r="E194" s="82" t="s">
        <v>2485</v>
      </c>
      <c r="F194" s="82" t="s">
        <v>2486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3035</v>
      </c>
      <c r="AH194" s="53">
        <v>1</v>
      </c>
      <c r="AI194" s="83">
        <v>46181</v>
      </c>
      <c r="AJ194" s="53"/>
      <c r="AK194" s="53"/>
    </row>
    <row r="195" spans="3:37" ht="14.25" hidden="1" customHeight="1">
      <c r="C195" s="82" t="s">
        <v>11</v>
      </c>
      <c r="D195" s="82" t="s">
        <v>3153</v>
      </c>
      <c r="E195" s="82" t="s">
        <v>2485</v>
      </c>
      <c r="F195" s="82" t="s">
        <v>2486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3035</v>
      </c>
      <c r="AH195" s="53">
        <v>1</v>
      </c>
      <c r="AI195" s="83">
        <v>46181</v>
      </c>
      <c r="AJ195" s="53"/>
      <c r="AK195" s="53"/>
    </row>
    <row r="196" spans="3:37" ht="14.25" hidden="1" customHeight="1">
      <c r="C196" s="82" t="s">
        <v>11</v>
      </c>
      <c r="D196" s="82" t="s">
        <v>3154</v>
      </c>
      <c r="E196" s="82" t="s">
        <v>2489</v>
      </c>
      <c r="F196" s="82" t="s">
        <v>2486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3037</v>
      </c>
      <c r="AH196" s="53">
        <v>1</v>
      </c>
      <c r="AI196" s="83">
        <v>46181</v>
      </c>
      <c r="AJ196" s="53"/>
      <c r="AK196" s="53"/>
    </row>
    <row r="197" spans="3:37" ht="14.25" hidden="1" customHeight="1">
      <c r="C197" s="82" t="s">
        <v>11</v>
      </c>
      <c r="D197" s="82" t="s">
        <v>3155</v>
      </c>
      <c r="E197" s="82" t="s">
        <v>2485</v>
      </c>
      <c r="F197" s="82" t="s">
        <v>2486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3035</v>
      </c>
      <c r="AH197" s="53">
        <v>2</v>
      </c>
      <c r="AI197" s="83">
        <v>46181</v>
      </c>
      <c r="AJ197" s="53"/>
      <c r="AK197" s="53"/>
    </row>
    <row r="198" spans="3:37" ht="14.25" hidden="1" customHeight="1">
      <c r="C198" s="82" t="s">
        <v>13</v>
      </c>
      <c r="D198" s="82" t="s">
        <v>3156</v>
      </c>
      <c r="E198" s="82" t="s">
        <v>2599</v>
      </c>
      <c r="F198" s="82" t="s">
        <v>2597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2973</v>
      </c>
      <c r="AH198" s="53">
        <v>2</v>
      </c>
      <c r="AI198" s="83">
        <v>46181</v>
      </c>
      <c r="AJ198" s="53"/>
      <c r="AK198" s="53"/>
    </row>
    <row r="199" spans="3:37" ht="14.25" hidden="1" customHeight="1">
      <c r="C199" s="82" t="s">
        <v>13</v>
      </c>
      <c r="D199" s="82" t="s">
        <v>3157</v>
      </c>
      <c r="E199" s="82" t="s">
        <v>2653</v>
      </c>
      <c r="F199" s="82" t="s">
        <v>2597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2973</v>
      </c>
      <c r="AH199" s="53">
        <v>1</v>
      </c>
      <c r="AI199" s="83">
        <v>46181</v>
      </c>
      <c r="AJ199" s="53"/>
      <c r="AK199" s="53"/>
    </row>
    <row r="200" spans="3:37" ht="14.25" hidden="1" customHeight="1">
      <c r="C200" s="82" t="s">
        <v>13</v>
      </c>
      <c r="D200" s="82" t="s">
        <v>3158</v>
      </c>
      <c r="E200" s="82" t="s">
        <v>2655</v>
      </c>
      <c r="F200" s="82" t="s">
        <v>2597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2973</v>
      </c>
      <c r="AH200" s="53">
        <v>1</v>
      </c>
      <c r="AI200" s="83">
        <v>46181</v>
      </c>
      <c r="AJ200" s="53"/>
      <c r="AK200" s="53"/>
    </row>
    <row r="201" spans="3:37" ht="14.25" hidden="1" customHeight="1">
      <c r="C201" s="82" t="s">
        <v>13</v>
      </c>
      <c r="D201" s="82" t="s">
        <v>3159</v>
      </c>
      <c r="E201" s="82" t="s">
        <v>2626</v>
      </c>
      <c r="F201" s="82" t="s">
        <v>2597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2973</v>
      </c>
      <c r="AH201" s="53">
        <v>1</v>
      </c>
      <c r="AI201" s="83">
        <v>46181</v>
      </c>
      <c r="AJ201" s="53"/>
      <c r="AK201" s="53"/>
    </row>
    <row r="202" spans="3:37" ht="14.25" hidden="1" customHeight="1">
      <c r="C202" s="82" t="s">
        <v>13</v>
      </c>
      <c r="D202" s="82" t="s">
        <v>3160</v>
      </c>
      <c r="E202" s="82" t="s">
        <v>2646</v>
      </c>
      <c r="F202" s="82" t="s">
        <v>2597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2973</v>
      </c>
      <c r="AH202" s="53">
        <v>1</v>
      </c>
      <c r="AI202" s="83">
        <v>46181</v>
      </c>
      <c r="AJ202" s="53"/>
      <c r="AK202" s="53"/>
    </row>
    <row r="203" spans="3:37" ht="14.25" hidden="1" customHeight="1">
      <c r="C203" s="82" t="s">
        <v>11</v>
      </c>
      <c r="D203" s="82" t="s">
        <v>3161</v>
      </c>
      <c r="E203" s="82" t="s">
        <v>2485</v>
      </c>
      <c r="F203" s="82" t="s">
        <v>2486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3035</v>
      </c>
      <c r="AH203" s="53">
        <v>1</v>
      </c>
      <c r="AI203" s="83">
        <v>46181</v>
      </c>
      <c r="AJ203" s="53"/>
      <c r="AK203" s="53"/>
    </row>
    <row r="204" spans="3:37" ht="14.25" hidden="1" customHeight="1">
      <c r="C204" s="82" t="s">
        <v>11</v>
      </c>
      <c r="D204" s="82" t="s">
        <v>3162</v>
      </c>
      <c r="E204" s="82" t="s">
        <v>2485</v>
      </c>
      <c r="F204" s="82" t="s">
        <v>2486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3035</v>
      </c>
      <c r="AH204" s="53">
        <v>1</v>
      </c>
      <c r="AI204" s="83">
        <v>46181</v>
      </c>
      <c r="AJ204" s="53"/>
      <c r="AK204" s="53"/>
    </row>
    <row r="205" spans="3:37" ht="14.25" hidden="1" customHeight="1">
      <c r="C205" s="82" t="s">
        <v>11</v>
      </c>
      <c r="D205" s="82" t="s">
        <v>3163</v>
      </c>
      <c r="E205" s="82" t="s">
        <v>2489</v>
      </c>
      <c r="F205" s="82" t="s">
        <v>2486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3037</v>
      </c>
      <c r="AH205" s="53">
        <v>1</v>
      </c>
      <c r="AI205" s="83">
        <v>46181</v>
      </c>
      <c r="AJ205" s="53"/>
      <c r="AK205" s="53"/>
    </row>
    <row r="206" spans="3:37" ht="14.25" hidden="1" customHeight="1">
      <c r="C206" s="82" t="s">
        <v>11</v>
      </c>
      <c r="D206" s="82" t="s">
        <v>3164</v>
      </c>
      <c r="E206" s="82" t="s">
        <v>2485</v>
      </c>
      <c r="F206" s="82" t="s">
        <v>2486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3035</v>
      </c>
      <c r="AH206" s="53">
        <v>2</v>
      </c>
      <c r="AI206" s="83">
        <v>46181</v>
      </c>
      <c r="AJ206" s="53"/>
      <c r="AK206" s="53"/>
    </row>
    <row r="207" spans="3:37" ht="14.25" hidden="1" customHeight="1">
      <c r="C207" s="82" t="s">
        <v>13</v>
      </c>
      <c r="D207" s="82" t="s">
        <v>3165</v>
      </c>
      <c r="E207" s="82" t="s">
        <v>2622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3077</v>
      </c>
      <c r="AH207" s="53">
        <v>1</v>
      </c>
      <c r="AI207" s="83">
        <v>46181</v>
      </c>
      <c r="AJ207" s="53"/>
      <c r="AK207" s="53"/>
    </row>
    <row r="208" spans="3:37" ht="14.25" hidden="1" customHeight="1">
      <c r="C208" s="82" t="s">
        <v>13</v>
      </c>
      <c r="D208" s="82" t="s">
        <v>3166</v>
      </c>
      <c r="E208" s="82" t="s">
        <v>2599</v>
      </c>
      <c r="F208" s="82" t="s">
        <v>2597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2973</v>
      </c>
      <c r="AH208" s="53">
        <v>3</v>
      </c>
      <c r="AI208" s="83">
        <v>46181</v>
      </c>
      <c r="AJ208" s="53"/>
      <c r="AK208" s="53"/>
    </row>
    <row r="209" spans="3:37" ht="14.25" hidden="1" customHeight="1">
      <c r="C209" s="82" t="s">
        <v>13</v>
      </c>
      <c r="D209" s="82" t="s">
        <v>3167</v>
      </c>
      <c r="E209" s="82" t="s">
        <v>2635</v>
      </c>
      <c r="F209" s="82" t="s">
        <v>2597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2973</v>
      </c>
      <c r="AH209" s="53">
        <v>1</v>
      </c>
      <c r="AI209" s="83">
        <v>46181</v>
      </c>
      <c r="AJ209" s="53"/>
      <c r="AK209" s="53"/>
    </row>
    <row r="210" spans="3:37" ht="14.25" hidden="1" customHeight="1">
      <c r="C210" s="82" t="s">
        <v>13</v>
      </c>
      <c r="D210" s="82" t="s">
        <v>3168</v>
      </c>
      <c r="E210" s="82" t="s">
        <v>2637</v>
      </c>
      <c r="F210" s="82" t="s">
        <v>2597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2973</v>
      </c>
      <c r="AH210" s="53">
        <v>1</v>
      </c>
      <c r="AI210" s="83">
        <v>46181</v>
      </c>
      <c r="AJ210" s="53"/>
      <c r="AK210" s="53"/>
    </row>
    <row r="211" spans="3:37" ht="14.25" hidden="1" customHeight="1">
      <c r="C211" s="82" t="s">
        <v>13</v>
      </c>
      <c r="D211" s="82" t="s">
        <v>3169</v>
      </c>
      <c r="E211" s="82" t="s">
        <v>2599</v>
      </c>
      <c r="F211" s="82" t="s">
        <v>2597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2973</v>
      </c>
      <c r="AH211" s="53">
        <v>1</v>
      </c>
      <c r="AI211" s="83">
        <v>46181</v>
      </c>
      <c r="AJ211" s="53"/>
      <c r="AK211" s="53"/>
    </row>
    <row r="212" spans="3:37" ht="14.25" hidden="1" customHeight="1">
      <c r="C212" s="82" t="s">
        <v>13</v>
      </c>
      <c r="D212" s="82" t="s">
        <v>3170</v>
      </c>
      <c r="E212" s="82" t="s">
        <v>2639</v>
      </c>
      <c r="F212" s="82" t="s">
        <v>2597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2973</v>
      </c>
      <c r="AH212" s="53">
        <v>1</v>
      </c>
      <c r="AI212" s="83">
        <v>46181</v>
      </c>
      <c r="AJ212" s="53"/>
      <c r="AK212" s="53"/>
    </row>
    <row r="213" spans="3:37" ht="14.25" hidden="1" customHeight="1">
      <c r="C213" s="82" t="s">
        <v>11</v>
      </c>
      <c r="D213" s="82" t="s">
        <v>3171</v>
      </c>
      <c r="E213" s="82" t="s">
        <v>2485</v>
      </c>
      <c r="F213" s="82" t="s">
        <v>2669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3035</v>
      </c>
      <c r="AH213" s="53">
        <v>6</v>
      </c>
      <c r="AI213" s="83">
        <v>46181</v>
      </c>
      <c r="AJ213" s="53"/>
      <c r="AK213" s="53"/>
    </row>
    <row r="214" spans="3:37" ht="14.25" hidden="1" customHeight="1">
      <c r="C214" s="82" t="s">
        <v>13</v>
      </c>
      <c r="D214" s="82" t="s">
        <v>3172</v>
      </c>
      <c r="E214" s="82" t="s">
        <v>2671</v>
      </c>
      <c r="F214" s="82" t="s">
        <v>2597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3044</v>
      </c>
      <c r="AH214" s="53">
        <v>2</v>
      </c>
      <c r="AI214" s="83">
        <v>46181</v>
      </c>
      <c r="AJ214" s="53"/>
      <c r="AK214" s="53"/>
    </row>
    <row r="215" spans="3:37" ht="14.25" hidden="1" customHeight="1">
      <c r="C215" s="82" t="s">
        <v>13</v>
      </c>
      <c r="D215" s="82" t="s">
        <v>3173</v>
      </c>
      <c r="E215" s="82" t="s">
        <v>2673</v>
      </c>
      <c r="F215" s="82" t="s">
        <v>2597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3044</v>
      </c>
      <c r="AH215" s="53">
        <v>4</v>
      </c>
      <c r="AI215" s="83">
        <v>46181</v>
      </c>
      <c r="AJ215" s="53"/>
      <c r="AK215" s="53"/>
    </row>
    <row r="216" spans="3:37" ht="14.25" hidden="1" customHeight="1">
      <c r="C216" s="82" t="s">
        <v>13</v>
      </c>
      <c r="D216" s="82" t="s">
        <v>3174</v>
      </c>
      <c r="E216" s="82" t="s">
        <v>2675</v>
      </c>
      <c r="F216" s="82" t="s">
        <v>2597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3044</v>
      </c>
      <c r="AH216" s="53">
        <v>2</v>
      </c>
      <c r="AI216" s="83">
        <v>46181</v>
      </c>
      <c r="AJ216" s="53"/>
      <c r="AK216" s="53"/>
    </row>
    <row r="217" spans="3:37" ht="14.25" hidden="1" customHeight="1">
      <c r="C217" s="82" t="s">
        <v>13</v>
      </c>
      <c r="D217" s="82" t="s">
        <v>3175</v>
      </c>
      <c r="E217" s="82" t="s">
        <v>2677</v>
      </c>
      <c r="F217" s="82" t="s">
        <v>2597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3044</v>
      </c>
      <c r="AH217" s="53">
        <v>2</v>
      </c>
      <c r="AI217" s="83">
        <v>46181</v>
      </c>
      <c r="AJ217" s="53"/>
      <c r="AK217" s="53"/>
    </row>
    <row r="218" spans="3:37" ht="14.25" hidden="1" customHeight="1">
      <c r="C218" s="82" t="s">
        <v>13</v>
      </c>
      <c r="D218" s="82" t="s">
        <v>3176</v>
      </c>
      <c r="E218" s="82" t="s">
        <v>2679</v>
      </c>
      <c r="F218" s="82" t="s">
        <v>2597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3044</v>
      </c>
      <c r="AH218" s="53">
        <v>2</v>
      </c>
      <c r="AI218" s="83">
        <v>46181</v>
      </c>
      <c r="AJ218" s="53"/>
      <c r="AK218" s="53"/>
    </row>
    <row r="219" spans="3:37" ht="14.25" hidden="1" customHeight="1">
      <c r="C219" s="82" t="s">
        <v>11</v>
      </c>
      <c r="D219" s="82" t="s">
        <v>3177</v>
      </c>
      <c r="E219" s="82" t="s">
        <v>2485</v>
      </c>
      <c r="F219" s="82" t="s">
        <v>2669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3035</v>
      </c>
      <c r="AH219" s="53">
        <v>3</v>
      </c>
      <c r="AI219" s="83">
        <v>46181</v>
      </c>
      <c r="AJ219" s="53"/>
      <c r="AK219" s="53"/>
    </row>
    <row r="220" spans="3:37" ht="14.25" hidden="1" customHeight="1">
      <c r="C220" s="82" t="s">
        <v>13</v>
      </c>
      <c r="D220" s="82" t="s">
        <v>3178</v>
      </c>
      <c r="E220" s="82" t="s">
        <v>2682</v>
      </c>
      <c r="F220" s="82" t="s">
        <v>2597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3044</v>
      </c>
      <c r="AH220" s="53">
        <v>1</v>
      </c>
      <c r="AI220" s="83">
        <v>46181</v>
      </c>
      <c r="AJ220" s="53"/>
      <c r="AK220" s="53"/>
    </row>
    <row r="221" spans="3:37" ht="14.25" hidden="1" customHeight="1">
      <c r="C221" s="82" t="s">
        <v>13</v>
      </c>
      <c r="D221" s="82" t="s">
        <v>3179</v>
      </c>
      <c r="E221" s="82" t="s">
        <v>2673</v>
      </c>
      <c r="F221" s="82" t="s">
        <v>2597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3044</v>
      </c>
      <c r="AH221" s="53">
        <v>2</v>
      </c>
      <c r="AI221" s="83">
        <v>46181</v>
      </c>
      <c r="AJ221" s="53"/>
      <c r="AK221" s="53"/>
    </row>
    <row r="222" spans="3:37" ht="14.25" hidden="1" customHeight="1">
      <c r="C222" s="82" t="s">
        <v>13</v>
      </c>
      <c r="D222" s="82" t="s">
        <v>3180</v>
      </c>
      <c r="E222" s="82" t="s">
        <v>2675</v>
      </c>
      <c r="F222" s="82" t="s">
        <v>2597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3044</v>
      </c>
      <c r="AH222" s="53">
        <v>1</v>
      </c>
      <c r="AI222" s="83">
        <v>46181</v>
      </c>
      <c r="AJ222" s="53"/>
      <c r="AK222" s="53"/>
    </row>
    <row r="223" spans="3:37" ht="14.25" hidden="1" customHeight="1">
      <c r="C223" s="82" t="s">
        <v>13</v>
      </c>
      <c r="D223" s="82" t="s">
        <v>3181</v>
      </c>
      <c r="E223" s="82" t="s">
        <v>2677</v>
      </c>
      <c r="F223" s="82" t="s">
        <v>2597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3044</v>
      </c>
      <c r="AH223" s="53">
        <v>1</v>
      </c>
      <c r="AI223" s="83">
        <v>46181</v>
      </c>
      <c r="AJ223" s="53"/>
      <c r="AK223" s="53"/>
    </row>
    <row r="224" spans="3:37" ht="14.25" hidden="1" customHeight="1">
      <c r="C224" s="82" t="s">
        <v>13</v>
      </c>
      <c r="D224" s="82" t="s">
        <v>3182</v>
      </c>
      <c r="E224" s="82" t="s">
        <v>2687</v>
      </c>
      <c r="F224" s="82" t="s">
        <v>2597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3044</v>
      </c>
      <c r="AH224" s="53">
        <v>1</v>
      </c>
      <c r="AI224" s="83">
        <v>46181</v>
      </c>
      <c r="AJ224" s="53"/>
      <c r="AK224" s="53"/>
    </row>
    <row r="225" spans="3:37" ht="14.25" hidden="1" customHeight="1">
      <c r="C225" s="82" t="s">
        <v>11</v>
      </c>
      <c r="D225" s="82" t="s">
        <v>3183</v>
      </c>
      <c r="E225" s="82" t="s">
        <v>2485</v>
      </c>
      <c r="F225" s="82" t="s">
        <v>2669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3035</v>
      </c>
      <c r="AH225" s="53">
        <v>3</v>
      </c>
      <c r="AI225" s="83">
        <v>46181</v>
      </c>
      <c r="AJ225" s="53"/>
      <c r="AK225" s="53"/>
    </row>
    <row r="226" spans="3:37" ht="14.25" hidden="1" customHeight="1">
      <c r="C226" s="82" t="s">
        <v>13</v>
      </c>
      <c r="D226" s="82" t="s">
        <v>3184</v>
      </c>
      <c r="E226" s="82" t="s">
        <v>2682</v>
      </c>
      <c r="F226" s="82" t="s">
        <v>2597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3044</v>
      </c>
      <c r="AH226" s="53">
        <v>1</v>
      </c>
      <c r="AI226" s="83">
        <v>46181</v>
      </c>
      <c r="AJ226" s="53"/>
      <c r="AK226" s="53"/>
    </row>
    <row r="227" spans="3:37" ht="14.25" hidden="1" customHeight="1">
      <c r="C227" s="82" t="s">
        <v>13</v>
      </c>
      <c r="D227" s="82" t="s">
        <v>3185</v>
      </c>
      <c r="E227" s="82" t="s">
        <v>2673</v>
      </c>
      <c r="F227" s="82" t="s">
        <v>2597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3044</v>
      </c>
      <c r="AH227" s="53">
        <v>2</v>
      </c>
      <c r="AI227" s="83">
        <v>46181</v>
      </c>
      <c r="AJ227" s="53"/>
      <c r="AK227" s="53"/>
    </row>
    <row r="228" spans="3:37" ht="14.25" hidden="1" customHeight="1">
      <c r="C228" s="82" t="s">
        <v>13</v>
      </c>
      <c r="D228" s="82" t="s">
        <v>3186</v>
      </c>
      <c r="E228" s="82" t="s">
        <v>2675</v>
      </c>
      <c r="F228" s="82" t="s">
        <v>2597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3044</v>
      </c>
      <c r="AH228" s="53">
        <v>1</v>
      </c>
      <c r="AI228" s="83">
        <v>46181</v>
      </c>
      <c r="AJ228" s="53"/>
      <c r="AK228" s="53"/>
    </row>
    <row r="229" spans="3:37" ht="14.25" hidden="1" customHeight="1">
      <c r="C229" s="82" t="s">
        <v>13</v>
      </c>
      <c r="D229" s="82" t="s">
        <v>3187</v>
      </c>
      <c r="E229" s="82" t="s">
        <v>2677</v>
      </c>
      <c r="F229" s="82" t="s">
        <v>2597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3044</v>
      </c>
      <c r="AH229" s="53">
        <v>1</v>
      </c>
      <c r="AI229" s="83">
        <v>46181</v>
      </c>
      <c r="AJ229" s="53"/>
      <c r="AK229" s="53"/>
    </row>
    <row r="230" spans="3:37" ht="14.25" hidden="1" customHeight="1">
      <c r="C230" s="82" t="s">
        <v>13</v>
      </c>
      <c r="D230" s="82" t="s">
        <v>3188</v>
      </c>
      <c r="E230" s="82" t="s">
        <v>2687</v>
      </c>
      <c r="F230" s="82" t="s">
        <v>2597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3044</v>
      </c>
      <c r="AH230" s="53">
        <v>1</v>
      </c>
      <c r="AI230" s="83">
        <v>46181</v>
      </c>
      <c r="AJ230" s="53"/>
      <c r="AK230" s="53"/>
    </row>
    <row r="231" spans="3:37" ht="14.25" hidden="1" customHeight="1">
      <c r="C231" s="82" t="s">
        <v>11</v>
      </c>
      <c r="D231" s="82" t="s">
        <v>3189</v>
      </c>
      <c r="E231" s="82" t="s">
        <v>2485</v>
      </c>
      <c r="F231" s="82" t="s">
        <v>2669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3035</v>
      </c>
      <c r="AH231" s="53">
        <v>3</v>
      </c>
      <c r="AI231" s="83">
        <v>46181</v>
      </c>
      <c r="AJ231" s="53"/>
      <c r="AK231" s="53"/>
    </row>
    <row r="232" spans="3:37" ht="14.25" hidden="1" customHeight="1">
      <c r="C232" s="82" t="s">
        <v>13</v>
      </c>
      <c r="D232" s="82" t="s">
        <v>3190</v>
      </c>
      <c r="E232" s="82" t="s">
        <v>2682</v>
      </c>
      <c r="F232" s="82" t="s">
        <v>2597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3044</v>
      </c>
      <c r="AH232" s="53">
        <v>1</v>
      </c>
      <c r="AI232" s="83">
        <v>46181</v>
      </c>
      <c r="AJ232" s="53"/>
      <c r="AK232" s="53"/>
    </row>
    <row r="233" spans="3:37" ht="14.25" hidden="1" customHeight="1">
      <c r="C233" s="82" t="s">
        <v>13</v>
      </c>
      <c r="D233" s="82" t="s">
        <v>3191</v>
      </c>
      <c r="E233" s="82" t="s">
        <v>2673</v>
      </c>
      <c r="F233" s="82" t="s">
        <v>2597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3044</v>
      </c>
      <c r="AH233" s="53">
        <v>2</v>
      </c>
      <c r="AI233" s="83">
        <v>46181</v>
      </c>
      <c r="AJ233" s="53"/>
      <c r="AK233" s="53"/>
    </row>
    <row r="234" spans="3:37" ht="14.25" hidden="1" customHeight="1">
      <c r="C234" s="82" t="s">
        <v>13</v>
      </c>
      <c r="D234" s="82" t="s">
        <v>3192</v>
      </c>
      <c r="E234" s="82" t="s">
        <v>2675</v>
      </c>
      <c r="F234" s="82" t="s">
        <v>2597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3044</v>
      </c>
      <c r="AH234" s="53">
        <v>1</v>
      </c>
      <c r="AI234" s="83">
        <v>46181</v>
      </c>
      <c r="AJ234" s="53"/>
      <c r="AK234" s="53"/>
    </row>
    <row r="235" spans="3:37" ht="14.25" hidden="1" customHeight="1">
      <c r="C235" s="82" t="s">
        <v>13</v>
      </c>
      <c r="D235" s="82" t="s">
        <v>3193</v>
      </c>
      <c r="E235" s="82" t="s">
        <v>2677</v>
      </c>
      <c r="F235" s="82" t="s">
        <v>2597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3044</v>
      </c>
      <c r="AH235" s="53">
        <v>1</v>
      </c>
      <c r="AI235" s="83">
        <v>46181</v>
      </c>
      <c r="AJ235" s="53"/>
      <c r="AK235" s="53"/>
    </row>
    <row r="236" spans="3:37" ht="14.25" hidden="1" customHeight="1">
      <c r="C236" s="82" t="s">
        <v>13</v>
      </c>
      <c r="D236" s="82" t="s">
        <v>3194</v>
      </c>
      <c r="E236" s="82" t="s">
        <v>2687</v>
      </c>
      <c r="F236" s="82" t="s">
        <v>2597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3044</v>
      </c>
      <c r="AH236" s="53">
        <v>1</v>
      </c>
      <c r="AI236" s="83">
        <v>46181</v>
      </c>
      <c r="AJ236" s="53"/>
      <c r="AK236" s="53"/>
    </row>
    <row r="237" spans="3:37" ht="14.25" hidden="1" customHeight="1">
      <c r="C237" s="82" t="s">
        <v>11</v>
      </c>
      <c r="D237" s="82" t="s">
        <v>3195</v>
      </c>
      <c r="E237" s="82" t="s">
        <v>2485</v>
      </c>
      <c r="F237" s="82" t="s">
        <v>2486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3035</v>
      </c>
      <c r="AH237" s="53">
        <v>1</v>
      </c>
      <c r="AI237" s="83">
        <v>46181</v>
      </c>
      <c r="AJ237" s="53"/>
      <c r="AK237" s="53"/>
    </row>
    <row r="238" spans="3:37" ht="14.25" hidden="1" customHeight="1">
      <c r="C238" s="82" t="s">
        <v>11</v>
      </c>
      <c r="D238" s="82" t="s">
        <v>3196</v>
      </c>
      <c r="E238" s="82" t="s">
        <v>2485</v>
      </c>
      <c r="F238" s="82" t="s">
        <v>2529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3035</v>
      </c>
      <c r="AH238" s="53">
        <v>1</v>
      </c>
      <c r="AI238" s="83">
        <v>46181</v>
      </c>
      <c r="AJ238" s="53"/>
      <c r="AK238" s="53"/>
    </row>
    <row r="239" spans="3:37" ht="14.25" hidden="1" customHeight="1">
      <c r="C239" s="82" t="s">
        <v>11</v>
      </c>
      <c r="D239" s="82" t="s">
        <v>3197</v>
      </c>
      <c r="E239" s="82" t="s">
        <v>2485</v>
      </c>
      <c r="F239" s="82" t="s">
        <v>2486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3035</v>
      </c>
      <c r="AH239" s="53">
        <v>1</v>
      </c>
      <c r="AI239" s="83">
        <v>46181</v>
      </c>
      <c r="AJ239" s="53"/>
      <c r="AK239" s="53"/>
    </row>
    <row r="240" spans="3:37" ht="14.25" hidden="1" customHeight="1">
      <c r="C240" s="82" t="s">
        <v>13</v>
      </c>
      <c r="D240" s="82" t="s">
        <v>3198</v>
      </c>
      <c r="E240" s="82" t="s">
        <v>2587</v>
      </c>
      <c r="F240" s="82" t="s">
        <v>2588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1</v>
      </c>
      <c r="M240" s="26">
        <f t="shared" si="15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>
        <v>1</v>
      </c>
      <c r="X240" s="26"/>
      <c r="Y240" s="26"/>
      <c r="Z240" s="67">
        <f>SUMIFS([1]Up!$J:$J,[1]Up!$D:$D,D240)</f>
        <v>0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3111</v>
      </c>
      <c r="AH240" s="53">
        <v>1</v>
      </c>
      <c r="AI240" s="83">
        <v>46181</v>
      </c>
      <c r="AJ240" s="53"/>
      <c r="AK240" s="53"/>
    </row>
    <row r="241" spans="3:37" ht="14.25" hidden="1" customHeight="1">
      <c r="C241" s="82" t="s">
        <v>13</v>
      </c>
      <c r="D241" s="82" t="s">
        <v>3199</v>
      </c>
      <c r="E241" s="82" t="s">
        <v>2622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3077</v>
      </c>
      <c r="AH241" s="53">
        <v>1</v>
      </c>
      <c r="AI241" s="83">
        <v>46181</v>
      </c>
      <c r="AJ241" s="53"/>
      <c r="AK241" s="53"/>
    </row>
    <row r="242" spans="3:37" ht="14.25" hidden="1" customHeight="1">
      <c r="C242" s="82" t="s">
        <v>13</v>
      </c>
      <c r="D242" s="82" t="s">
        <v>3200</v>
      </c>
      <c r="E242" s="82" t="s">
        <v>2593</v>
      </c>
      <c r="F242" s="82" t="s">
        <v>2588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3114</v>
      </c>
      <c r="AH242" s="53">
        <v>1</v>
      </c>
      <c r="AI242" s="83">
        <v>46181</v>
      </c>
      <c r="AJ242" s="53"/>
      <c r="AK242" s="53"/>
    </row>
    <row r="243" spans="3:37" ht="14.25" hidden="1" customHeight="1">
      <c r="C243" s="82" t="s">
        <v>13</v>
      </c>
      <c r="D243" s="82" t="s">
        <v>3201</v>
      </c>
      <c r="E243" s="82" t="s">
        <v>2707</v>
      </c>
      <c r="F243" s="82" t="s">
        <v>2597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3077</v>
      </c>
      <c r="AH243" s="53">
        <v>1</v>
      </c>
      <c r="AI243" s="83">
        <v>46181</v>
      </c>
      <c r="AJ243" s="53"/>
      <c r="AK243" s="53"/>
    </row>
    <row r="244" spans="3:37" ht="14.25" hidden="1" customHeight="1">
      <c r="C244" s="82" t="s">
        <v>13</v>
      </c>
      <c r="D244" s="82" t="s">
        <v>3202</v>
      </c>
      <c r="E244" s="82" t="s">
        <v>2707</v>
      </c>
      <c r="F244" s="82" t="s">
        <v>2597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3077</v>
      </c>
      <c r="AH244" s="53">
        <v>2</v>
      </c>
      <c r="AI244" s="83">
        <v>46181</v>
      </c>
      <c r="AJ244" s="53"/>
      <c r="AK244" s="53"/>
    </row>
    <row r="245" spans="3:37" ht="14.25" hidden="1" customHeight="1">
      <c r="C245" s="82" t="s">
        <v>13</v>
      </c>
      <c r="D245" s="82" t="s">
        <v>3203</v>
      </c>
      <c r="E245" s="82" t="s">
        <v>2707</v>
      </c>
      <c r="F245" s="82" t="s">
        <v>2597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3077</v>
      </c>
      <c r="AH245" s="53">
        <v>1</v>
      </c>
      <c r="AI245" s="83">
        <v>46181</v>
      </c>
      <c r="AJ245" s="53"/>
      <c r="AK245" s="53"/>
    </row>
    <row r="246" spans="3:37" ht="14.25" hidden="1" customHeight="1">
      <c r="C246" s="82" t="s">
        <v>13</v>
      </c>
      <c r="D246" s="82" t="s">
        <v>3204</v>
      </c>
      <c r="E246" s="82" t="s">
        <v>2711</v>
      </c>
      <c r="F246" s="82" t="s">
        <v>2597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3077</v>
      </c>
      <c r="AH246" s="53">
        <v>1</v>
      </c>
      <c r="AI246" s="83">
        <v>46181</v>
      </c>
      <c r="AJ246" s="53"/>
      <c r="AK246" s="53"/>
    </row>
    <row r="247" spans="3:37" ht="14.25" hidden="1" customHeight="1">
      <c r="C247" s="82" t="s">
        <v>11</v>
      </c>
      <c r="D247" s="82" t="s">
        <v>3205</v>
      </c>
      <c r="E247" s="82" t="s">
        <v>2485</v>
      </c>
      <c r="F247" s="82" t="s">
        <v>2486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3035</v>
      </c>
      <c r="AH247" s="53">
        <v>1</v>
      </c>
      <c r="AI247" s="83">
        <v>46181</v>
      </c>
      <c r="AJ247" s="53"/>
      <c r="AK247" s="53"/>
    </row>
    <row r="248" spans="3:37" ht="14.25" hidden="1" customHeight="1">
      <c r="C248" s="82" t="s">
        <v>11</v>
      </c>
      <c r="D248" s="82" t="s">
        <v>3206</v>
      </c>
      <c r="E248" s="82" t="s">
        <v>2485</v>
      </c>
      <c r="F248" s="82" t="s">
        <v>2486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3035</v>
      </c>
      <c r="AH248" s="53">
        <v>1</v>
      </c>
      <c r="AI248" s="83">
        <v>46181</v>
      </c>
      <c r="AJ248" s="53"/>
      <c r="AK248" s="53"/>
    </row>
    <row r="249" spans="3:37" ht="14.25" hidden="1" customHeight="1">
      <c r="C249" s="82" t="s">
        <v>11</v>
      </c>
      <c r="D249" s="82" t="s">
        <v>3207</v>
      </c>
      <c r="E249" s="82" t="s">
        <v>2485</v>
      </c>
      <c r="F249" s="82" t="s">
        <v>2529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3035</v>
      </c>
      <c r="AH249" s="53">
        <v>1</v>
      </c>
      <c r="AI249" s="83">
        <v>46181</v>
      </c>
      <c r="AJ249" s="53"/>
      <c r="AK249" s="53"/>
    </row>
    <row r="250" spans="3:37" ht="14.25" hidden="1" customHeight="1">
      <c r="C250" s="82" t="s">
        <v>13</v>
      </c>
      <c r="D250" s="82" t="s">
        <v>3208</v>
      </c>
      <c r="E250" s="82" t="s">
        <v>2716</v>
      </c>
      <c r="F250" s="82" t="s">
        <v>2597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3077</v>
      </c>
      <c r="AH250" s="53">
        <v>1</v>
      </c>
      <c r="AI250" s="83">
        <v>46181</v>
      </c>
      <c r="AJ250" s="53"/>
      <c r="AK250" s="53"/>
    </row>
    <row r="251" spans="3:37" ht="14.25" hidden="1" customHeight="1">
      <c r="C251" s="82" t="s">
        <v>13</v>
      </c>
      <c r="D251" s="82" t="s">
        <v>3209</v>
      </c>
      <c r="E251" s="82" t="s">
        <v>2707</v>
      </c>
      <c r="F251" s="82" t="s">
        <v>2597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3077</v>
      </c>
      <c r="AH251" s="53">
        <v>3</v>
      </c>
      <c r="AI251" s="83">
        <v>46181</v>
      </c>
      <c r="AJ251" s="53"/>
      <c r="AK251" s="53"/>
    </row>
    <row r="252" spans="3:37" ht="14.25" hidden="1" customHeight="1">
      <c r="C252" s="82" t="s">
        <v>13</v>
      </c>
      <c r="D252" s="82" t="s">
        <v>3210</v>
      </c>
      <c r="E252" s="82" t="s">
        <v>2719</v>
      </c>
      <c r="F252" s="82" t="s">
        <v>2597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3077</v>
      </c>
      <c r="AH252" s="53">
        <v>1</v>
      </c>
      <c r="AI252" s="83">
        <v>46181</v>
      </c>
      <c r="AJ252" s="53"/>
      <c r="AK252" s="53"/>
    </row>
    <row r="253" spans="3:37" ht="14.25" hidden="1" customHeight="1">
      <c r="C253" s="82" t="s">
        <v>13</v>
      </c>
      <c r="D253" s="82" t="s">
        <v>3211</v>
      </c>
      <c r="E253" s="82" t="s">
        <v>2721</v>
      </c>
      <c r="F253" s="82" t="s">
        <v>2597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3077</v>
      </c>
      <c r="AH253" s="53">
        <v>1</v>
      </c>
      <c r="AI253" s="83">
        <v>46181</v>
      </c>
      <c r="AJ253" s="53"/>
      <c r="AK253" s="53"/>
    </row>
    <row r="254" spans="3:37" ht="14.25" hidden="1" customHeight="1">
      <c r="C254" s="82" t="s">
        <v>11</v>
      </c>
      <c r="D254" s="82" t="s">
        <v>3212</v>
      </c>
      <c r="E254" s="82" t="s">
        <v>2485</v>
      </c>
      <c r="F254" s="82" t="s">
        <v>2486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3035</v>
      </c>
      <c r="AH254" s="53">
        <v>1</v>
      </c>
      <c r="AI254" s="83">
        <v>46181</v>
      </c>
      <c r="AJ254" s="53"/>
      <c r="AK254" s="53"/>
    </row>
    <row r="255" spans="3:37" ht="14.25" hidden="1" customHeight="1">
      <c r="C255" s="82" t="s">
        <v>11</v>
      </c>
      <c r="D255" s="82" t="s">
        <v>3213</v>
      </c>
      <c r="E255" s="82" t="s">
        <v>2495</v>
      </c>
      <c r="F255" s="82" t="s">
        <v>2486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3042</v>
      </c>
      <c r="AH255" s="53">
        <v>1</v>
      </c>
      <c r="AI255" s="83">
        <v>46181</v>
      </c>
      <c r="AJ255" s="53"/>
      <c r="AK255" s="53"/>
    </row>
    <row r="256" spans="3:37" ht="14.25" hidden="1" customHeight="1">
      <c r="C256" s="82" t="s">
        <v>11</v>
      </c>
      <c r="D256" s="82" t="s">
        <v>3214</v>
      </c>
      <c r="E256" s="82" t="s">
        <v>2485</v>
      </c>
      <c r="F256" s="82" t="s">
        <v>2486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3035</v>
      </c>
      <c r="AH256" s="53">
        <v>1</v>
      </c>
      <c r="AI256" s="83">
        <v>46181</v>
      </c>
      <c r="AJ256" s="53"/>
      <c r="AK256" s="53"/>
    </row>
    <row r="257" spans="3:37" ht="14.25" hidden="1" customHeight="1">
      <c r="C257" s="82" t="s">
        <v>11</v>
      </c>
      <c r="D257" s="82" t="s">
        <v>3215</v>
      </c>
      <c r="E257" s="82" t="s">
        <v>732</v>
      </c>
      <c r="F257" s="82" t="s">
        <v>2511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3046</v>
      </c>
      <c r="AH257" s="53">
        <v>1</v>
      </c>
      <c r="AI257" s="83">
        <v>46181</v>
      </c>
      <c r="AJ257" s="53"/>
      <c r="AK257" s="53"/>
    </row>
    <row r="258" spans="3:37" ht="14.25" hidden="1" customHeight="1">
      <c r="C258" s="82" t="s">
        <v>13</v>
      </c>
      <c r="D258" s="82" t="s">
        <v>3216</v>
      </c>
      <c r="E258" s="82" t="s">
        <v>2727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3044</v>
      </c>
      <c r="AH258" s="53">
        <v>2</v>
      </c>
      <c r="AI258" s="83">
        <v>46181</v>
      </c>
      <c r="AJ258" s="53"/>
      <c r="AK258" s="53"/>
    </row>
    <row r="259" spans="3:37" ht="14.25" hidden="1" customHeight="1">
      <c r="C259" s="82" t="s">
        <v>13</v>
      </c>
      <c r="D259" s="82" t="s">
        <v>3217</v>
      </c>
      <c r="E259" s="82" t="s">
        <v>2729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3044</v>
      </c>
      <c r="AH259" s="53">
        <v>2</v>
      </c>
      <c r="AI259" s="83">
        <v>46181</v>
      </c>
      <c r="AJ259" s="53"/>
      <c r="AK259" s="53"/>
    </row>
    <row r="260" spans="3:37" ht="14.25" hidden="1" customHeight="1">
      <c r="C260" s="82" t="s">
        <v>13</v>
      </c>
      <c r="D260" s="82" t="s">
        <v>3218</v>
      </c>
      <c r="E260" s="82" t="s">
        <v>2622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3077</v>
      </c>
      <c r="AH260" s="53">
        <v>4</v>
      </c>
      <c r="AI260" s="83">
        <v>46181</v>
      </c>
      <c r="AJ260" s="53"/>
      <c r="AK260" s="53"/>
    </row>
    <row r="261" spans="3:37" ht="14.25" hidden="1" customHeight="1">
      <c r="C261" s="82" t="s">
        <v>13</v>
      </c>
      <c r="D261" s="82" t="s">
        <v>3219</v>
      </c>
      <c r="E261" s="82" t="s">
        <v>2732</v>
      </c>
      <c r="F261" s="82" t="s">
        <v>2597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3077</v>
      </c>
      <c r="AH261" s="53">
        <v>1</v>
      </c>
      <c r="AI261" s="83">
        <v>46181</v>
      </c>
      <c r="AJ261" s="53"/>
      <c r="AK261" s="53"/>
    </row>
    <row r="262" spans="3:37" ht="14.25" hidden="1" customHeight="1">
      <c r="C262" s="82" t="s">
        <v>13</v>
      </c>
      <c r="D262" s="82" t="s">
        <v>3220</v>
      </c>
      <c r="E262" s="82" t="s">
        <v>2734</v>
      </c>
      <c r="F262" s="82" t="s">
        <v>2597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3077</v>
      </c>
      <c r="AH262" s="53">
        <v>1</v>
      </c>
      <c r="AI262" s="83">
        <v>46181</v>
      </c>
      <c r="AJ262" s="53"/>
      <c r="AK262" s="53"/>
    </row>
    <row r="263" spans="3:37" ht="14.25" hidden="1" customHeight="1">
      <c r="C263" s="82" t="s">
        <v>13</v>
      </c>
      <c r="D263" s="82" t="s">
        <v>3221</v>
      </c>
      <c r="E263" s="82" t="s">
        <v>2736</v>
      </c>
      <c r="F263" s="82" t="s">
        <v>2597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3077</v>
      </c>
      <c r="AH263" s="53">
        <v>1</v>
      </c>
      <c r="AI263" s="83">
        <v>46181</v>
      </c>
      <c r="AJ263" s="53"/>
      <c r="AK263" s="53"/>
    </row>
    <row r="264" spans="3:37" ht="14.25" hidden="1" customHeight="1">
      <c r="C264" s="82" t="s">
        <v>11</v>
      </c>
      <c r="D264" s="82" t="s">
        <v>3222</v>
      </c>
      <c r="E264" s="82" t="s">
        <v>2485</v>
      </c>
      <c r="F264" s="82" t="s">
        <v>2486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3035</v>
      </c>
      <c r="AH264" s="53">
        <v>1</v>
      </c>
      <c r="AI264" s="83">
        <v>46181</v>
      </c>
      <c r="AJ264" s="53"/>
      <c r="AK264" s="53"/>
    </row>
    <row r="265" spans="3:37" ht="14.25" hidden="1" customHeight="1">
      <c r="C265" s="82" t="s">
        <v>11</v>
      </c>
      <c r="D265" s="82" t="s">
        <v>3223</v>
      </c>
      <c r="E265" s="82" t="s">
        <v>2485</v>
      </c>
      <c r="F265" s="82" t="s">
        <v>2486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3035</v>
      </c>
      <c r="AH265" s="53">
        <v>1</v>
      </c>
      <c r="AI265" s="83">
        <v>46181</v>
      </c>
      <c r="AJ265" s="53"/>
      <c r="AK265" s="53"/>
    </row>
    <row r="266" spans="3:37" ht="14.25" hidden="1" customHeight="1">
      <c r="C266" s="82" t="s">
        <v>11</v>
      </c>
      <c r="D266" s="82" t="s">
        <v>3224</v>
      </c>
      <c r="E266" s="82" t="s">
        <v>2485</v>
      </c>
      <c r="F266" s="82" t="s">
        <v>2529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3035</v>
      </c>
      <c r="AH266" s="53">
        <v>1</v>
      </c>
      <c r="AI266" s="83">
        <v>46181</v>
      </c>
      <c r="AJ266" s="53"/>
      <c r="AK266" s="53"/>
    </row>
    <row r="267" spans="3:37" ht="14.25" hidden="1" customHeight="1">
      <c r="C267" s="82" t="s">
        <v>13</v>
      </c>
      <c r="D267" s="82" t="s">
        <v>3225</v>
      </c>
      <c r="E267" s="82" t="s">
        <v>2707</v>
      </c>
      <c r="F267" s="82" t="s">
        <v>2597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3077</v>
      </c>
      <c r="AH267" s="53">
        <v>3</v>
      </c>
      <c r="AI267" s="83">
        <v>46181</v>
      </c>
      <c r="AJ267" s="53"/>
      <c r="AK267" s="53"/>
    </row>
    <row r="268" spans="3:37" ht="14.25" hidden="1" customHeight="1">
      <c r="C268" s="82" t="s">
        <v>13</v>
      </c>
      <c r="D268" s="82" t="s">
        <v>3226</v>
      </c>
      <c r="E268" s="82" t="s">
        <v>2707</v>
      </c>
      <c r="F268" s="82" t="s">
        <v>2597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3077</v>
      </c>
      <c r="AH268" s="53">
        <v>1</v>
      </c>
      <c r="AI268" s="83">
        <v>46181</v>
      </c>
      <c r="AJ268" s="53"/>
      <c r="AK268" s="53"/>
    </row>
    <row r="269" spans="3:37" ht="14.25" hidden="1" customHeight="1">
      <c r="C269" s="82" t="s">
        <v>13</v>
      </c>
      <c r="D269" s="82" t="s">
        <v>3227</v>
      </c>
      <c r="E269" s="82" t="s">
        <v>2711</v>
      </c>
      <c r="F269" s="82" t="s">
        <v>2597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3077</v>
      </c>
      <c r="AH269" s="53">
        <v>1</v>
      </c>
      <c r="AI269" s="83">
        <v>46181</v>
      </c>
      <c r="AJ269" s="53"/>
      <c r="AK269" s="53"/>
    </row>
    <row r="270" spans="3:37" ht="14.25" hidden="1" customHeight="1">
      <c r="C270" s="82" t="s">
        <v>11</v>
      </c>
      <c r="D270" s="82" t="s">
        <v>3228</v>
      </c>
      <c r="E270" s="82" t="s">
        <v>2485</v>
      </c>
      <c r="F270" s="82" t="s">
        <v>2486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3035</v>
      </c>
      <c r="AH270" s="53">
        <v>1</v>
      </c>
      <c r="AI270" s="83">
        <v>46181</v>
      </c>
      <c r="AJ270" s="53"/>
      <c r="AK270" s="53"/>
    </row>
    <row r="271" spans="3:37" ht="14.25" hidden="1" customHeight="1">
      <c r="C271" s="82" t="s">
        <v>11</v>
      </c>
      <c r="D271" s="82" t="s">
        <v>3229</v>
      </c>
      <c r="E271" s="82" t="s">
        <v>2485</v>
      </c>
      <c r="F271" s="82" t="s">
        <v>2529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3035</v>
      </c>
      <c r="AH271" s="53">
        <v>1</v>
      </c>
      <c r="AI271" s="83">
        <v>46181</v>
      </c>
      <c r="AJ271" s="53"/>
      <c r="AK271" s="53"/>
    </row>
    <row r="272" spans="3:37" ht="14.25" hidden="1" customHeight="1">
      <c r="C272" s="82" t="s">
        <v>11</v>
      </c>
      <c r="D272" s="82" t="s">
        <v>3230</v>
      </c>
      <c r="E272" s="82" t="s">
        <v>2485</v>
      </c>
      <c r="F272" s="82" t="s">
        <v>2486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3035</v>
      </c>
      <c r="AH272" s="53">
        <v>1</v>
      </c>
      <c r="AI272" s="83">
        <v>46181</v>
      </c>
      <c r="AJ272" s="53"/>
      <c r="AK272" s="53"/>
    </row>
    <row r="273" spans="3:37" ht="14.25" hidden="1" customHeight="1">
      <c r="C273" s="82" t="s">
        <v>13</v>
      </c>
      <c r="D273" s="82" t="s">
        <v>3231</v>
      </c>
      <c r="E273" s="82" t="s">
        <v>2587</v>
      </c>
      <c r="F273" s="82" t="s">
        <v>2588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1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>
        <v>1</v>
      </c>
      <c r="X273" s="26"/>
      <c r="Y273" s="26"/>
      <c r="Z273" s="67">
        <f>SUMIFS([1]Up!$J:$J,[1]Up!$D:$D,D273)</f>
        <v>0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3111</v>
      </c>
      <c r="AH273" s="53">
        <v>1</v>
      </c>
      <c r="AI273" s="83">
        <v>46181</v>
      </c>
      <c r="AJ273" s="53"/>
      <c r="AK273" s="53"/>
    </row>
    <row r="274" spans="3:37" ht="14.25" hidden="1" customHeight="1">
      <c r="C274" s="82" t="s">
        <v>13</v>
      </c>
      <c r="D274" s="82" t="s">
        <v>3232</v>
      </c>
      <c r="E274" s="82" t="s">
        <v>2622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3077</v>
      </c>
      <c r="AH274" s="53">
        <v>1</v>
      </c>
      <c r="AI274" s="83">
        <v>46181</v>
      </c>
      <c r="AJ274" s="53"/>
      <c r="AK274" s="53"/>
    </row>
    <row r="275" spans="3:37" ht="14.25" hidden="1" customHeight="1">
      <c r="C275" s="82" t="s">
        <v>13</v>
      </c>
      <c r="D275" s="82" t="s">
        <v>3233</v>
      </c>
      <c r="E275" s="82" t="s">
        <v>2593</v>
      </c>
      <c r="F275" s="82" t="s">
        <v>2588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3114</v>
      </c>
      <c r="AH275" s="53">
        <v>1</v>
      </c>
      <c r="AI275" s="83">
        <v>46181</v>
      </c>
      <c r="AJ275" s="53"/>
      <c r="AK275" s="53"/>
    </row>
    <row r="276" spans="3:37" ht="14.25" hidden="1" customHeight="1">
      <c r="C276" s="82" t="s">
        <v>13</v>
      </c>
      <c r="D276" s="82" t="s">
        <v>3234</v>
      </c>
      <c r="E276" s="82" t="s">
        <v>2716</v>
      </c>
      <c r="F276" s="82" t="s">
        <v>2597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3077</v>
      </c>
      <c r="AH276" s="53">
        <v>1</v>
      </c>
      <c r="AI276" s="83">
        <v>46181</v>
      </c>
      <c r="AJ276" s="53"/>
      <c r="AK276" s="53"/>
    </row>
    <row r="277" spans="3:37" ht="14.25" hidden="1" customHeight="1">
      <c r="C277" s="82" t="s">
        <v>13</v>
      </c>
      <c r="D277" s="82" t="s">
        <v>3235</v>
      </c>
      <c r="E277" s="82" t="s">
        <v>2707</v>
      </c>
      <c r="F277" s="82" t="s">
        <v>2597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3077</v>
      </c>
      <c r="AH277" s="53">
        <v>2</v>
      </c>
      <c r="AI277" s="83">
        <v>46181</v>
      </c>
      <c r="AJ277" s="53"/>
      <c r="AK277" s="53"/>
    </row>
    <row r="278" spans="3:37" ht="14.25" hidden="1" customHeight="1">
      <c r="C278" s="82" t="s">
        <v>13</v>
      </c>
      <c r="D278" s="82" t="s">
        <v>3236</v>
      </c>
      <c r="E278" s="82" t="s">
        <v>2707</v>
      </c>
      <c r="F278" s="82" t="s">
        <v>2597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3077</v>
      </c>
      <c r="AH278" s="53">
        <v>1</v>
      </c>
      <c r="AI278" s="83">
        <v>46181</v>
      </c>
      <c r="AJ278" s="53"/>
      <c r="AK278" s="53"/>
    </row>
    <row r="279" spans="3:37" ht="14.25" hidden="1" customHeight="1">
      <c r="C279" s="82" t="s">
        <v>13</v>
      </c>
      <c r="D279" s="82" t="s">
        <v>3237</v>
      </c>
      <c r="E279" s="82" t="s">
        <v>2719</v>
      </c>
      <c r="F279" s="82" t="s">
        <v>2597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3077</v>
      </c>
      <c r="AH279" s="53">
        <v>1</v>
      </c>
      <c r="AI279" s="83">
        <v>46181</v>
      </c>
      <c r="AJ279" s="53"/>
      <c r="AK279" s="53"/>
    </row>
    <row r="280" spans="3:37" ht="14.25" hidden="1" customHeight="1">
      <c r="C280" s="82" t="s">
        <v>13</v>
      </c>
      <c r="D280" s="82" t="s">
        <v>3238</v>
      </c>
      <c r="E280" s="82" t="s">
        <v>2721</v>
      </c>
      <c r="F280" s="82" t="s">
        <v>2597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3077</v>
      </c>
      <c r="AH280" s="53">
        <v>1</v>
      </c>
      <c r="AI280" s="83">
        <v>46181</v>
      </c>
      <c r="AJ280" s="53"/>
      <c r="AK280" s="53"/>
    </row>
    <row r="281" spans="3:37" ht="14.25" hidden="1" customHeight="1">
      <c r="C281" s="82" t="s">
        <v>11</v>
      </c>
      <c r="D281" s="82" t="s">
        <v>3239</v>
      </c>
      <c r="E281" s="82" t="s">
        <v>2485</v>
      </c>
      <c r="F281" s="82" t="s">
        <v>2511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3035</v>
      </c>
      <c r="AH281" s="53">
        <v>1</v>
      </c>
      <c r="AI281" s="83">
        <v>46181</v>
      </c>
      <c r="AJ281" s="53"/>
      <c r="AK281" s="53"/>
    </row>
    <row r="282" spans="3:37" ht="14.25" hidden="1" customHeight="1">
      <c r="C282" s="82" t="s">
        <v>13</v>
      </c>
      <c r="D282" s="82" t="s">
        <v>3240</v>
      </c>
      <c r="E282" s="82" t="s">
        <v>2707</v>
      </c>
      <c r="F282" s="82" t="s">
        <v>2597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3077</v>
      </c>
      <c r="AH282" s="53">
        <v>1</v>
      </c>
      <c r="AI282" s="83">
        <v>46181</v>
      </c>
      <c r="AJ282" s="53"/>
      <c r="AK282" s="53"/>
    </row>
    <row r="283" spans="3:37" ht="14.25" hidden="1" customHeight="1">
      <c r="C283" s="82" t="s">
        <v>13</v>
      </c>
      <c r="D283" s="82" t="s">
        <v>3241</v>
      </c>
      <c r="E283" s="82" t="s">
        <v>2757</v>
      </c>
      <c r="F283" s="82" t="s">
        <v>2597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3077</v>
      </c>
      <c r="AH283" s="53">
        <v>1</v>
      </c>
      <c r="AI283" s="83">
        <v>46181</v>
      </c>
      <c r="AJ283" s="53"/>
      <c r="AK283" s="53"/>
    </row>
    <row r="284" spans="3:37" ht="14.25" hidden="1" customHeight="1">
      <c r="C284" s="82" t="s">
        <v>13</v>
      </c>
      <c r="D284" s="82" t="s">
        <v>3242</v>
      </c>
      <c r="E284" s="82" t="s">
        <v>2759</v>
      </c>
      <c r="F284" s="82" t="s">
        <v>2597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3077</v>
      </c>
      <c r="AH284" s="53">
        <v>1</v>
      </c>
      <c r="AI284" s="83">
        <v>46181</v>
      </c>
      <c r="AJ284" s="53"/>
      <c r="AK284" s="53"/>
    </row>
    <row r="285" spans="3:37" ht="14.25" hidden="1" customHeight="1">
      <c r="C285" s="82" t="s">
        <v>11</v>
      </c>
      <c r="D285" s="82" t="s">
        <v>3243</v>
      </c>
      <c r="E285" s="82" t="s">
        <v>2485</v>
      </c>
      <c r="F285" s="82" t="s">
        <v>2511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3035</v>
      </c>
      <c r="AH285" s="53">
        <v>2</v>
      </c>
      <c r="AI285" s="83">
        <v>46181</v>
      </c>
      <c r="AJ285" s="53"/>
      <c r="AK285" s="53"/>
    </row>
    <row r="286" spans="3:37" ht="14.25" hidden="1" customHeight="1">
      <c r="C286" s="82" t="s">
        <v>13</v>
      </c>
      <c r="D286" s="82" t="s">
        <v>3244</v>
      </c>
      <c r="E286" s="82" t="s">
        <v>2762</v>
      </c>
      <c r="F286" s="82" t="s">
        <v>2597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3029</v>
      </c>
      <c r="AH286" s="53">
        <v>1</v>
      </c>
      <c r="AI286" s="83">
        <v>46181</v>
      </c>
      <c r="AJ286" s="53"/>
      <c r="AK286" s="53"/>
    </row>
    <row r="287" spans="3:37" ht="14.25" hidden="1" customHeight="1">
      <c r="C287" s="82" t="s">
        <v>13</v>
      </c>
      <c r="D287" s="82" t="s">
        <v>3245</v>
      </c>
      <c r="E287" s="82" t="s">
        <v>2764</v>
      </c>
      <c r="F287" s="82" t="s">
        <v>2597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3029</v>
      </c>
      <c r="AH287" s="53">
        <v>2</v>
      </c>
      <c r="AI287" s="83">
        <v>46181</v>
      </c>
      <c r="AJ287" s="53"/>
      <c r="AK287" s="53"/>
    </row>
    <row r="288" spans="3:37" ht="14.25" hidden="1" customHeight="1">
      <c r="C288" s="82" t="s">
        <v>13</v>
      </c>
      <c r="D288" s="82" t="s">
        <v>3246</v>
      </c>
      <c r="E288" s="82" t="s">
        <v>2766</v>
      </c>
      <c r="F288" s="82" t="s">
        <v>2597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3029</v>
      </c>
      <c r="AH288" s="53">
        <v>1</v>
      </c>
      <c r="AI288" s="83">
        <v>46181</v>
      </c>
      <c r="AJ288" s="53"/>
      <c r="AK288" s="53"/>
    </row>
    <row r="289" spans="3:37" ht="14.25" hidden="1" customHeight="1">
      <c r="C289" s="82" t="s">
        <v>11</v>
      </c>
      <c r="D289" s="82" t="s">
        <v>3247</v>
      </c>
      <c r="E289" s="82" t="s">
        <v>2485</v>
      </c>
      <c r="F289" s="82" t="s">
        <v>2511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3035</v>
      </c>
      <c r="AH289" s="53">
        <v>2</v>
      </c>
      <c r="AI289" s="83">
        <v>46181</v>
      </c>
      <c r="AJ289" s="53"/>
      <c r="AK289" s="53"/>
    </row>
    <row r="290" spans="3:37" ht="14.25" hidden="1" customHeight="1">
      <c r="C290" s="82" t="s">
        <v>13</v>
      </c>
      <c r="D290" s="82" t="s">
        <v>3248</v>
      </c>
      <c r="E290" s="82" t="s">
        <v>2764</v>
      </c>
      <c r="F290" s="82" t="s">
        <v>2597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3029</v>
      </c>
      <c r="AH290" s="53">
        <v>2</v>
      </c>
      <c r="AI290" s="83">
        <v>46181</v>
      </c>
      <c r="AJ290" s="53"/>
      <c r="AK290" s="53"/>
    </row>
    <row r="291" spans="3:37" ht="14.25" hidden="1" customHeight="1">
      <c r="C291" s="82" t="s">
        <v>13</v>
      </c>
      <c r="D291" s="82" t="s">
        <v>3249</v>
      </c>
      <c r="E291" s="82" t="s">
        <v>2770</v>
      </c>
      <c r="F291" s="82" t="s">
        <v>2597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3029</v>
      </c>
      <c r="AH291" s="53">
        <v>1</v>
      </c>
      <c r="AI291" s="83">
        <v>46181</v>
      </c>
      <c r="AJ291" s="53"/>
      <c r="AK291" s="53"/>
    </row>
    <row r="292" spans="3:37" ht="14.25" hidden="1" customHeight="1">
      <c r="C292" s="82" t="s">
        <v>13</v>
      </c>
      <c r="D292" s="82" t="s">
        <v>3250</v>
      </c>
      <c r="E292" s="82" t="s">
        <v>2772</v>
      </c>
      <c r="F292" s="82" t="s">
        <v>2597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3029</v>
      </c>
      <c r="AH292" s="53">
        <v>1</v>
      </c>
      <c r="AI292" s="83">
        <v>46181</v>
      </c>
      <c r="AJ292" s="53"/>
      <c r="AK292" s="53"/>
    </row>
    <row r="293" spans="3:37" ht="14.25" hidden="1" customHeight="1">
      <c r="C293" s="82" t="s">
        <v>11</v>
      </c>
      <c r="D293" s="82" t="s">
        <v>3251</v>
      </c>
      <c r="E293" s="82" t="s">
        <v>2495</v>
      </c>
      <c r="F293" s="82" t="s">
        <v>2486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3042</v>
      </c>
      <c r="AH293" s="53">
        <v>1</v>
      </c>
      <c r="AI293" s="83">
        <v>46181</v>
      </c>
      <c r="AJ293" s="53"/>
      <c r="AK293" s="53"/>
    </row>
    <row r="294" spans="3:37" ht="14.25" hidden="1" customHeight="1">
      <c r="C294" s="82" t="s">
        <v>11</v>
      </c>
      <c r="D294" s="82" t="s">
        <v>3252</v>
      </c>
      <c r="E294" s="82" t="s">
        <v>2485</v>
      </c>
      <c r="F294" s="82" t="s">
        <v>2511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3035</v>
      </c>
      <c r="AH294" s="53">
        <v>1</v>
      </c>
      <c r="AI294" s="83">
        <v>46181</v>
      </c>
      <c r="AJ294" s="53"/>
      <c r="AK294" s="53"/>
    </row>
    <row r="295" spans="3:37" ht="14.25" hidden="1" customHeight="1">
      <c r="C295" s="82" t="s">
        <v>13</v>
      </c>
      <c r="D295" s="82" t="s">
        <v>3253</v>
      </c>
      <c r="E295" s="82" t="s">
        <v>2727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3044</v>
      </c>
      <c r="AH295" s="53">
        <v>1</v>
      </c>
      <c r="AI295" s="83">
        <v>46181</v>
      </c>
      <c r="AJ295" s="53"/>
      <c r="AK295" s="53"/>
    </row>
    <row r="296" spans="3:37" ht="14.25" hidden="1" customHeight="1">
      <c r="C296" s="82" t="s">
        <v>13</v>
      </c>
      <c r="D296" s="82" t="s">
        <v>3254</v>
      </c>
      <c r="E296" s="82" t="s">
        <v>2707</v>
      </c>
      <c r="F296" s="82" t="s">
        <v>2597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3077</v>
      </c>
      <c r="AH296" s="53">
        <v>1</v>
      </c>
      <c r="AI296" s="83">
        <v>46181</v>
      </c>
      <c r="AJ296" s="53"/>
      <c r="AK296" s="53"/>
    </row>
    <row r="297" spans="3:37" ht="14.25" hidden="1" customHeight="1">
      <c r="C297" s="82" t="s">
        <v>13</v>
      </c>
      <c r="D297" s="82" t="s">
        <v>3255</v>
      </c>
      <c r="E297" s="82" t="s">
        <v>2778</v>
      </c>
      <c r="F297" s="82" t="s">
        <v>2597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3077</v>
      </c>
      <c r="AH297" s="53">
        <v>1</v>
      </c>
      <c r="AI297" s="83">
        <v>46181</v>
      </c>
      <c r="AJ297" s="53"/>
      <c r="AK297" s="53"/>
    </row>
    <row r="298" spans="3:37" ht="14.25" hidden="1" customHeight="1">
      <c r="C298" s="82" t="s">
        <v>13</v>
      </c>
      <c r="D298" s="82" t="s">
        <v>3256</v>
      </c>
      <c r="E298" s="82" t="s">
        <v>2780</v>
      </c>
      <c r="F298" s="82" t="s">
        <v>2597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3077</v>
      </c>
      <c r="AH298" s="53">
        <v>1</v>
      </c>
      <c r="AI298" s="83">
        <v>46181</v>
      </c>
      <c r="AJ298" s="53"/>
      <c r="AK298" s="53"/>
    </row>
    <row r="299" spans="3:37" ht="14.25" hidden="1" customHeight="1">
      <c r="C299" s="82" t="s">
        <v>11</v>
      </c>
      <c r="D299" s="82" t="s">
        <v>3257</v>
      </c>
      <c r="E299" s="82" t="s">
        <v>2495</v>
      </c>
      <c r="F299" s="82" t="s">
        <v>2511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3042</v>
      </c>
      <c r="AH299" s="53">
        <v>1</v>
      </c>
      <c r="AI299" s="83">
        <v>46181</v>
      </c>
      <c r="AJ299" s="53"/>
      <c r="AK299" s="53"/>
    </row>
    <row r="300" spans="3:37" ht="14.25" hidden="1" customHeight="1">
      <c r="C300" s="82" t="s">
        <v>11</v>
      </c>
      <c r="D300" s="82" t="s">
        <v>3258</v>
      </c>
      <c r="E300" s="82" t="s">
        <v>2485</v>
      </c>
      <c r="F300" s="82" t="s">
        <v>2511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3035</v>
      </c>
      <c r="AH300" s="53">
        <v>2</v>
      </c>
      <c r="AI300" s="83">
        <v>46181</v>
      </c>
      <c r="AJ300" s="53"/>
      <c r="AK300" s="53"/>
    </row>
    <row r="301" spans="3:37" ht="14.25" hidden="1" customHeight="1">
      <c r="C301" s="82" t="s">
        <v>11</v>
      </c>
      <c r="D301" s="82" t="s">
        <v>3259</v>
      </c>
      <c r="E301" s="82" t="s">
        <v>732</v>
      </c>
      <c r="F301" s="82" t="s">
        <v>2511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3046</v>
      </c>
      <c r="AH301" s="53">
        <v>1</v>
      </c>
      <c r="AI301" s="83">
        <v>46181</v>
      </c>
      <c r="AJ301" s="53"/>
      <c r="AK301" s="53"/>
    </row>
    <row r="302" spans="3:37" ht="14.25" hidden="1" customHeight="1">
      <c r="C302" s="82" t="s">
        <v>11</v>
      </c>
      <c r="D302" s="82" t="s">
        <v>3260</v>
      </c>
      <c r="E302" s="82" t="s">
        <v>732</v>
      </c>
      <c r="F302" s="82" t="s">
        <v>2511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3046</v>
      </c>
      <c r="AH302" s="53">
        <v>1</v>
      </c>
      <c r="AI302" s="83">
        <v>46181</v>
      </c>
      <c r="AJ302" s="53"/>
      <c r="AK302" s="53"/>
    </row>
    <row r="303" spans="3:37" ht="14.25" hidden="1" customHeight="1">
      <c r="C303" s="82" t="s">
        <v>13</v>
      </c>
      <c r="D303" s="82" t="s">
        <v>3261</v>
      </c>
      <c r="E303" s="82" t="s">
        <v>2786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3044</v>
      </c>
      <c r="AH303" s="53">
        <v>3</v>
      </c>
      <c r="AI303" s="83">
        <v>46181</v>
      </c>
      <c r="AJ303" s="53"/>
      <c r="AK303" s="53"/>
    </row>
    <row r="304" spans="3:37" ht="14.25" hidden="1" customHeight="1">
      <c r="C304" s="82" t="s">
        <v>13</v>
      </c>
      <c r="D304" s="82" t="s">
        <v>3262</v>
      </c>
      <c r="E304" s="82" t="s">
        <v>2504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3044</v>
      </c>
      <c r="AH304" s="53">
        <v>1</v>
      </c>
      <c r="AI304" s="83">
        <v>46181</v>
      </c>
      <c r="AJ304" s="53"/>
      <c r="AK304" s="53"/>
    </row>
    <row r="305" spans="3:37" ht="14.25" hidden="1" customHeight="1">
      <c r="C305" s="82" t="s">
        <v>13</v>
      </c>
      <c r="D305" s="82" t="s">
        <v>3263</v>
      </c>
      <c r="E305" s="82" t="s">
        <v>2727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3044</v>
      </c>
      <c r="AH305" s="53">
        <v>3</v>
      </c>
      <c r="AI305" s="83">
        <v>46181</v>
      </c>
      <c r="AJ305" s="53"/>
      <c r="AK305" s="53"/>
    </row>
    <row r="306" spans="3:37" ht="14.25" hidden="1" customHeight="1">
      <c r="C306" s="82" t="s">
        <v>13</v>
      </c>
      <c r="D306" s="82" t="s">
        <v>3264</v>
      </c>
      <c r="E306" s="82" t="s">
        <v>2790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3044</v>
      </c>
      <c r="AH306" s="53">
        <v>4</v>
      </c>
      <c r="AI306" s="83">
        <v>46181</v>
      </c>
      <c r="AJ306" s="53"/>
      <c r="AK306" s="53"/>
    </row>
    <row r="307" spans="3:37" ht="14.25" hidden="1" customHeight="1">
      <c r="C307" s="82" t="s">
        <v>13</v>
      </c>
      <c r="D307" s="82" t="s">
        <v>3265</v>
      </c>
      <c r="E307" s="82" t="s">
        <v>2762</v>
      </c>
      <c r="F307" s="82" t="s">
        <v>2597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3029</v>
      </c>
      <c r="AH307" s="53">
        <v>1</v>
      </c>
      <c r="AI307" s="83">
        <v>46181</v>
      </c>
      <c r="AJ307" s="53"/>
      <c r="AK307" s="53"/>
    </row>
    <row r="308" spans="3:37" ht="14.25" hidden="1" customHeight="1">
      <c r="C308" s="82" t="s">
        <v>13</v>
      </c>
      <c r="D308" s="82" t="s">
        <v>3266</v>
      </c>
      <c r="E308" s="82" t="s">
        <v>2764</v>
      </c>
      <c r="F308" s="82" t="s">
        <v>2597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3029</v>
      </c>
      <c r="AH308" s="53">
        <v>2</v>
      </c>
      <c r="AI308" s="83">
        <v>46181</v>
      </c>
      <c r="AJ308" s="53"/>
      <c r="AK308" s="53"/>
    </row>
    <row r="309" spans="3:37" ht="14.25" hidden="1" customHeight="1">
      <c r="C309" s="82" t="s">
        <v>13</v>
      </c>
      <c r="D309" s="82" t="s">
        <v>3267</v>
      </c>
      <c r="E309" s="82" t="s">
        <v>2766</v>
      </c>
      <c r="F309" s="82" t="s">
        <v>2597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3029</v>
      </c>
      <c r="AH309" s="53">
        <v>1</v>
      </c>
      <c r="AI309" s="83">
        <v>46181</v>
      </c>
      <c r="AJ309" s="53"/>
      <c r="AK309" s="53"/>
    </row>
    <row r="310" spans="3:37" ht="14.25" hidden="1" customHeight="1">
      <c r="C310" s="82" t="s">
        <v>11</v>
      </c>
      <c r="D310" s="82" t="s">
        <v>3268</v>
      </c>
      <c r="E310" s="82" t="s">
        <v>2485</v>
      </c>
      <c r="F310" s="82" t="s">
        <v>2511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3035</v>
      </c>
      <c r="AH310" s="53">
        <v>1</v>
      </c>
      <c r="AI310" s="83">
        <v>46181</v>
      </c>
      <c r="AJ310" s="53"/>
      <c r="AK310" s="53"/>
    </row>
    <row r="311" spans="3:37" ht="14.25" hidden="1" customHeight="1">
      <c r="C311" s="82" t="s">
        <v>13</v>
      </c>
      <c r="D311" s="82" t="s">
        <v>3269</v>
      </c>
      <c r="E311" s="82" t="s">
        <v>2707</v>
      </c>
      <c r="F311" s="82" t="s">
        <v>2597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3077</v>
      </c>
      <c r="AH311" s="53">
        <v>1</v>
      </c>
      <c r="AI311" s="83">
        <v>46181</v>
      </c>
      <c r="AJ311" s="53"/>
      <c r="AK311" s="53"/>
    </row>
    <row r="312" spans="3:37" ht="14.25" hidden="1" customHeight="1">
      <c r="C312" s="82" t="s">
        <v>13</v>
      </c>
      <c r="D312" s="82" t="s">
        <v>3270</v>
      </c>
      <c r="E312" s="82" t="s">
        <v>2797</v>
      </c>
      <c r="F312" s="82" t="s">
        <v>2597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3077</v>
      </c>
      <c r="AH312" s="53">
        <v>1</v>
      </c>
      <c r="AI312" s="83">
        <v>46181</v>
      </c>
      <c r="AJ312" s="53"/>
      <c r="AK312" s="53"/>
    </row>
    <row r="313" spans="3:37" ht="14.25" hidden="1" customHeight="1">
      <c r="C313" s="82" t="s">
        <v>13</v>
      </c>
      <c r="D313" s="82" t="s">
        <v>3271</v>
      </c>
      <c r="E313" s="82" t="s">
        <v>2799</v>
      </c>
      <c r="F313" s="82" t="s">
        <v>2597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3077</v>
      </c>
      <c r="AH313" s="53">
        <v>1</v>
      </c>
      <c r="AI313" s="83">
        <v>46181</v>
      </c>
      <c r="AJ313" s="53"/>
      <c r="AK313" s="53"/>
    </row>
    <row r="314" spans="3:37" ht="14.25" hidden="1" customHeight="1">
      <c r="C314" s="82" t="s">
        <v>11</v>
      </c>
      <c r="D314" s="82" t="s">
        <v>3272</v>
      </c>
      <c r="E314" s="82" t="s">
        <v>2485</v>
      </c>
      <c r="F314" s="82" t="s">
        <v>2511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3035</v>
      </c>
      <c r="AH314" s="53">
        <v>2</v>
      </c>
      <c r="AI314" s="83">
        <v>46181</v>
      </c>
      <c r="AJ314" s="53"/>
      <c r="AK314" s="53"/>
    </row>
    <row r="315" spans="3:37" ht="14.25" hidden="1" customHeight="1">
      <c r="C315" s="82" t="s">
        <v>13</v>
      </c>
      <c r="D315" s="82" t="s">
        <v>3273</v>
      </c>
      <c r="E315" s="82" t="s">
        <v>2764</v>
      </c>
      <c r="F315" s="82" t="s">
        <v>2597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3029</v>
      </c>
      <c r="AH315" s="53">
        <v>1</v>
      </c>
      <c r="AI315" s="83">
        <v>46181</v>
      </c>
      <c r="AJ315" s="53"/>
      <c r="AK315" s="53"/>
    </row>
    <row r="316" spans="3:37" ht="14.25" hidden="1" customHeight="1">
      <c r="C316" s="82" t="s">
        <v>13</v>
      </c>
      <c r="D316" s="82" t="s">
        <v>3274</v>
      </c>
      <c r="E316" s="82" t="s">
        <v>2764</v>
      </c>
      <c r="F316" s="82" t="s">
        <v>2597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3029</v>
      </c>
      <c r="AH316" s="53">
        <v>2</v>
      </c>
      <c r="AI316" s="83">
        <v>46181</v>
      </c>
      <c r="AJ316" s="53"/>
      <c r="AK316" s="53"/>
    </row>
    <row r="317" spans="3:37" ht="14.25" hidden="1" customHeight="1">
      <c r="C317" s="82" t="s">
        <v>13</v>
      </c>
      <c r="D317" s="82" t="s">
        <v>3275</v>
      </c>
      <c r="E317" s="82" t="s">
        <v>2804</v>
      </c>
      <c r="F317" s="82" t="s">
        <v>2597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3029</v>
      </c>
      <c r="AH317" s="53">
        <v>1</v>
      </c>
      <c r="AI317" s="83">
        <v>46181</v>
      </c>
      <c r="AJ317" s="53"/>
      <c r="AK317" s="53"/>
    </row>
    <row r="318" spans="3:37" ht="14.25" hidden="1" customHeight="1">
      <c r="C318" s="82" t="s">
        <v>11</v>
      </c>
      <c r="D318" s="82" t="s">
        <v>3276</v>
      </c>
      <c r="E318" s="82" t="s">
        <v>2495</v>
      </c>
      <c r="F318" s="82" t="s">
        <v>2486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3042</v>
      </c>
      <c r="AH318" s="53">
        <v>1</v>
      </c>
      <c r="AI318" s="83">
        <v>46181</v>
      </c>
      <c r="AJ318" s="53"/>
      <c r="AK318" s="53"/>
    </row>
    <row r="319" spans="3:37" ht="14.25" hidden="1" customHeight="1">
      <c r="C319" s="82" t="s">
        <v>11</v>
      </c>
      <c r="D319" s="82" t="s">
        <v>3277</v>
      </c>
      <c r="E319" s="82" t="s">
        <v>2485</v>
      </c>
      <c r="F319" s="82" t="s">
        <v>2511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3035</v>
      </c>
      <c r="AH319" s="53">
        <v>1</v>
      </c>
      <c r="AI319" s="83">
        <v>46181</v>
      </c>
      <c r="AJ319" s="53"/>
      <c r="AK319" s="53"/>
    </row>
    <row r="320" spans="3:37" ht="14.25" hidden="1" customHeight="1">
      <c r="C320" s="82" t="s">
        <v>13</v>
      </c>
      <c r="D320" s="82" t="s">
        <v>3278</v>
      </c>
      <c r="E320" s="82" t="s">
        <v>2790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3044</v>
      </c>
      <c r="AH320" s="53">
        <v>2</v>
      </c>
      <c r="AI320" s="83">
        <v>46181</v>
      </c>
      <c r="AJ320" s="53"/>
      <c r="AK320" s="53"/>
    </row>
    <row r="321" spans="3:37" ht="14.25" hidden="1" customHeight="1">
      <c r="C321" s="82" t="s">
        <v>13</v>
      </c>
      <c r="D321" s="82" t="s">
        <v>3279</v>
      </c>
      <c r="E321" s="82" t="s">
        <v>2727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3044</v>
      </c>
      <c r="AH321" s="53">
        <v>1</v>
      </c>
      <c r="AI321" s="83">
        <v>46181</v>
      </c>
      <c r="AJ321" s="53"/>
      <c r="AK321" s="53"/>
    </row>
    <row r="322" spans="3:37" ht="14.25" hidden="1" customHeight="1">
      <c r="C322" s="82" t="s">
        <v>13</v>
      </c>
      <c r="D322" s="82" t="s">
        <v>3280</v>
      </c>
      <c r="E322" s="82" t="s">
        <v>2707</v>
      </c>
      <c r="F322" s="82" t="s">
        <v>2597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3077</v>
      </c>
      <c r="AH322" s="53">
        <v>1</v>
      </c>
      <c r="AI322" s="83">
        <v>46181</v>
      </c>
      <c r="AJ322" s="53"/>
      <c r="AK322" s="53"/>
    </row>
    <row r="323" spans="3:37" ht="14.25" hidden="1" customHeight="1">
      <c r="C323" s="82" t="s">
        <v>13</v>
      </c>
      <c r="D323" s="82" t="s">
        <v>3281</v>
      </c>
      <c r="E323" s="82" t="s">
        <v>2757</v>
      </c>
      <c r="F323" s="82" t="s">
        <v>2597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3077</v>
      </c>
      <c r="AH323" s="53">
        <v>1</v>
      </c>
      <c r="AI323" s="83">
        <v>46181</v>
      </c>
      <c r="AJ323" s="53"/>
      <c r="AK323" s="53"/>
    </row>
    <row r="324" spans="3:37" ht="14.25" hidden="1" customHeight="1">
      <c r="C324" s="82" t="s">
        <v>13</v>
      </c>
      <c r="D324" s="82" t="s">
        <v>3282</v>
      </c>
      <c r="E324" s="82" t="s">
        <v>2759</v>
      </c>
      <c r="F324" s="82" t="s">
        <v>2597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3077</v>
      </c>
      <c r="AH324" s="53">
        <v>1</v>
      </c>
      <c r="AI324" s="83">
        <v>46181</v>
      </c>
      <c r="AJ324" s="53"/>
      <c r="AK324" s="53"/>
    </row>
    <row r="325" spans="3:37" ht="14.25" hidden="1" customHeight="1">
      <c r="C325" s="82" t="s">
        <v>11</v>
      </c>
      <c r="D325" s="82" t="s">
        <v>3283</v>
      </c>
      <c r="E325" s="82" t="s">
        <v>2485</v>
      </c>
      <c r="F325" s="82" t="s">
        <v>2511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3035</v>
      </c>
      <c r="AH325" s="53">
        <v>2</v>
      </c>
      <c r="AI325" s="83">
        <v>46181</v>
      </c>
      <c r="AJ325" s="53"/>
      <c r="AK325" s="53"/>
    </row>
    <row r="326" spans="3:37" ht="14.25" hidden="1" customHeight="1">
      <c r="C326" s="82" t="s">
        <v>11</v>
      </c>
      <c r="D326" s="82" t="s">
        <v>3284</v>
      </c>
      <c r="E326" s="82" t="s">
        <v>732</v>
      </c>
      <c r="F326" s="82" t="s">
        <v>2511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3046</v>
      </c>
      <c r="AH326" s="53">
        <v>1</v>
      </c>
      <c r="AI326" s="83">
        <v>46181</v>
      </c>
      <c r="AJ326" s="53"/>
      <c r="AK326" s="53"/>
    </row>
    <row r="327" spans="3:37" ht="14.25" hidden="1" customHeight="1">
      <c r="C327" s="82" t="s">
        <v>13</v>
      </c>
      <c r="D327" s="82" t="s">
        <v>3285</v>
      </c>
      <c r="E327" s="82" t="s">
        <v>2790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3044</v>
      </c>
      <c r="AH327" s="53">
        <v>2</v>
      </c>
      <c r="AI327" s="83">
        <v>46181</v>
      </c>
      <c r="AJ327" s="53"/>
      <c r="AK327" s="53"/>
    </row>
    <row r="328" spans="3:37" ht="14.25" hidden="1" customHeight="1">
      <c r="C328" s="82" t="s">
        <v>13</v>
      </c>
      <c r="D328" s="82" t="s">
        <v>3286</v>
      </c>
      <c r="E328" s="82" t="s">
        <v>2504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3044</v>
      </c>
      <c r="AH328" s="53">
        <v>1</v>
      </c>
      <c r="AI328" s="83">
        <v>46181</v>
      </c>
      <c r="AJ328" s="53"/>
      <c r="AK328" s="53"/>
    </row>
    <row r="329" spans="3:37" ht="14.25" hidden="1" customHeight="1">
      <c r="C329" s="82" t="s">
        <v>13</v>
      </c>
      <c r="D329" s="82" t="s">
        <v>3287</v>
      </c>
      <c r="E329" s="82" t="s">
        <v>2764</v>
      </c>
      <c r="F329" s="82" t="s">
        <v>2597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3029</v>
      </c>
      <c r="AH329" s="53">
        <v>2</v>
      </c>
      <c r="AI329" s="83">
        <v>46181</v>
      </c>
      <c r="AJ329" s="53"/>
      <c r="AK329" s="53"/>
    </row>
    <row r="330" spans="3:37" ht="14.25" hidden="1" customHeight="1">
      <c r="C330" s="82" t="s">
        <v>13</v>
      </c>
      <c r="D330" s="82" t="s">
        <v>3288</v>
      </c>
      <c r="E330" s="82" t="s">
        <v>2770</v>
      </c>
      <c r="F330" s="82" t="s">
        <v>2597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3029</v>
      </c>
      <c r="AH330" s="53">
        <v>1</v>
      </c>
      <c r="AI330" s="83">
        <v>46181</v>
      </c>
      <c r="AJ330" s="53"/>
      <c r="AK330" s="53"/>
    </row>
    <row r="331" spans="3:37" ht="14.25" hidden="1" customHeight="1">
      <c r="C331" s="82" t="s">
        <v>13</v>
      </c>
      <c r="D331" s="82" t="s">
        <v>3289</v>
      </c>
      <c r="E331" s="82" t="s">
        <v>2772</v>
      </c>
      <c r="F331" s="82" t="s">
        <v>2597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3029</v>
      </c>
      <c r="AH331" s="53">
        <v>1</v>
      </c>
      <c r="AI331" s="83">
        <v>46181</v>
      </c>
      <c r="AJ331" s="53"/>
      <c r="AK331" s="53"/>
    </row>
    <row r="332" spans="3:37" ht="14.25" hidden="1" customHeight="1">
      <c r="C332" s="82" t="s">
        <v>11</v>
      </c>
      <c r="D332" s="82" t="s">
        <v>3290</v>
      </c>
      <c r="E332" s="82" t="s">
        <v>2485</v>
      </c>
      <c r="F332" s="82" t="s">
        <v>2511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3035</v>
      </c>
      <c r="AH332" s="53">
        <v>1</v>
      </c>
      <c r="AI332" s="83">
        <v>46181</v>
      </c>
      <c r="AJ332" s="53"/>
      <c r="AK332" s="53"/>
    </row>
    <row r="333" spans="3:37" ht="14.25" hidden="1" customHeight="1">
      <c r="C333" s="82" t="s">
        <v>13</v>
      </c>
      <c r="D333" s="82" t="s">
        <v>3291</v>
      </c>
      <c r="E333" s="82" t="s">
        <v>2707</v>
      </c>
      <c r="F333" s="82" t="s">
        <v>2597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3077</v>
      </c>
      <c r="AH333" s="53">
        <v>1</v>
      </c>
      <c r="AI333" s="83">
        <v>46181</v>
      </c>
      <c r="AJ333" s="53"/>
      <c r="AK333" s="53"/>
    </row>
    <row r="334" spans="3:37" ht="14.25" hidden="1" customHeight="1">
      <c r="C334" s="82" t="s">
        <v>13</v>
      </c>
      <c r="D334" s="82" t="s">
        <v>3292</v>
      </c>
      <c r="E334" s="82" t="s">
        <v>2778</v>
      </c>
      <c r="F334" s="82" t="s">
        <v>2597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3077</v>
      </c>
      <c r="AH334" s="53">
        <v>1</v>
      </c>
      <c r="AI334" s="83">
        <v>46181</v>
      </c>
      <c r="AJ334" s="53"/>
      <c r="AK334" s="53"/>
    </row>
    <row r="335" spans="3:37" ht="14.25" hidden="1" customHeight="1">
      <c r="C335" s="82" t="s">
        <v>13</v>
      </c>
      <c r="D335" s="82" t="s">
        <v>3293</v>
      </c>
      <c r="E335" s="82" t="s">
        <v>2780</v>
      </c>
      <c r="F335" s="82" t="s">
        <v>2597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3077</v>
      </c>
      <c r="AH335" s="53">
        <v>1</v>
      </c>
      <c r="AI335" s="83">
        <v>46181</v>
      </c>
      <c r="AJ335" s="53"/>
      <c r="AK335" s="53"/>
    </row>
    <row r="336" spans="3:37" ht="14.25" hidden="1" customHeight="1">
      <c r="C336" s="82" t="s">
        <v>11</v>
      </c>
      <c r="D336" s="82" t="s">
        <v>3294</v>
      </c>
      <c r="E336" s="82" t="s">
        <v>2495</v>
      </c>
      <c r="F336" s="82" t="s">
        <v>2496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3042</v>
      </c>
      <c r="AH336" s="53">
        <v>1</v>
      </c>
      <c r="AI336" s="83">
        <v>46181</v>
      </c>
      <c r="AJ336" s="53"/>
      <c r="AK336" s="53"/>
    </row>
    <row r="337" spans="3:37" ht="14.25" hidden="1" customHeight="1">
      <c r="C337" s="82" t="s">
        <v>11</v>
      </c>
      <c r="D337" s="82" t="s">
        <v>3295</v>
      </c>
      <c r="E337" s="82" t="s">
        <v>2485</v>
      </c>
      <c r="F337" s="82" t="s">
        <v>2496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3035</v>
      </c>
      <c r="AH337" s="53">
        <v>3</v>
      </c>
      <c r="AI337" s="83">
        <v>46181</v>
      </c>
      <c r="AJ337" s="53"/>
      <c r="AK337" s="53"/>
    </row>
    <row r="338" spans="3:37" ht="14.25" hidden="1" customHeight="1">
      <c r="C338" s="82" t="s">
        <v>11</v>
      </c>
      <c r="D338" s="82" t="s">
        <v>3296</v>
      </c>
      <c r="E338" s="82" t="s">
        <v>732</v>
      </c>
      <c r="F338" s="82" t="s">
        <v>2496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3046</v>
      </c>
      <c r="AH338" s="53">
        <v>1</v>
      </c>
      <c r="AI338" s="83">
        <v>46181</v>
      </c>
      <c r="AJ338" s="53"/>
      <c r="AK338" s="53"/>
    </row>
    <row r="339" spans="3:37" ht="14.25" hidden="1" customHeight="1">
      <c r="C339" s="82" t="s">
        <v>11</v>
      </c>
      <c r="D339" s="82" t="s">
        <v>3297</v>
      </c>
      <c r="E339" s="82" t="s">
        <v>2827</v>
      </c>
      <c r="F339" s="82" t="s">
        <v>2828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3298</v>
      </c>
      <c r="AH339" s="53">
        <v>1</v>
      </c>
      <c r="AI339" s="83">
        <v>46181</v>
      </c>
      <c r="AJ339" s="53"/>
      <c r="AK339" s="53"/>
    </row>
    <row r="340" spans="3:37" ht="14.25" hidden="1" customHeight="1">
      <c r="C340" s="82" t="s">
        <v>11</v>
      </c>
      <c r="D340" s="82" t="s">
        <v>3299</v>
      </c>
      <c r="E340" s="82" t="s">
        <v>2827</v>
      </c>
      <c r="F340" s="82" t="s">
        <v>2828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3298</v>
      </c>
      <c r="AH340" s="53">
        <v>2</v>
      </c>
      <c r="AI340" s="83">
        <v>46181</v>
      </c>
      <c r="AJ340" s="53"/>
      <c r="AK340" s="53"/>
    </row>
    <row r="341" spans="3:37" ht="14.25" hidden="1" customHeight="1">
      <c r="C341" s="82" t="s">
        <v>13</v>
      </c>
      <c r="D341" s="82" t="s">
        <v>3300</v>
      </c>
      <c r="E341" s="82" t="s">
        <v>2499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3044</v>
      </c>
      <c r="AH341" s="53">
        <v>1</v>
      </c>
      <c r="AI341" s="83">
        <v>46181</v>
      </c>
      <c r="AJ341" s="53"/>
      <c r="AK341" s="53"/>
    </row>
    <row r="342" spans="3:37" ht="14.25" hidden="1" customHeight="1">
      <c r="C342" s="82" t="s">
        <v>13</v>
      </c>
      <c r="D342" s="82" t="s">
        <v>3301</v>
      </c>
      <c r="E342" s="82" t="s">
        <v>2504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3044</v>
      </c>
      <c r="AH342" s="53">
        <v>1</v>
      </c>
      <c r="AI342" s="83">
        <v>46181</v>
      </c>
      <c r="AJ342" s="53"/>
      <c r="AK342" s="53"/>
    </row>
    <row r="343" spans="3:37" ht="14.25" hidden="1" customHeight="1">
      <c r="C343" s="82" t="s">
        <v>13</v>
      </c>
      <c r="D343" s="82" t="s">
        <v>3302</v>
      </c>
      <c r="E343" s="82" t="s">
        <v>2790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3044</v>
      </c>
      <c r="AH343" s="53">
        <v>4</v>
      </c>
      <c r="AI343" s="83">
        <v>46181</v>
      </c>
      <c r="AJ343" s="53"/>
      <c r="AK343" s="53"/>
    </row>
    <row r="344" spans="3:37" ht="14.25" hidden="1" customHeight="1">
      <c r="C344" s="82" t="s">
        <v>13</v>
      </c>
      <c r="D344" s="82" t="s">
        <v>3303</v>
      </c>
      <c r="E344" s="82" t="s">
        <v>2587</v>
      </c>
      <c r="F344" s="82" t="s">
        <v>2588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1</v>
      </c>
      <c r="M344" s="26">
        <f t="shared" si="19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>
        <v>1</v>
      </c>
      <c r="X344" s="26"/>
      <c r="Y344" s="26"/>
      <c r="Z344" s="67">
        <f>SUMIFS([1]Up!$J:$J,[1]Up!$D:$D,D344)</f>
        <v>0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3111</v>
      </c>
      <c r="AH344" s="53">
        <v>1</v>
      </c>
      <c r="AI344" s="83">
        <v>46181</v>
      </c>
      <c r="AJ344" s="53"/>
      <c r="AK344" s="53"/>
    </row>
    <row r="345" spans="3:37" ht="14.25" hidden="1" customHeight="1">
      <c r="C345" s="82" t="s">
        <v>14</v>
      </c>
      <c r="D345" s="82" t="s">
        <v>3304</v>
      </c>
      <c r="E345" s="82" t="s">
        <v>2836</v>
      </c>
      <c r="F345" s="82" t="s">
        <v>2837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14</v>
      </c>
      <c r="D346" s="82" t="s">
        <v>3305</v>
      </c>
      <c r="E346" s="82" t="s">
        <v>2836</v>
      </c>
      <c r="F346" s="82" t="s">
        <v>2839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hidden="1" customHeight="1">
      <c r="C347" s="82" t="s">
        <v>14</v>
      </c>
      <c r="D347" s="82" t="s">
        <v>3306</v>
      </c>
      <c r="E347" s="82" t="s">
        <v>2841</v>
      </c>
      <c r="F347" s="82" t="s">
        <v>2842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hidden="1" customHeight="1">
      <c r="C348" s="82" t="s">
        <v>14</v>
      </c>
      <c r="D348" s="82" t="s">
        <v>3307</v>
      </c>
      <c r="E348" s="82" t="s">
        <v>2836</v>
      </c>
      <c r="F348" s="82" t="s">
        <v>2837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hidden="1" customHeight="1">
      <c r="C349" s="82" t="s">
        <v>14</v>
      </c>
      <c r="D349" s="82" t="s">
        <v>3308</v>
      </c>
      <c r="E349" s="82" t="s">
        <v>2836</v>
      </c>
      <c r="F349" s="82" t="s">
        <v>2839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hidden="1" customHeight="1">
      <c r="C350" s="82" t="s">
        <v>14</v>
      </c>
      <c r="D350" s="82" t="s">
        <v>3309</v>
      </c>
      <c r="E350" s="82" t="s">
        <v>2841</v>
      </c>
      <c r="F350" s="82" t="s">
        <v>2842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hidden="1" customHeight="1">
      <c r="C351" s="82" t="s">
        <v>14</v>
      </c>
      <c r="D351" s="82" t="s">
        <v>3310</v>
      </c>
      <c r="E351" s="82" t="s">
        <v>2847</v>
      </c>
      <c r="F351" s="82" t="s">
        <v>2848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hidden="1" customHeight="1">
      <c r="C352" s="82" t="s">
        <v>14</v>
      </c>
      <c r="D352" s="82" t="s">
        <v>3311</v>
      </c>
      <c r="E352" s="82" t="s">
        <v>2850</v>
      </c>
      <c r="F352" s="82" t="s">
        <v>2851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hidden="1" customHeight="1">
      <c r="C353" s="82" t="s">
        <v>13</v>
      </c>
      <c r="D353" s="82" t="s">
        <v>3312</v>
      </c>
      <c r="E353" s="82" t="s">
        <v>2593</v>
      </c>
      <c r="F353" s="82" t="s">
        <v>2588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hidden="1" customHeight="1">
      <c r="C354" s="82" t="s">
        <v>13</v>
      </c>
      <c r="D354" s="82" t="s">
        <v>3313</v>
      </c>
      <c r="E354" s="82" t="s">
        <v>2764</v>
      </c>
      <c r="F354" s="82" t="s">
        <v>2597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3029</v>
      </c>
      <c r="AH354" s="53">
        <v>2</v>
      </c>
      <c r="AI354" s="83">
        <v>46181</v>
      </c>
      <c r="AJ354" s="53"/>
      <c r="AK354" s="53"/>
    </row>
    <row r="355" spans="3:37" ht="14.25" hidden="1" customHeight="1">
      <c r="C355" s="82" t="s">
        <v>13</v>
      </c>
      <c r="D355" s="82" t="s">
        <v>3314</v>
      </c>
      <c r="E355" s="82" t="s">
        <v>2855</v>
      </c>
      <c r="F355" s="82" t="s">
        <v>2597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3029</v>
      </c>
      <c r="AH355" s="53">
        <v>1</v>
      </c>
      <c r="AI355" s="83">
        <v>46181</v>
      </c>
      <c r="AJ355" s="53"/>
      <c r="AK355" s="53"/>
    </row>
    <row r="356" spans="3:37" ht="14.25" hidden="1" customHeight="1">
      <c r="C356" s="82" t="s">
        <v>13</v>
      </c>
      <c r="D356" s="82" t="s">
        <v>3315</v>
      </c>
      <c r="E356" s="82" t="s">
        <v>2764</v>
      </c>
      <c r="F356" s="82" t="s">
        <v>2597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3029</v>
      </c>
      <c r="AH356" s="53">
        <v>1</v>
      </c>
      <c r="AI356" s="83">
        <v>46181</v>
      </c>
      <c r="AJ356" s="53"/>
      <c r="AK356" s="53"/>
    </row>
    <row r="357" spans="3:37" ht="14.25" hidden="1" customHeight="1">
      <c r="C357" s="82" t="s">
        <v>13</v>
      </c>
      <c r="D357" s="82" t="s">
        <v>3316</v>
      </c>
      <c r="E357" s="82" t="s">
        <v>2858</v>
      </c>
      <c r="F357" s="82" t="s">
        <v>2597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3029</v>
      </c>
      <c r="AH357" s="53">
        <v>1</v>
      </c>
      <c r="AI357" s="83">
        <v>46181</v>
      </c>
      <c r="AJ357" s="53"/>
      <c r="AK357" s="53"/>
    </row>
    <row r="358" spans="3:37" ht="14.25" hidden="1" customHeight="1">
      <c r="C358" s="82" t="s">
        <v>13</v>
      </c>
      <c r="D358" s="82" t="s">
        <v>3317</v>
      </c>
      <c r="E358" s="82" t="s">
        <v>2860</v>
      </c>
      <c r="F358" s="82" t="s">
        <v>2597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3029</v>
      </c>
      <c r="AH358" s="53">
        <v>1</v>
      </c>
      <c r="AI358" s="83">
        <v>46181</v>
      </c>
      <c r="AJ358" s="53"/>
      <c r="AK358" s="53"/>
    </row>
    <row r="359" spans="3:37" ht="14.25" hidden="1" customHeight="1">
      <c r="C359" s="82" t="s">
        <v>11</v>
      </c>
      <c r="D359" s="82" t="s">
        <v>3318</v>
      </c>
      <c r="E359" s="82" t="s">
        <v>2495</v>
      </c>
      <c r="F359" s="82" t="s">
        <v>2496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3042</v>
      </c>
      <c r="AH359" s="53">
        <v>1</v>
      </c>
      <c r="AI359" s="83">
        <v>46181</v>
      </c>
      <c r="AJ359" s="53"/>
      <c r="AK359" s="53"/>
    </row>
    <row r="360" spans="3:37" ht="14.25" hidden="1" customHeight="1">
      <c r="C360" s="82" t="s">
        <v>11</v>
      </c>
      <c r="D360" s="82" t="s">
        <v>3319</v>
      </c>
      <c r="E360" s="82" t="s">
        <v>2485</v>
      </c>
      <c r="F360" s="82" t="s">
        <v>2496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3035</v>
      </c>
      <c r="AH360" s="53">
        <v>3</v>
      </c>
      <c r="AI360" s="83">
        <v>46181</v>
      </c>
      <c r="AJ360" s="53"/>
      <c r="AK360" s="53"/>
    </row>
    <row r="361" spans="3:37" ht="14.25" hidden="1" customHeight="1">
      <c r="C361" s="82" t="s">
        <v>11</v>
      </c>
      <c r="D361" s="82" t="s">
        <v>3320</v>
      </c>
      <c r="E361" s="82" t="s">
        <v>732</v>
      </c>
      <c r="F361" s="82" t="s">
        <v>2496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3046</v>
      </c>
      <c r="AH361" s="53">
        <v>1</v>
      </c>
      <c r="AI361" s="83">
        <v>46181</v>
      </c>
      <c r="AJ361" s="53"/>
      <c r="AK361" s="53"/>
    </row>
    <row r="362" spans="3:37" ht="14.25" hidden="1" customHeight="1">
      <c r="C362" s="82" t="s">
        <v>11</v>
      </c>
      <c r="D362" s="82" t="s">
        <v>3321</v>
      </c>
      <c r="E362" s="82" t="s">
        <v>2827</v>
      </c>
      <c r="F362" s="82" t="s">
        <v>2828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3298</v>
      </c>
      <c r="AH362" s="53">
        <v>1</v>
      </c>
      <c r="AI362" s="83">
        <v>46181</v>
      </c>
      <c r="AJ362" s="53"/>
      <c r="AK362" s="53"/>
    </row>
    <row r="363" spans="3:37" ht="14.25" hidden="1" customHeight="1">
      <c r="C363" s="82" t="s">
        <v>13</v>
      </c>
      <c r="D363" s="82" t="s">
        <v>3322</v>
      </c>
      <c r="E363" s="82" t="s">
        <v>2866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2973</v>
      </c>
      <c r="AH363" s="53">
        <v>1</v>
      </c>
      <c r="AI363" s="83">
        <v>46181</v>
      </c>
      <c r="AJ363" s="53"/>
      <c r="AK363" s="53"/>
    </row>
    <row r="364" spans="3:37" ht="14.25" hidden="1" customHeight="1">
      <c r="C364" s="82" t="s">
        <v>13</v>
      </c>
      <c r="D364" s="82" t="s">
        <v>3323</v>
      </c>
      <c r="E364" s="82" t="s">
        <v>2499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3044</v>
      </c>
      <c r="AH364" s="53">
        <v>1</v>
      </c>
      <c r="AI364" s="83">
        <v>46181</v>
      </c>
      <c r="AJ364" s="53"/>
      <c r="AK364" s="53"/>
    </row>
    <row r="365" spans="3:37" ht="14.25" hidden="1" customHeight="1">
      <c r="C365" s="82" t="s">
        <v>13</v>
      </c>
      <c r="D365" s="82" t="s">
        <v>3324</v>
      </c>
      <c r="E365" s="82" t="s">
        <v>2504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3044</v>
      </c>
      <c r="AH365" s="53">
        <v>1</v>
      </c>
      <c r="AI365" s="83">
        <v>46181</v>
      </c>
      <c r="AJ365" s="53"/>
      <c r="AK365" s="53"/>
    </row>
    <row r="366" spans="3:37" ht="14.25" hidden="1" customHeight="1">
      <c r="C366" s="82" t="s">
        <v>13</v>
      </c>
      <c r="D366" s="82" t="s">
        <v>3325</v>
      </c>
      <c r="E366" s="82" t="s">
        <v>2866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2973</v>
      </c>
      <c r="AH366" s="53">
        <v>1</v>
      </c>
      <c r="AI366" s="83">
        <v>46181</v>
      </c>
      <c r="AJ366" s="53"/>
      <c r="AK366" s="53"/>
    </row>
    <row r="367" spans="3:37" ht="14.25" hidden="1" customHeight="1">
      <c r="C367" s="82" t="s">
        <v>11</v>
      </c>
      <c r="D367" s="82" t="s">
        <v>3326</v>
      </c>
      <c r="E367" s="82" t="s">
        <v>2871</v>
      </c>
      <c r="F367" s="82" t="s">
        <v>2496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1</v>
      </c>
      <c r="M367" s="26">
        <f t="shared" si="23"/>
        <v>0</v>
      </c>
      <c r="N367" s="26"/>
      <c r="O367" s="26"/>
      <c r="P367" s="26"/>
      <c r="Q367" s="26"/>
      <c r="R367" s="26"/>
      <c r="S367" s="26"/>
      <c r="T367" s="26"/>
      <c r="U367" s="26"/>
      <c r="V367" s="26">
        <v>1</v>
      </c>
      <c r="W367" s="26"/>
      <c r="X367" s="26"/>
      <c r="Y367" s="26"/>
      <c r="Z367" s="67">
        <f>SUMIFS([1]Up!$J:$J,[1]Up!$D:$D,D367)</f>
        <v>0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3327</v>
      </c>
      <c r="AH367" s="53">
        <v>1</v>
      </c>
      <c r="AI367" s="83">
        <v>46181</v>
      </c>
      <c r="AJ367" s="53"/>
      <c r="AK367" s="53"/>
    </row>
    <row r="368" spans="3:37" ht="14.25" hidden="1" customHeight="1">
      <c r="C368" s="82" t="s">
        <v>14</v>
      </c>
      <c r="D368" s="82" t="s">
        <v>3328</v>
      </c>
      <c r="E368" s="82" t="s">
        <v>2836</v>
      </c>
      <c r="F368" s="82" t="s">
        <v>2837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hidden="1" customHeight="1">
      <c r="C369" s="82" t="s">
        <v>14</v>
      </c>
      <c r="D369" s="82" t="s">
        <v>3329</v>
      </c>
      <c r="E369" s="82" t="s">
        <v>2836</v>
      </c>
      <c r="F369" s="82" t="s">
        <v>2839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hidden="1" customHeight="1">
      <c r="C370" s="82" t="s">
        <v>14</v>
      </c>
      <c r="D370" s="82" t="s">
        <v>3330</v>
      </c>
      <c r="E370" s="82" t="s">
        <v>2841</v>
      </c>
      <c r="F370" s="82" t="s">
        <v>2842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hidden="1" customHeight="1">
      <c r="C371" s="82" t="s">
        <v>14</v>
      </c>
      <c r="D371" s="82" t="s">
        <v>3331</v>
      </c>
      <c r="E371" s="82" t="s">
        <v>2847</v>
      </c>
      <c r="F371" s="82" t="s">
        <v>2848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hidden="1" customHeight="1">
      <c r="C372" s="82" t="s">
        <v>14</v>
      </c>
      <c r="D372" s="82" t="s">
        <v>3332</v>
      </c>
      <c r="E372" s="82" t="s">
        <v>2850</v>
      </c>
      <c r="F372" s="82" t="s">
        <v>2851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hidden="1" customHeight="1">
      <c r="C373" s="82" t="s">
        <v>13</v>
      </c>
      <c r="D373" s="82" t="s">
        <v>3333</v>
      </c>
      <c r="E373" s="82" t="s">
        <v>2879</v>
      </c>
      <c r="F373" s="82" t="s">
        <v>2880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3029</v>
      </c>
      <c r="AH373" s="53">
        <v>6</v>
      </c>
      <c r="AI373" s="83">
        <v>46181</v>
      </c>
      <c r="AJ373" s="53"/>
      <c r="AK373" s="53"/>
    </row>
    <row r="374" spans="3:37" ht="14.25" hidden="1" customHeight="1">
      <c r="C374" s="82" t="s">
        <v>13</v>
      </c>
      <c r="D374" s="82" t="s">
        <v>3334</v>
      </c>
      <c r="E374" s="82" t="s">
        <v>2764</v>
      </c>
      <c r="F374" s="82" t="s">
        <v>2597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3029</v>
      </c>
      <c r="AH374" s="53">
        <v>1</v>
      </c>
      <c r="AI374" s="83">
        <v>46181</v>
      </c>
      <c r="AJ374" s="53"/>
      <c r="AK374" s="53"/>
    </row>
    <row r="375" spans="3:37" ht="14.25" hidden="1" customHeight="1">
      <c r="C375" s="82" t="s">
        <v>13</v>
      </c>
      <c r="D375" s="82" t="s">
        <v>3335</v>
      </c>
      <c r="E375" s="82" t="s">
        <v>2883</v>
      </c>
      <c r="F375" s="82" t="s">
        <v>2597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3029</v>
      </c>
      <c r="AH375" s="53">
        <v>1</v>
      </c>
      <c r="AI375" s="83">
        <v>46181</v>
      </c>
      <c r="AJ375" s="53"/>
      <c r="AK375" s="53"/>
    </row>
    <row r="376" spans="3:37" ht="14.25" hidden="1" customHeight="1">
      <c r="C376" s="82" t="s">
        <v>13</v>
      </c>
      <c r="D376" s="82" t="s">
        <v>3336</v>
      </c>
      <c r="E376" s="82" t="s">
        <v>2885</v>
      </c>
      <c r="F376" s="82" t="s">
        <v>2597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3029</v>
      </c>
      <c r="AH376" s="53">
        <v>1</v>
      </c>
      <c r="AI376" s="83">
        <v>46181</v>
      </c>
      <c r="AJ376" s="53"/>
      <c r="AK376" s="53"/>
    </row>
    <row r="377" spans="3:37" ht="14.25" hidden="1" customHeight="1">
      <c r="C377" s="82" t="s">
        <v>13</v>
      </c>
      <c r="D377" s="82" t="s">
        <v>3337</v>
      </c>
      <c r="E377" s="82" t="s">
        <v>2764</v>
      </c>
      <c r="F377" s="82" t="s">
        <v>2597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3029</v>
      </c>
      <c r="AH377" s="53">
        <v>1</v>
      </c>
      <c r="AI377" s="83">
        <v>46181</v>
      </c>
      <c r="AJ377" s="53"/>
      <c r="AK377" s="53"/>
    </row>
    <row r="378" spans="3:37" ht="14.25" hidden="1" customHeight="1">
      <c r="C378" s="82" t="s">
        <v>13</v>
      </c>
      <c r="D378" s="82" t="s">
        <v>3338</v>
      </c>
      <c r="E378" s="82" t="s">
        <v>2888</v>
      </c>
      <c r="F378" s="82" t="s">
        <v>2597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3029</v>
      </c>
      <c r="AH378" s="53">
        <v>1</v>
      </c>
      <c r="AI378" s="83">
        <v>46181</v>
      </c>
      <c r="AJ378" s="53"/>
      <c r="AK378" s="53"/>
    </row>
    <row r="379" spans="3:37" ht="14.25" hidden="1" customHeight="1">
      <c r="C379" s="82" t="s">
        <v>13</v>
      </c>
      <c r="D379" s="82" t="s">
        <v>3339</v>
      </c>
      <c r="E379" s="82" t="s">
        <v>2890</v>
      </c>
      <c r="F379" s="82" t="s">
        <v>2597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3029</v>
      </c>
      <c r="AH379" s="53">
        <v>1</v>
      </c>
      <c r="AI379" s="83">
        <v>46181</v>
      </c>
      <c r="AJ379" s="53"/>
      <c r="AK379" s="53"/>
    </row>
    <row r="380" spans="3:37" ht="14.25" hidden="1" customHeight="1">
      <c r="C380" s="82" t="s">
        <v>11</v>
      </c>
      <c r="D380" s="82" t="s">
        <v>3340</v>
      </c>
      <c r="E380" s="82" t="s">
        <v>2495</v>
      </c>
      <c r="F380" s="82" t="s">
        <v>2496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3042</v>
      </c>
      <c r="AH380" s="53">
        <v>1</v>
      </c>
      <c r="AI380" s="83">
        <v>46181</v>
      </c>
      <c r="AJ380" s="53"/>
      <c r="AK380" s="53"/>
    </row>
    <row r="381" spans="3:37" ht="14.25" hidden="1" customHeight="1">
      <c r="C381" s="82" t="s">
        <v>11</v>
      </c>
      <c r="D381" s="82" t="s">
        <v>3341</v>
      </c>
      <c r="E381" s="82" t="s">
        <v>2485</v>
      </c>
      <c r="F381" s="82" t="s">
        <v>2496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3035</v>
      </c>
      <c r="AH381" s="53">
        <v>3</v>
      </c>
      <c r="AI381" s="83">
        <v>46181</v>
      </c>
      <c r="AJ381" s="53"/>
      <c r="AK381" s="53"/>
    </row>
    <row r="382" spans="3:37" ht="14.25" hidden="1" customHeight="1">
      <c r="C382" s="82" t="s">
        <v>11</v>
      </c>
      <c r="D382" s="82" t="s">
        <v>3342</v>
      </c>
      <c r="E382" s="82" t="s">
        <v>732</v>
      </c>
      <c r="F382" s="82" t="s">
        <v>2496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3046</v>
      </c>
      <c r="AH382" s="53">
        <v>1</v>
      </c>
      <c r="AI382" s="83">
        <v>46181</v>
      </c>
      <c r="AJ382" s="53"/>
      <c r="AK382" s="53"/>
    </row>
    <row r="383" spans="3:37" ht="14.25" hidden="1" customHeight="1">
      <c r="C383" s="82" t="s">
        <v>11</v>
      </c>
      <c r="D383" s="82" t="s">
        <v>3343</v>
      </c>
      <c r="E383" s="82" t="s">
        <v>2827</v>
      </c>
      <c r="F383" s="82" t="s">
        <v>2828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3298</v>
      </c>
      <c r="AH383" s="53">
        <v>1</v>
      </c>
      <c r="AI383" s="83">
        <v>46181</v>
      </c>
      <c r="AJ383" s="53"/>
      <c r="AK383" s="53"/>
    </row>
    <row r="384" spans="3:37" ht="14.25" hidden="1" customHeight="1">
      <c r="C384" s="82" t="s">
        <v>13</v>
      </c>
      <c r="D384" s="82" t="s">
        <v>3344</v>
      </c>
      <c r="E384" s="82" t="s">
        <v>2499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3044</v>
      </c>
      <c r="AH384" s="53">
        <v>2</v>
      </c>
      <c r="AI384" s="83">
        <v>46181</v>
      </c>
      <c r="AJ384" s="53"/>
      <c r="AK384" s="53"/>
    </row>
    <row r="385" spans="3:37" ht="14.25" hidden="1" customHeight="1">
      <c r="C385" s="82" t="s">
        <v>13</v>
      </c>
      <c r="D385" s="82" t="s">
        <v>3345</v>
      </c>
      <c r="E385" s="82" t="s">
        <v>2504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3044</v>
      </c>
      <c r="AH385" s="53">
        <v>2</v>
      </c>
      <c r="AI385" s="83">
        <v>46181</v>
      </c>
      <c r="AJ385" s="53"/>
      <c r="AK385" s="53"/>
    </row>
    <row r="386" spans="3:37" ht="14.25" hidden="1" customHeight="1">
      <c r="C386" s="82" t="s">
        <v>14</v>
      </c>
      <c r="D386" s="82" t="s">
        <v>3346</v>
      </c>
      <c r="E386" s="82" t="s">
        <v>2836</v>
      </c>
      <c r="F386" s="82" t="s">
        <v>2837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hidden="1" customHeight="1">
      <c r="C387" s="82" t="s">
        <v>14</v>
      </c>
      <c r="D387" s="82" t="s">
        <v>3347</v>
      </c>
      <c r="E387" s="82" t="s">
        <v>2836</v>
      </c>
      <c r="F387" s="82" t="s">
        <v>2839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14</v>
      </c>
      <c r="D388" s="82" t="s">
        <v>3348</v>
      </c>
      <c r="E388" s="82" t="s">
        <v>2841</v>
      </c>
      <c r="F388" s="82" t="s">
        <v>2842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hidden="1" customHeight="1">
      <c r="C389" s="82" t="s">
        <v>14</v>
      </c>
      <c r="D389" s="82" t="s">
        <v>3349</v>
      </c>
      <c r="E389" s="82" t="s">
        <v>2847</v>
      </c>
      <c r="F389" s="82" t="s">
        <v>2848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hidden="1" customHeight="1">
      <c r="C390" s="82" t="s">
        <v>14</v>
      </c>
      <c r="D390" s="82" t="s">
        <v>3350</v>
      </c>
      <c r="E390" s="82" t="s">
        <v>2850</v>
      </c>
      <c r="F390" s="82" t="s">
        <v>2851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hidden="1" customHeight="1">
      <c r="C391" s="82" t="s">
        <v>13</v>
      </c>
      <c r="D391" s="82" t="s">
        <v>3351</v>
      </c>
      <c r="E391" s="82" t="s">
        <v>2764</v>
      </c>
      <c r="F391" s="82" t="s">
        <v>2597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3029</v>
      </c>
      <c r="AH391" s="53">
        <v>2</v>
      </c>
      <c r="AI391" s="83">
        <v>46181</v>
      </c>
      <c r="AJ391" s="53"/>
      <c r="AK391" s="53"/>
    </row>
    <row r="392" spans="3:37" ht="14.25" hidden="1" customHeight="1">
      <c r="C392" s="82" t="s">
        <v>13</v>
      </c>
      <c r="D392" s="82" t="s">
        <v>3352</v>
      </c>
      <c r="E392" s="82" t="s">
        <v>2764</v>
      </c>
      <c r="F392" s="82" t="s">
        <v>2597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3029</v>
      </c>
      <c r="AH392" s="53">
        <v>1</v>
      </c>
      <c r="AI392" s="83">
        <v>46181</v>
      </c>
      <c r="AJ392" s="53"/>
      <c r="AK392" s="53"/>
    </row>
    <row r="393" spans="3:37" ht="14.25" hidden="1" customHeight="1">
      <c r="C393" s="82" t="s">
        <v>13</v>
      </c>
      <c r="D393" s="82" t="s">
        <v>3353</v>
      </c>
      <c r="E393" s="82" t="s">
        <v>2764</v>
      </c>
      <c r="F393" s="82" t="s">
        <v>2597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3029</v>
      </c>
      <c r="AH393" s="53">
        <v>1</v>
      </c>
      <c r="AI393" s="83">
        <v>46181</v>
      </c>
      <c r="AJ393" s="53"/>
      <c r="AK393" s="53"/>
    </row>
    <row r="394" spans="3:37" ht="14.25" hidden="1" customHeight="1">
      <c r="C394" s="82" t="s">
        <v>13</v>
      </c>
      <c r="D394" s="82" t="s">
        <v>3354</v>
      </c>
      <c r="E394" s="82" t="s">
        <v>2906</v>
      </c>
      <c r="F394" s="82" t="s">
        <v>2597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3029</v>
      </c>
      <c r="AH394" s="53">
        <v>1</v>
      </c>
      <c r="AI394" s="83">
        <v>46181</v>
      </c>
      <c r="AJ394" s="53"/>
      <c r="AK394" s="53"/>
    </row>
    <row r="395" spans="3:37" ht="14.25" hidden="1" customHeight="1">
      <c r="C395" s="82" t="s">
        <v>13</v>
      </c>
      <c r="D395" s="82" t="s">
        <v>3355</v>
      </c>
      <c r="E395" s="82" t="s">
        <v>2908</v>
      </c>
      <c r="F395" s="82" t="s">
        <v>2597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3029</v>
      </c>
      <c r="AH395" s="53">
        <v>1</v>
      </c>
      <c r="AI395" s="83">
        <v>46181</v>
      </c>
      <c r="AJ395" s="53"/>
      <c r="AK395" s="53"/>
    </row>
    <row r="396" spans="3:37" ht="14.25" hidden="1" customHeight="1">
      <c r="C396" s="82" t="s">
        <v>11</v>
      </c>
      <c r="D396" s="82" t="s">
        <v>3356</v>
      </c>
      <c r="E396" s="82" t="s">
        <v>2495</v>
      </c>
      <c r="F396" s="82" t="s">
        <v>2496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3042</v>
      </c>
      <c r="AH396" s="53">
        <v>1</v>
      </c>
      <c r="AI396" s="83">
        <v>46181</v>
      </c>
      <c r="AJ396" s="53"/>
      <c r="AK396" s="53"/>
    </row>
    <row r="397" spans="3:37" ht="14.25" hidden="1" customHeight="1">
      <c r="C397" s="82" t="s">
        <v>11</v>
      </c>
      <c r="D397" s="82" t="s">
        <v>3357</v>
      </c>
      <c r="E397" s="82" t="s">
        <v>2485</v>
      </c>
      <c r="F397" s="82" t="s">
        <v>2496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3035</v>
      </c>
      <c r="AH397" s="53">
        <v>3</v>
      </c>
      <c r="AI397" s="83">
        <v>46181</v>
      </c>
      <c r="AJ397" s="53"/>
      <c r="AK397" s="53"/>
    </row>
    <row r="398" spans="3:37" ht="14.25" hidden="1" customHeight="1">
      <c r="C398" s="82" t="s">
        <v>11</v>
      </c>
      <c r="D398" s="82" t="s">
        <v>3358</v>
      </c>
      <c r="E398" s="82" t="s">
        <v>732</v>
      </c>
      <c r="F398" s="82" t="s">
        <v>2496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3046</v>
      </c>
      <c r="AH398" s="53">
        <v>1</v>
      </c>
      <c r="AI398" s="83">
        <v>46181</v>
      </c>
      <c r="AJ398" s="53"/>
      <c r="AK398" s="53"/>
    </row>
    <row r="399" spans="3:37" ht="14.25" hidden="1" customHeight="1">
      <c r="C399" s="82" t="s">
        <v>11</v>
      </c>
      <c r="D399" s="82" t="s">
        <v>3359</v>
      </c>
      <c r="E399" s="82" t="s">
        <v>2827</v>
      </c>
      <c r="F399" s="82" t="s">
        <v>2828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3298</v>
      </c>
      <c r="AH399" s="53">
        <v>2</v>
      </c>
      <c r="AI399" s="83">
        <v>46181</v>
      </c>
      <c r="AJ399" s="53"/>
      <c r="AK399" s="53"/>
    </row>
    <row r="400" spans="3:37" ht="14.25" hidden="1" customHeight="1">
      <c r="C400" s="82" t="s">
        <v>13</v>
      </c>
      <c r="D400" s="82" t="s">
        <v>3360</v>
      </c>
      <c r="E400" s="82" t="s">
        <v>2499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3044</v>
      </c>
      <c r="AH400" s="53">
        <v>2</v>
      </c>
      <c r="AI400" s="83">
        <v>46181</v>
      </c>
      <c r="AJ400" s="53"/>
      <c r="AK400" s="53"/>
    </row>
    <row r="401" spans="3:37" ht="14.25" hidden="1" customHeight="1">
      <c r="C401" s="82" t="s">
        <v>13</v>
      </c>
      <c r="D401" s="82" t="s">
        <v>3361</v>
      </c>
      <c r="E401" s="82" t="s">
        <v>2504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3044</v>
      </c>
      <c r="AH401" s="53">
        <v>2</v>
      </c>
      <c r="AI401" s="83">
        <v>46181</v>
      </c>
      <c r="AJ401" s="53"/>
      <c r="AK401" s="53"/>
    </row>
    <row r="402" spans="3:37" ht="14.25" hidden="1" customHeight="1">
      <c r="C402" s="82" t="s">
        <v>14</v>
      </c>
      <c r="D402" s="82" t="s">
        <v>3362</v>
      </c>
      <c r="E402" s="82" t="s">
        <v>2836</v>
      </c>
      <c r="F402" s="82" t="s">
        <v>2837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hidden="1" customHeight="1">
      <c r="C403" s="82" t="s">
        <v>14</v>
      </c>
      <c r="D403" s="82" t="s">
        <v>3363</v>
      </c>
      <c r="E403" s="82" t="s">
        <v>2836</v>
      </c>
      <c r="F403" s="82" t="s">
        <v>2839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hidden="1" customHeight="1">
      <c r="C404" s="82" t="s">
        <v>14</v>
      </c>
      <c r="D404" s="82" t="s">
        <v>3364</v>
      </c>
      <c r="E404" s="82" t="s">
        <v>2841</v>
      </c>
      <c r="F404" s="82" t="s">
        <v>2842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hidden="1" customHeight="1">
      <c r="C405" s="82" t="s">
        <v>14</v>
      </c>
      <c r="D405" s="82" t="s">
        <v>3365</v>
      </c>
      <c r="E405" s="82" t="s">
        <v>2847</v>
      </c>
      <c r="F405" s="82" t="s">
        <v>2848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hidden="1" customHeight="1">
      <c r="C406" s="82" t="s">
        <v>14</v>
      </c>
      <c r="D406" s="82" t="s">
        <v>3366</v>
      </c>
      <c r="E406" s="82" t="s">
        <v>2850</v>
      </c>
      <c r="F406" s="82" t="s">
        <v>2851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hidden="1" customHeight="1">
      <c r="C407" s="82" t="s">
        <v>13</v>
      </c>
      <c r="D407" s="82" t="s">
        <v>3367</v>
      </c>
      <c r="E407" s="82" t="s">
        <v>2764</v>
      </c>
      <c r="F407" s="82" t="s">
        <v>2597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3029</v>
      </c>
      <c r="AH407" s="53">
        <v>2</v>
      </c>
      <c r="AI407" s="83">
        <v>46181</v>
      </c>
      <c r="AJ407" s="53"/>
      <c r="AK407" s="53"/>
    </row>
    <row r="408" spans="3:37" ht="14.25" hidden="1" customHeight="1">
      <c r="C408" s="82" t="s">
        <v>13</v>
      </c>
      <c r="D408" s="82" t="s">
        <v>3368</v>
      </c>
      <c r="E408" s="82" t="s">
        <v>2764</v>
      </c>
      <c r="F408" s="82" t="s">
        <v>2597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3029</v>
      </c>
      <c r="AH408" s="53">
        <v>1</v>
      </c>
      <c r="AI408" s="83">
        <v>46181</v>
      </c>
      <c r="AJ408" s="53"/>
      <c r="AK408" s="53"/>
    </row>
    <row r="409" spans="3:37" ht="14.25" hidden="1" customHeight="1">
      <c r="C409" s="82" t="s">
        <v>13</v>
      </c>
      <c r="D409" s="82" t="s">
        <v>3369</v>
      </c>
      <c r="E409" s="82" t="s">
        <v>2764</v>
      </c>
      <c r="F409" s="82" t="s">
        <v>2597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3029</v>
      </c>
      <c r="AH409" s="53">
        <v>1</v>
      </c>
      <c r="AI409" s="83">
        <v>46181</v>
      </c>
      <c r="AJ409" s="53"/>
      <c r="AK409" s="53"/>
    </row>
    <row r="410" spans="3:37" ht="14.25" hidden="1" customHeight="1">
      <c r="C410" s="82" t="s">
        <v>13</v>
      </c>
      <c r="D410" s="82" t="s">
        <v>3370</v>
      </c>
      <c r="E410" s="82" t="s">
        <v>2906</v>
      </c>
      <c r="F410" s="82" t="s">
        <v>2597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3029</v>
      </c>
      <c r="AH410" s="53">
        <v>1</v>
      </c>
      <c r="AI410" s="83">
        <v>46181</v>
      </c>
      <c r="AJ410" s="53"/>
      <c r="AK410" s="53"/>
    </row>
    <row r="411" spans="3:37" ht="14.25" hidden="1" customHeight="1">
      <c r="C411" s="82" t="s">
        <v>13</v>
      </c>
      <c r="D411" s="82" t="s">
        <v>3371</v>
      </c>
      <c r="E411" s="82" t="s">
        <v>2908</v>
      </c>
      <c r="F411" s="82" t="s">
        <v>2597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3029</v>
      </c>
      <c r="AH411" s="53">
        <v>1</v>
      </c>
      <c r="AI411" s="83">
        <v>46181</v>
      </c>
      <c r="AJ411" s="53"/>
      <c r="AK411" s="53"/>
    </row>
    <row r="412" spans="3:37" ht="14.25" hidden="1" customHeight="1">
      <c r="C412" s="82" t="s">
        <v>11</v>
      </c>
      <c r="D412" s="82" t="s">
        <v>3372</v>
      </c>
      <c r="E412" s="82" t="s">
        <v>2495</v>
      </c>
      <c r="F412" s="82" t="s">
        <v>2496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3042</v>
      </c>
      <c r="AH412" s="53">
        <v>1</v>
      </c>
      <c r="AI412" s="83">
        <v>46181</v>
      </c>
      <c r="AJ412" s="53"/>
      <c r="AK412" s="53"/>
    </row>
    <row r="413" spans="3:37" ht="14.25" hidden="1" customHeight="1">
      <c r="C413" s="82" t="s">
        <v>11</v>
      </c>
      <c r="D413" s="82" t="s">
        <v>3373</v>
      </c>
      <c r="E413" s="82" t="s">
        <v>2485</v>
      </c>
      <c r="F413" s="82" t="s">
        <v>2496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3035</v>
      </c>
      <c r="AH413" s="53">
        <v>3</v>
      </c>
      <c r="AI413" s="83">
        <v>46181</v>
      </c>
      <c r="AJ413" s="53"/>
      <c r="AK413" s="53"/>
    </row>
    <row r="414" spans="3:37" ht="14.25" hidden="1" customHeight="1">
      <c r="C414" s="82" t="s">
        <v>11</v>
      </c>
      <c r="D414" s="82" t="s">
        <v>3374</v>
      </c>
      <c r="E414" s="82" t="s">
        <v>732</v>
      </c>
      <c r="F414" s="82" t="s">
        <v>2496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3046</v>
      </c>
      <c r="AH414" s="53">
        <v>1</v>
      </c>
      <c r="AI414" s="83">
        <v>46181</v>
      </c>
      <c r="AJ414" s="53"/>
      <c r="AK414" s="53"/>
    </row>
    <row r="415" spans="3:37" ht="14.25" hidden="1" customHeight="1">
      <c r="C415" s="82" t="s">
        <v>11</v>
      </c>
      <c r="D415" s="82" t="s">
        <v>3375</v>
      </c>
      <c r="E415" s="82" t="s">
        <v>2827</v>
      </c>
      <c r="F415" s="82" t="s">
        <v>2828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3298</v>
      </c>
      <c r="AH415" s="53">
        <v>1</v>
      </c>
      <c r="AI415" s="83">
        <v>46181</v>
      </c>
      <c r="AJ415" s="53"/>
      <c r="AK415" s="53"/>
    </row>
    <row r="416" spans="3:37" ht="14.25" hidden="1" customHeight="1">
      <c r="C416" s="82" t="s">
        <v>11</v>
      </c>
      <c r="D416" s="82" t="s">
        <v>3376</v>
      </c>
      <c r="E416" s="82" t="s">
        <v>2827</v>
      </c>
      <c r="F416" s="82" t="s">
        <v>2828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3298</v>
      </c>
      <c r="AH416" s="53">
        <v>2</v>
      </c>
      <c r="AI416" s="83">
        <v>46181</v>
      </c>
      <c r="AJ416" s="53"/>
      <c r="AK416" s="53"/>
    </row>
    <row r="417" spans="3:37" ht="14.25" hidden="1" customHeight="1">
      <c r="C417" s="82" t="s">
        <v>13</v>
      </c>
      <c r="D417" s="82" t="s">
        <v>3377</v>
      </c>
      <c r="E417" s="82" t="s">
        <v>2499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3044</v>
      </c>
      <c r="AH417" s="53">
        <v>1</v>
      </c>
      <c r="AI417" s="83">
        <v>46181</v>
      </c>
      <c r="AJ417" s="53"/>
      <c r="AK417" s="53"/>
    </row>
    <row r="418" spans="3:37" ht="14.25" hidden="1" customHeight="1">
      <c r="C418" s="82" t="s">
        <v>13</v>
      </c>
      <c r="D418" s="82" t="s">
        <v>3378</v>
      </c>
      <c r="E418" s="82" t="s">
        <v>2504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3044</v>
      </c>
      <c r="AH418" s="53">
        <v>1</v>
      </c>
      <c r="AI418" s="83">
        <v>46181</v>
      </c>
      <c r="AJ418" s="53"/>
      <c r="AK418" s="53"/>
    </row>
    <row r="419" spans="3:37" ht="14.25" hidden="1" customHeight="1">
      <c r="C419" s="82" t="s">
        <v>13</v>
      </c>
      <c r="D419" s="82" t="s">
        <v>3379</v>
      </c>
      <c r="E419" s="82" t="s">
        <v>2587</v>
      </c>
      <c r="F419" s="82" t="s">
        <v>2588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1</v>
      </c>
      <c r="M419" s="26">
        <f t="shared" si="2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1</v>
      </c>
      <c r="X419" s="26"/>
      <c r="Y419" s="26"/>
      <c r="Z419" s="67">
        <f>SUMIFS([1]Up!$J:$J,[1]Up!$D:$D,D419)</f>
        <v>0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3111</v>
      </c>
      <c r="AH419" s="53">
        <v>1</v>
      </c>
      <c r="AI419" s="83">
        <v>46181</v>
      </c>
      <c r="AJ419" s="53"/>
      <c r="AK419" s="53"/>
    </row>
    <row r="420" spans="3:37" ht="14.25" hidden="1" customHeight="1">
      <c r="C420" s="82" t="s">
        <v>14</v>
      </c>
      <c r="D420" s="82" t="s">
        <v>3380</v>
      </c>
      <c r="E420" s="82" t="s">
        <v>2836</v>
      </c>
      <c r="F420" s="82" t="s">
        <v>2837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hidden="1" customHeight="1">
      <c r="C421" s="82" t="s">
        <v>14</v>
      </c>
      <c r="D421" s="82" t="s">
        <v>3381</v>
      </c>
      <c r="E421" s="82" t="s">
        <v>2836</v>
      </c>
      <c r="F421" s="82" t="s">
        <v>2839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hidden="1" customHeight="1">
      <c r="C422" s="82" t="s">
        <v>14</v>
      </c>
      <c r="D422" s="82" t="s">
        <v>3382</v>
      </c>
      <c r="E422" s="82" t="s">
        <v>2841</v>
      </c>
      <c r="F422" s="82" t="s">
        <v>2842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hidden="1" customHeight="1">
      <c r="C423" s="82" t="s">
        <v>14</v>
      </c>
      <c r="D423" s="82" t="s">
        <v>3383</v>
      </c>
      <c r="E423" s="82" t="s">
        <v>2836</v>
      </c>
      <c r="F423" s="82" t="s">
        <v>2837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hidden="1" customHeight="1">
      <c r="C424" s="82" t="s">
        <v>14</v>
      </c>
      <c r="D424" s="82" t="s">
        <v>3384</v>
      </c>
      <c r="E424" s="82" t="s">
        <v>2836</v>
      </c>
      <c r="F424" s="82" t="s">
        <v>2839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hidden="1" customHeight="1">
      <c r="C425" s="82" t="s">
        <v>14</v>
      </c>
      <c r="D425" s="82" t="s">
        <v>3385</v>
      </c>
      <c r="E425" s="82" t="s">
        <v>2841</v>
      </c>
      <c r="F425" s="82" t="s">
        <v>2842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hidden="1" customHeight="1">
      <c r="C426" s="82" t="s">
        <v>13</v>
      </c>
      <c r="D426" s="82" t="s">
        <v>3386</v>
      </c>
      <c r="E426" s="82" t="s">
        <v>2593</v>
      </c>
      <c r="F426" s="82" t="s">
        <v>2588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13</v>
      </c>
      <c r="D427" s="82" t="s">
        <v>3387</v>
      </c>
      <c r="E427" s="82" t="s">
        <v>2764</v>
      </c>
      <c r="F427" s="82" t="s">
        <v>2597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3029</v>
      </c>
      <c r="AH427" s="53">
        <v>1</v>
      </c>
      <c r="AI427" s="83">
        <v>46181</v>
      </c>
      <c r="AJ427" s="53"/>
      <c r="AK427" s="53"/>
    </row>
    <row r="428" spans="3:37" ht="14.25" hidden="1" customHeight="1">
      <c r="C428" s="82" t="s">
        <v>13</v>
      </c>
      <c r="D428" s="82" t="s">
        <v>3388</v>
      </c>
      <c r="E428" s="82" t="s">
        <v>2883</v>
      </c>
      <c r="F428" s="82" t="s">
        <v>2597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3029</v>
      </c>
      <c r="AH428" s="53">
        <v>1</v>
      </c>
      <c r="AI428" s="83">
        <v>46181</v>
      </c>
      <c r="AJ428" s="53"/>
      <c r="AK428" s="53"/>
    </row>
    <row r="429" spans="3:37" ht="14.25" hidden="1" customHeight="1">
      <c r="C429" s="82" t="s">
        <v>13</v>
      </c>
      <c r="D429" s="82" t="s">
        <v>3389</v>
      </c>
      <c r="E429" s="82" t="s">
        <v>2764</v>
      </c>
      <c r="F429" s="82" t="s">
        <v>2597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3029</v>
      </c>
      <c r="AH429" s="53">
        <v>1</v>
      </c>
      <c r="AI429" s="83">
        <v>46181</v>
      </c>
      <c r="AJ429" s="53"/>
      <c r="AK429" s="53"/>
    </row>
    <row r="430" spans="3:37" ht="14.25" hidden="1" customHeight="1">
      <c r="C430" s="82" t="s">
        <v>13</v>
      </c>
      <c r="D430" s="82" t="s">
        <v>3390</v>
      </c>
      <c r="E430" s="82" t="s">
        <v>2764</v>
      </c>
      <c r="F430" s="82" t="s">
        <v>2597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3029</v>
      </c>
      <c r="AH430" s="53">
        <v>1</v>
      </c>
      <c r="AI430" s="83">
        <v>46181</v>
      </c>
      <c r="AJ430" s="53"/>
      <c r="AK430" s="53"/>
    </row>
    <row r="431" spans="3:37" ht="14.25" hidden="1" customHeight="1">
      <c r="C431" s="82" t="s">
        <v>13</v>
      </c>
      <c r="D431" s="82" t="s">
        <v>3391</v>
      </c>
      <c r="E431" s="82" t="s">
        <v>2945</v>
      </c>
      <c r="F431" s="82" t="s">
        <v>2597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3029</v>
      </c>
      <c r="AH431" s="53">
        <v>1</v>
      </c>
      <c r="AI431" s="83">
        <v>46181</v>
      </c>
      <c r="AJ431" s="53"/>
      <c r="AK431" s="53"/>
    </row>
    <row r="432" spans="3:37" ht="14.25" hidden="1" customHeight="1">
      <c r="C432" s="82" t="s">
        <v>13</v>
      </c>
      <c r="D432" s="82" t="s">
        <v>3392</v>
      </c>
      <c r="E432" s="82" t="s">
        <v>2890</v>
      </c>
      <c r="F432" s="82" t="s">
        <v>2597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3029</v>
      </c>
      <c r="AH432" s="53">
        <v>1</v>
      </c>
      <c r="AI432" s="83">
        <v>46181</v>
      </c>
      <c r="AJ432" s="53"/>
      <c r="AK432" s="53"/>
    </row>
    <row r="433" spans="3:37" ht="14.25" hidden="1" customHeight="1">
      <c r="C433" s="82" t="s">
        <v>14</v>
      </c>
      <c r="D433" s="82" t="s">
        <v>3393</v>
      </c>
      <c r="E433" s="82" t="s">
        <v>2948</v>
      </c>
      <c r="F433" s="82" t="s">
        <v>2949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hidden="1" customHeight="1">
      <c r="C434" s="82" t="s">
        <v>11</v>
      </c>
      <c r="D434" s="82" t="s">
        <v>3394</v>
      </c>
      <c r="E434" s="82" t="s">
        <v>887</v>
      </c>
      <c r="F434" s="82" t="s">
        <v>2473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1</v>
      </c>
      <c r="M434" s="26">
        <f t="shared" si="27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f>(12000+2922)/G434</f>
        <v>1.0013421017313113</v>
      </c>
      <c r="W434" s="26"/>
      <c r="X434" s="26"/>
      <c r="Y434" s="26"/>
      <c r="Z434" s="67">
        <f>SUMIFS([1]Up!$J:$J,[1]Up!$D:$D,D434)</f>
        <v>0</v>
      </c>
      <c r="AA434" s="82" t="s">
        <v>3961</v>
      </c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hidden="1" customHeight="1">
      <c r="C435" s="82" t="s">
        <v>11</v>
      </c>
      <c r="D435" s="82" t="s">
        <v>3395</v>
      </c>
      <c r="E435" s="82" t="s">
        <v>887</v>
      </c>
      <c r="F435" s="82" t="s">
        <v>2473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1</v>
      </c>
      <c r="M435" s="26">
        <f t="shared" si="27"/>
        <v>0</v>
      </c>
      <c r="N435" s="26"/>
      <c r="O435" s="26"/>
      <c r="P435" s="26"/>
      <c r="Q435" s="26"/>
      <c r="R435" s="26"/>
      <c r="S435" s="26"/>
      <c r="T435" s="26"/>
      <c r="U435" s="26"/>
      <c r="V435" s="26">
        <v>1</v>
      </c>
      <c r="W435" s="26"/>
      <c r="X435" s="26"/>
      <c r="Y435" s="26"/>
      <c r="Z435" s="67">
        <f>SUMIFS([1]Up!$J:$J,[1]Up!$D:$D,D435)</f>
        <v>0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3027</v>
      </c>
      <c r="AH435" s="53">
        <v>1</v>
      </c>
      <c r="AI435" s="83">
        <v>46181</v>
      </c>
      <c r="AJ435" s="53"/>
      <c r="AK435" s="53"/>
    </row>
    <row r="436" spans="3:37" ht="14.25" hidden="1" customHeight="1">
      <c r="C436" s="82" t="s">
        <v>11</v>
      </c>
      <c r="D436" s="82" t="s">
        <v>3396</v>
      </c>
      <c r="E436" s="82" t="s">
        <v>2953</v>
      </c>
      <c r="F436" s="82" t="s">
        <v>2954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1</v>
      </c>
      <c r="M436" s="26">
        <f t="shared" si="27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>
        <v>1</v>
      </c>
      <c r="X436" s="26"/>
      <c r="Y436" s="26"/>
      <c r="Z436" s="67">
        <f>SUMIFS([1]Up!$J:$J,[1]Up!$D:$D,D436)</f>
        <v>0</v>
      </c>
      <c r="AA436" s="82" t="s">
        <v>4579</v>
      </c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hidden="1" customHeight="1">
      <c r="C437" s="82" t="s">
        <v>13</v>
      </c>
      <c r="D437" s="82" t="s">
        <v>3397</v>
      </c>
      <c r="E437" s="82" t="s">
        <v>2956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 t="s">
        <v>3961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hidden="1" customHeight="1">
      <c r="C438" s="82" t="s">
        <v>13</v>
      </c>
      <c r="D438" s="82" t="s">
        <v>3398</v>
      </c>
      <c r="E438" s="82" t="s">
        <v>2958</v>
      </c>
      <c r="F438" s="82" t="s">
        <v>2477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3029</v>
      </c>
      <c r="AH438" s="53">
        <v>2</v>
      </c>
      <c r="AI438" s="83">
        <v>46181</v>
      </c>
      <c r="AJ438" s="53"/>
      <c r="AK438" s="53"/>
    </row>
    <row r="439" spans="3:37" ht="14.25" hidden="1" customHeight="1">
      <c r="C439" s="82" t="s">
        <v>13</v>
      </c>
      <c r="D439" s="82" t="s">
        <v>3399</v>
      </c>
      <c r="E439" s="82" t="s">
        <v>2960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3400</v>
      </c>
      <c r="E440" s="82" t="s">
        <v>2962</v>
      </c>
      <c r="F440" s="82" t="s">
        <v>2477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3029</v>
      </c>
      <c r="AH440" s="53">
        <v>2</v>
      </c>
      <c r="AI440" s="83">
        <v>46181</v>
      </c>
      <c r="AJ440" s="53"/>
      <c r="AK440" s="53"/>
    </row>
    <row r="441" spans="3:37" ht="14.25" hidden="1" customHeight="1">
      <c r="C441" s="82" t="s">
        <v>11</v>
      </c>
      <c r="D441" s="82" t="s">
        <v>3401</v>
      </c>
      <c r="E441" s="82" t="s">
        <v>887</v>
      </c>
      <c r="F441" s="82" t="s">
        <v>2473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1</v>
      </c>
      <c r="M441" s="26">
        <f t="shared" si="27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</v>
      </c>
      <c r="W441" s="26"/>
      <c r="X441" s="26"/>
      <c r="Y441" s="26"/>
      <c r="Z441" s="67">
        <f>SUMIFS([1]Up!$J:$J,[1]Up!$D:$D,D441)</f>
        <v>0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3027</v>
      </c>
      <c r="AH441" s="53">
        <v>1</v>
      </c>
      <c r="AI441" s="83">
        <v>46181</v>
      </c>
      <c r="AJ441" s="53"/>
      <c r="AK441" s="53"/>
    </row>
    <row r="442" spans="3:37" ht="14.25" hidden="1" customHeight="1">
      <c r="C442" s="82" t="s">
        <v>11</v>
      </c>
      <c r="D442" s="82" t="s">
        <v>3402</v>
      </c>
      <c r="E442" s="82" t="s">
        <v>887</v>
      </c>
      <c r="F442" s="82" t="s">
        <v>2473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1</v>
      </c>
      <c r="M442" s="26">
        <f t="shared" si="27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f>(12000+2922)/G442</f>
        <v>1.0013421017313113</v>
      </c>
      <c r="W442" s="26"/>
      <c r="X442" s="26"/>
      <c r="Y442" s="26"/>
      <c r="Z442" s="67">
        <f>SUMIFS([1]Up!$J:$J,[1]Up!$D:$D,D442)</f>
        <v>0</v>
      </c>
      <c r="AA442" s="82" t="s">
        <v>3961</v>
      </c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hidden="1" customHeight="1">
      <c r="C443" s="82" t="s">
        <v>11</v>
      </c>
      <c r="D443" s="82" t="s">
        <v>3403</v>
      </c>
      <c r="E443" s="82" t="s">
        <v>2953</v>
      </c>
      <c r="F443" s="82" t="s">
        <v>2954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1</v>
      </c>
      <c r="M443" s="26">
        <f t="shared" si="27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>
        <v>2</v>
      </c>
      <c r="X443" s="26"/>
      <c r="Y443" s="26"/>
      <c r="Z443" s="67">
        <f>SUMIFS([1]Up!$J:$J,[1]Up!$D:$D,D443)</f>
        <v>0</v>
      </c>
      <c r="AA443" s="82" t="s">
        <v>3961</v>
      </c>
      <c r="AB443" s="82" t="str">
        <f t="shared" si="28"/>
        <v/>
      </c>
      <c r="AC443" s="53" t="str">
        <f t="shared" si="29"/>
        <v>Thừa 1</v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hidden="1" customHeight="1">
      <c r="C444" s="82" t="s">
        <v>13</v>
      </c>
      <c r="D444" s="82" t="s">
        <v>3404</v>
      </c>
      <c r="E444" s="82" t="s">
        <v>2956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 t="s">
        <v>3961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hidden="1" customHeight="1">
      <c r="C445" s="82" t="s">
        <v>13</v>
      </c>
      <c r="D445" s="82" t="s">
        <v>3405</v>
      </c>
      <c r="E445" s="82" t="s">
        <v>2958</v>
      </c>
      <c r="F445" s="82" t="s">
        <v>2477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3029</v>
      </c>
      <c r="AH445" s="53">
        <v>2</v>
      </c>
      <c r="AI445" s="83">
        <v>46181</v>
      </c>
      <c r="AJ445" s="53"/>
      <c r="AK445" s="53"/>
    </row>
    <row r="446" spans="3:37" ht="14.25" hidden="1" customHeight="1">
      <c r="C446" s="82" t="s">
        <v>13</v>
      </c>
      <c r="D446" s="82" t="s">
        <v>3406</v>
      </c>
      <c r="E446" s="82" t="s">
        <v>2960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hidden="1" customHeight="1">
      <c r="C447" s="82" t="s">
        <v>13</v>
      </c>
      <c r="D447" s="82" t="s">
        <v>3407</v>
      </c>
      <c r="E447" s="82" t="s">
        <v>2962</v>
      </c>
      <c r="F447" s="82" t="s">
        <v>2477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3029</v>
      </c>
      <c r="AH447" s="53">
        <v>2</v>
      </c>
      <c r="AI447" s="83">
        <v>46181</v>
      </c>
      <c r="AJ447" s="53"/>
      <c r="AK447" s="53"/>
    </row>
    <row r="448" spans="3:37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>
    <filterColumn colId="23">
      <filters>
        <filter val="21.00"/>
        <filter val="35.00"/>
      </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3962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3963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4414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3964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3965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3966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3967</v>
      </c>
      <c r="AY7" s="292" t="s">
        <v>3968</v>
      </c>
      <c r="AZ7" s="292" t="s">
        <v>3969</v>
      </c>
      <c r="BA7" s="292" t="s">
        <v>3970</v>
      </c>
      <c r="BB7" s="292" t="s">
        <v>3971</v>
      </c>
      <c r="BC7" s="292" t="s">
        <v>3972</v>
      </c>
      <c r="BD7" s="292" t="s">
        <v>587</v>
      </c>
      <c r="BE7" s="388" t="s">
        <v>3973</v>
      </c>
      <c r="BF7" s="398"/>
      <c r="BG7" s="398"/>
      <c r="BH7" s="398"/>
      <c r="BI7" s="389"/>
      <c r="BJ7" s="292" t="s">
        <v>587</v>
      </c>
      <c r="BK7" s="388" t="s">
        <v>3974</v>
      </c>
      <c r="BL7" s="398"/>
      <c r="BM7" s="398"/>
      <c r="BN7" s="398"/>
      <c r="BO7" s="389"/>
      <c r="BP7" s="292" t="s">
        <v>587</v>
      </c>
      <c r="BQ7" s="388" t="s">
        <v>3975</v>
      </c>
      <c r="BR7" s="398"/>
      <c r="BS7" s="398"/>
      <c r="BT7" s="398"/>
      <c r="BU7" s="389"/>
      <c r="BV7" s="292" t="s">
        <v>587</v>
      </c>
      <c r="BW7" s="388" t="s">
        <v>3976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3977</v>
      </c>
      <c r="AN8" s="298" t="s">
        <v>3978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3979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3980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3981</v>
      </c>
    </row>
    <row r="9" spans="1:98" ht="17.25" customHeight="1">
      <c r="A9" s="296" t="s">
        <v>636</v>
      </c>
      <c r="B9" s="296" t="s">
        <v>3982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3983</v>
      </c>
      <c r="C10" s="300" t="s">
        <v>3984</v>
      </c>
      <c r="D10" s="300"/>
      <c r="E10" s="300"/>
      <c r="F10" s="300"/>
      <c r="G10" s="300" t="s">
        <v>3985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3960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3983</v>
      </c>
      <c r="C11" s="312" t="s">
        <v>3984</v>
      </c>
      <c r="D11" s="312" t="s">
        <v>3986</v>
      </c>
      <c r="E11" s="312" t="s">
        <v>3987</v>
      </c>
      <c r="F11" s="312" t="s">
        <v>4417</v>
      </c>
      <c r="G11" s="312" t="s">
        <v>3989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3990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3990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3983</v>
      </c>
      <c r="C12" s="312" t="s">
        <v>3984</v>
      </c>
      <c r="D12" s="312" t="s">
        <v>3986</v>
      </c>
      <c r="E12" s="312" t="s">
        <v>3991</v>
      </c>
      <c r="F12" s="312" t="s">
        <v>4415</v>
      </c>
      <c r="G12" s="312" t="s">
        <v>3989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3990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3990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3983</v>
      </c>
      <c r="C13" s="312" t="s">
        <v>3984</v>
      </c>
      <c r="D13" s="312" t="s">
        <v>3986</v>
      </c>
      <c r="E13" s="312" t="s">
        <v>3993</v>
      </c>
      <c r="F13" s="312" t="s">
        <v>4416</v>
      </c>
      <c r="G13" s="312" t="s">
        <v>3989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3990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3990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3983</v>
      </c>
      <c r="C14" s="312" t="s">
        <v>3984</v>
      </c>
      <c r="D14" s="312" t="s">
        <v>800</v>
      </c>
      <c r="E14" s="312" t="s">
        <v>3995</v>
      </c>
      <c r="F14" s="312" t="s">
        <v>4418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3997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3997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3983</v>
      </c>
      <c r="C15" s="312" t="s">
        <v>3984</v>
      </c>
      <c r="D15" s="312" t="s">
        <v>781</v>
      </c>
      <c r="E15" s="312" t="s">
        <v>852</v>
      </c>
      <c r="F15" s="312" t="s">
        <v>4419</v>
      </c>
      <c r="G15" s="312" t="s">
        <v>3999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4000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4000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3983</v>
      </c>
      <c r="C16" s="312" t="s">
        <v>3984</v>
      </c>
      <c r="D16" s="312" t="s">
        <v>781</v>
      </c>
      <c r="E16" s="312" t="s">
        <v>4001</v>
      </c>
      <c r="F16" s="312" t="s">
        <v>4420</v>
      </c>
      <c r="G16" s="312" t="s">
        <v>4003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4000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4000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3983</v>
      </c>
      <c r="C17" s="312" t="s">
        <v>3984</v>
      </c>
      <c r="D17" s="312" t="s">
        <v>4004</v>
      </c>
      <c r="E17" s="312" t="s">
        <v>4005</v>
      </c>
      <c r="F17" s="312" t="s">
        <v>4421</v>
      </c>
      <c r="G17" s="312" t="s">
        <v>4007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4008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4008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3983</v>
      </c>
      <c r="C18" s="312" t="s">
        <v>3984</v>
      </c>
      <c r="D18" s="312" t="s">
        <v>781</v>
      </c>
      <c r="E18" s="312" t="s">
        <v>4009</v>
      </c>
      <c r="F18" s="312" t="s">
        <v>4422</v>
      </c>
      <c r="G18" s="312" t="s">
        <v>4003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4000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4000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3983</v>
      </c>
      <c r="C19" s="312" t="s">
        <v>3984</v>
      </c>
      <c r="D19" s="312" t="s">
        <v>781</v>
      </c>
      <c r="E19" s="312" t="s">
        <v>4011</v>
      </c>
      <c r="F19" s="312" t="s">
        <v>4423</v>
      </c>
      <c r="G19" s="312" t="s">
        <v>4013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4000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4000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4014</v>
      </c>
      <c r="C20" s="181" t="s">
        <v>4015</v>
      </c>
      <c r="D20" s="181"/>
      <c r="E20" s="181"/>
      <c r="F20" s="181"/>
      <c r="G20" s="181" t="s">
        <v>3985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3960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4014</v>
      </c>
      <c r="C21" s="312" t="s">
        <v>4015</v>
      </c>
      <c r="D21" s="312" t="s">
        <v>3986</v>
      </c>
      <c r="E21" s="312" t="s">
        <v>3987</v>
      </c>
      <c r="F21" s="312" t="s">
        <v>4426</v>
      </c>
      <c r="G21" s="312" t="s">
        <v>3989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3990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3990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4014</v>
      </c>
      <c r="C22" s="312" t="s">
        <v>4015</v>
      </c>
      <c r="D22" s="312" t="s">
        <v>3986</v>
      </c>
      <c r="E22" s="312" t="s">
        <v>3991</v>
      </c>
      <c r="F22" s="312" t="s">
        <v>4424</v>
      </c>
      <c r="G22" s="312" t="s">
        <v>3989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3990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3990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4014</v>
      </c>
      <c r="C23" s="312" t="s">
        <v>4015</v>
      </c>
      <c r="D23" s="312" t="s">
        <v>3986</v>
      </c>
      <c r="E23" s="312" t="s">
        <v>3993</v>
      </c>
      <c r="F23" s="312" t="s">
        <v>4425</v>
      </c>
      <c r="G23" s="312" t="s">
        <v>3989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3990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3990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4014</v>
      </c>
      <c r="C24" s="312" t="s">
        <v>4015</v>
      </c>
      <c r="D24" s="312" t="s">
        <v>800</v>
      </c>
      <c r="E24" s="312" t="s">
        <v>3995</v>
      </c>
      <c r="F24" s="312" t="s">
        <v>4427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3997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3997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4014</v>
      </c>
      <c r="C25" s="312" t="s">
        <v>4015</v>
      </c>
      <c r="D25" s="312" t="s">
        <v>781</v>
      </c>
      <c r="E25" s="312" t="s">
        <v>852</v>
      </c>
      <c r="F25" s="312" t="s">
        <v>4428</v>
      </c>
      <c r="G25" s="312" t="s">
        <v>3999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4000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4000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4014</v>
      </c>
      <c r="C26" s="312" t="s">
        <v>4015</v>
      </c>
      <c r="D26" s="312" t="s">
        <v>781</v>
      </c>
      <c r="E26" s="312" t="s">
        <v>4001</v>
      </c>
      <c r="F26" s="312" t="s">
        <v>4429</v>
      </c>
      <c r="G26" s="312" t="s">
        <v>4003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4000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4000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4014</v>
      </c>
      <c r="C27" s="312" t="s">
        <v>4015</v>
      </c>
      <c r="D27" s="312" t="s">
        <v>4004</v>
      </c>
      <c r="E27" s="312" t="s">
        <v>4005</v>
      </c>
      <c r="F27" s="312" t="s">
        <v>4430</v>
      </c>
      <c r="G27" s="312" t="s">
        <v>4007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4008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4008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4014</v>
      </c>
      <c r="C28" s="312" t="s">
        <v>4015</v>
      </c>
      <c r="D28" s="312" t="s">
        <v>781</v>
      </c>
      <c r="E28" s="312" t="s">
        <v>4009</v>
      </c>
      <c r="F28" s="312" t="s">
        <v>4431</v>
      </c>
      <c r="G28" s="312" t="s">
        <v>4003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4000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4000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4014</v>
      </c>
      <c r="C29" s="312" t="s">
        <v>4015</v>
      </c>
      <c r="D29" s="312" t="s">
        <v>781</v>
      </c>
      <c r="E29" s="312" t="s">
        <v>4011</v>
      </c>
      <c r="F29" s="312" t="s">
        <v>4432</v>
      </c>
      <c r="G29" s="312" t="s">
        <v>4013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4000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4000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4025</v>
      </c>
      <c r="C30" s="181" t="s">
        <v>4026</v>
      </c>
      <c r="D30" s="181"/>
      <c r="E30" s="181"/>
      <c r="F30" s="181"/>
      <c r="G30" s="181" t="s">
        <v>4027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3960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4025</v>
      </c>
      <c r="C31" s="312" t="s">
        <v>4026</v>
      </c>
      <c r="D31" s="312" t="s">
        <v>781</v>
      </c>
      <c r="E31" s="312" t="s">
        <v>4028</v>
      </c>
      <c r="F31" s="312" t="s">
        <v>4433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4000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4000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4030</v>
      </c>
      <c r="C32" s="181" t="s">
        <v>4031</v>
      </c>
      <c r="D32" s="181"/>
      <c r="E32" s="181"/>
      <c r="F32" s="181"/>
      <c r="G32" s="181" t="s">
        <v>4032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3960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4030</v>
      </c>
      <c r="C33" s="312" t="s">
        <v>4031</v>
      </c>
      <c r="D33" s="312" t="s">
        <v>781</v>
      </c>
      <c r="E33" s="312" t="s">
        <v>4033</v>
      </c>
      <c r="F33" s="312" t="s">
        <v>4434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4000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4000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4035</v>
      </c>
      <c r="C34" s="181" t="s">
        <v>4036</v>
      </c>
      <c r="D34" s="181"/>
      <c r="E34" s="181"/>
      <c r="F34" s="181"/>
      <c r="G34" s="181" t="s">
        <v>4037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3960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4035</v>
      </c>
      <c r="C35" s="312" t="s">
        <v>4036</v>
      </c>
      <c r="D35" s="312" t="s">
        <v>781</v>
      </c>
      <c r="E35" s="312" t="s">
        <v>4038</v>
      </c>
      <c r="F35" s="312" t="s">
        <v>4435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4000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4000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4040</v>
      </c>
      <c r="C36" s="181" t="s">
        <v>4041</v>
      </c>
      <c r="D36" s="181"/>
      <c r="E36" s="181"/>
      <c r="F36" s="181"/>
      <c r="G36" s="181" t="s">
        <v>4042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3960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4040</v>
      </c>
      <c r="C37" s="312" t="s">
        <v>4041</v>
      </c>
      <c r="D37" s="312" t="s">
        <v>781</v>
      </c>
      <c r="E37" s="312" t="s">
        <v>4043</v>
      </c>
      <c r="F37" s="312" t="s">
        <v>4436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4000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4000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4045</v>
      </c>
      <c r="C38" s="181" t="s">
        <v>4046</v>
      </c>
      <c r="D38" s="181"/>
      <c r="E38" s="181"/>
      <c r="F38" s="181"/>
      <c r="G38" s="181" t="s">
        <v>4047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3960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4045</v>
      </c>
      <c r="C39" s="312" t="s">
        <v>4046</v>
      </c>
      <c r="D39" s="312" t="s">
        <v>781</v>
      </c>
      <c r="E39" s="312" t="s">
        <v>4048</v>
      </c>
      <c r="F39" s="312" t="s">
        <v>4437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4000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4000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4050</v>
      </c>
      <c r="C40" s="181" t="s">
        <v>4051</v>
      </c>
      <c r="D40" s="181"/>
      <c r="E40" s="181"/>
      <c r="F40" s="181"/>
      <c r="G40" s="181" t="s">
        <v>4027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3960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4050</v>
      </c>
      <c r="C41" s="312" t="s">
        <v>4051</v>
      </c>
      <c r="D41" s="312" t="s">
        <v>781</v>
      </c>
      <c r="E41" s="312" t="s">
        <v>4028</v>
      </c>
      <c r="F41" s="312" t="s">
        <v>4438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4000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4000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4053</v>
      </c>
      <c r="C42" s="181" t="s">
        <v>4054</v>
      </c>
      <c r="D42" s="181"/>
      <c r="E42" s="181"/>
      <c r="F42" s="181"/>
      <c r="G42" s="181" t="s">
        <v>4037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3960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4053</v>
      </c>
      <c r="C43" s="312" t="s">
        <v>4054</v>
      </c>
      <c r="D43" s="312" t="s">
        <v>781</v>
      </c>
      <c r="E43" s="312" t="s">
        <v>4038</v>
      </c>
      <c r="F43" s="312" t="s">
        <v>4439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4000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4000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4056</v>
      </c>
      <c r="C44" s="181" t="s">
        <v>4057</v>
      </c>
      <c r="D44" s="181"/>
      <c r="E44" s="181"/>
      <c r="F44" s="181"/>
      <c r="G44" s="181" t="s">
        <v>4027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3960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4056</v>
      </c>
      <c r="C45" s="312" t="s">
        <v>4057</v>
      </c>
      <c r="D45" s="312" t="s">
        <v>781</v>
      </c>
      <c r="E45" s="312" t="s">
        <v>4028</v>
      </c>
      <c r="F45" s="312" t="s">
        <v>4440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4000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4000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4059</v>
      </c>
      <c r="C46" s="181" t="s">
        <v>4060</v>
      </c>
      <c r="D46" s="181"/>
      <c r="E46" s="181"/>
      <c r="F46" s="181"/>
      <c r="G46" s="181" t="s">
        <v>4061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3960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4059</v>
      </c>
      <c r="C47" s="312" t="s">
        <v>4060</v>
      </c>
      <c r="D47" s="312" t="s">
        <v>781</v>
      </c>
      <c r="E47" s="312" t="s">
        <v>4062</v>
      </c>
      <c r="F47" s="312" t="s">
        <v>4441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4000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4000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4064</v>
      </c>
      <c r="C48" s="181" t="s">
        <v>4065</v>
      </c>
      <c r="D48" s="181"/>
      <c r="E48" s="181"/>
      <c r="F48" s="181"/>
      <c r="G48" s="181" t="s">
        <v>4027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3960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4064</v>
      </c>
      <c r="C49" s="312" t="s">
        <v>4065</v>
      </c>
      <c r="D49" s="312" t="s">
        <v>781</v>
      </c>
      <c r="E49" s="312" t="s">
        <v>4028</v>
      </c>
      <c r="F49" s="312" t="s">
        <v>4442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4000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4000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4067</v>
      </c>
      <c r="C50" s="181" t="s">
        <v>4068</v>
      </c>
      <c r="D50" s="181"/>
      <c r="E50" s="181"/>
      <c r="F50" s="181"/>
      <c r="G50" s="181" t="s">
        <v>4037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3960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4067</v>
      </c>
      <c r="C51" s="312" t="s">
        <v>4068</v>
      </c>
      <c r="D51" s="312" t="s">
        <v>781</v>
      </c>
      <c r="E51" s="312" t="s">
        <v>4038</v>
      </c>
      <c r="F51" s="312" t="s">
        <v>4443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4000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4000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4070</v>
      </c>
      <c r="C52" s="181" t="s">
        <v>4071</v>
      </c>
      <c r="D52" s="181"/>
      <c r="E52" s="181"/>
      <c r="F52" s="181"/>
      <c r="G52" s="181" t="s">
        <v>4027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3960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4070</v>
      </c>
      <c r="C53" s="312" t="s">
        <v>4071</v>
      </c>
      <c r="D53" s="312" t="s">
        <v>781</v>
      </c>
      <c r="E53" s="312" t="s">
        <v>4028</v>
      </c>
      <c r="F53" s="312" t="s">
        <v>4444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4000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4000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4073</v>
      </c>
      <c r="C54" s="181" t="s">
        <v>4074</v>
      </c>
      <c r="D54" s="181"/>
      <c r="E54" s="181"/>
      <c r="F54" s="181"/>
      <c r="G54" s="181" t="s">
        <v>4032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3960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4073</v>
      </c>
      <c r="C55" s="312" t="s">
        <v>4074</v>
      </c>
      <c r="D55" s="312" t="s">
        <v>781</v>
      </c>
      <c r="E55" s="312" t="s">
        <v>4033</v>
      </c>
      <c r="F55" s="312" t="s">
        <v>4445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4000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4000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4076</v>
      </c>
      <c r="C56" s="181" t="s">
        <v>4077</v>
      </c>
      <c r="D56" s="181"/>
      <c r="E56" s="181"/>
      <c r="F56" s="181"/>
      <c r="G56" s="181" t="s">
        <v>4037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3960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4076</v>
      </c>
      <c r="C57" s="312" t="s">
        <v>4077</v>
      </c>
      <c r="D57" s="312" t="s">
        <v>781</v>
      </c>
      <c r="E57" s="312" t="s">
        <v>4038</v>
      </c>
      <c r="F57" s="312" t="s">
        <v>4446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4000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4000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4079</v>
      </c>
      <c r="C58" s="181" t="s">
        <v>4080</v>
      </c>
      <c r="D58" s="181"/>
      <c r="E58" s="181"/>
      <c r="F58" s="181"/>
      <c r="G58" s="181" t="s">
        <v>4042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3960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4079</v>
      </c>
      <c r="C59" s="312" t="s">
        <v>4080</v>
      </c>
      <c r="D59" s="312" t="s">
        <v>781</v>
      </c>
      <c r="E59" s="312" t="s">
        <v>4043</v>
      </c>
      <c r="F59" s="312" t="s">
        <v>4447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4000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4000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4082</v>
      </c>
      <c r="C60" s="181" t="s">
        <v>4083</v>
      </c>
      <c r="D60" s="181"/>
      <c r="E60" s="181"/>
      <c r="F60" s="181"/>
      <c r="G60" s="181" t="s">
        <v>4084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3960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4082</v>
      </c>
      <c r="C61" s="312" t="s">
        <v>4083</v>
      </c>
      <c r="D61" s="312" t="s">
        <v>781</v>
      </c>
      <c r="E61" s="312" t="s">
        <v>4085</v>
      </c>
      <c r="F61" s="312" t="s">
        <v>4448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4000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4000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4087</v>
      </c>
      <c r="C62" s="181" t="s">
        <v>4088</v>
      </c>
      <c r="D62" s="181"/>
      <c r="E62" s="181"/>
      <c r="F62" s="181"/>
      <c r="G62" s="181" t="s">
        <v>4027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3960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4087</v>
      </c>
      <c r="C63" s="312" t="s">
        <v>4088</v>
      </c>
      <c r="D63" s="312" t="s">
        <v>781</v>
      </c>
      <c r="E63" s="312" t="s">
        <v>4028</v>
      </c>
      <c r="F63" s="312" t="s">
        <v>4449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4000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4000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4090</v>
      </c>
      <c r="C64" s="181" t="s">
        <v>4091</v>
      </c>
      <c r="D64" s="181"/>
      <c r="E64" s="181"/>
      <c r="F64" s="181"/>
      <c r="G64" s="181" t="s">
        <v>4092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3960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4090</v>
      </c>
      <c r="C65" s="312" t="s">
        <v>4091</v>
      </c>
      <c r="D65" s="312" t="s">
        <v>781</v>
      </c>
      <c r="E65" s="312" t="s">
        <v>4093</v>
      </c>
      <c r="F65" s="312" t="s">
        <v>4450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4000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4000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4095</v>
      </c>
      <c r="C66" s="181" t="s">
        <v>4096</v>
      </c>
      <c r="D66" s="181"/>
      <c r="E66" s="181"/>
      <c r="F66" s="181"/>
      <c r="G66" s="181" t="s">
        <v>4097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3960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4095</v>
      </c>
      <c r="C67" s="312" t="s">
        <v>4096</v>
      </c>
      <c r="D67" s="312" t="s">
        <v>781</v>
      </c>
      <c r="E67" s="312" t="s">
        <v>4098</v>
      </c>
      <c r="F67" s="312" t="s">
        <v>4451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4000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4000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4100</v>
      </c>
      <c r="C68" s="181" t="s">
        <v>4101</v>
      </c>
      <c r="D68" s="181"/>
      <c r="E68" s="181"/>
      <c r="F68" s="181"/>
      <c r="G68" s="181" t="s">
        <v>4092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3960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4100</v>
      </c>
      <c r="C69" s="312" t="s">
        <v>4101</v>
      </c>
      <c r="D69" s="312" t="s">
        <v>781</v>
      </c>
      <c r="E69" s="312" t="s">
        <v>4093</v>
      </c>
      <c r="F69" s="312" t="s">
        <v>4452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4000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4000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4103</v>
      </c>
      <c r="C70" s="181" t="s">
        <v>4104</v>
      </c>
      <c r="D70" s="181"/>
      <c r="E70" s="181"/>
      <c r="F70" s="181"/>
      <c r="G70" s="181" t="s">
        <v>4027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3960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4103</v>
      </c>
      <c r="C71" s="312" t="s">
        <v>4104</v>
      </c>
      <c r="D71" s="312" t="s">
        <v>781</v>
      </c>
      <c r="E71" s="312" t="s">
        <v>4028</v>
      </c>
      <c r="F71" s="312" t="s">
        <v>4453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4000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4000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4106</v>
      </c>
      <c r="C72" s="181" t="s">
        <v>4107</v>
      </c>
      <c r="D72" s="181"/>
      <c r="E72" s="181"/>
      <c r="F72" s="181"/>
      <c r="G72" s="181" t="s">
        <v>4092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3960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4106</v>
      </c>
      <c r="C73" s="312" t="s">
        <v>4107</v>
      </c>
      <c r="D73" s="312" t="s">
        <v>781</v>
      </c>
      <c r="E73" s="312" t="s">
        <v>4093</v>
      </c>
      <c r="F73" s="312" t="s">
        <v>4454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4000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4000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4109</v>
      </c>
      <c r="C74" s="181" t="s">
        <v>4110</v>
      </c>
      <c r="D74" s="181"/>
      <c r="E74" s="181"/>
      <c r="F74" s="181"/>
      <c r="G74" s="181" t="s">
        <v>4111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3960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4109</v>
      </c>
      <c r="C75" s="312" t="s">
        <v>4110</v>
      </c>
      <c r="D75" s="312" t="s">
        <v>781</v>
      </c>
      <c r="E75" s="312" t="s">
        <v>4112</v>
      </c>
      <c r="F75" s="312" t="s">
        <v>4455</v>
      </c>
      <c r="G75" s="312" t="s">
        <v>4003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4000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4000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4114</v>
      </c>
      <c r="C76" s="181" t="s">
        <v>4115</v>
      </c>
      <c r="D76" s="181"/>
      <c r="E76" s="181"/>
      <c r="F76" s="181"/>
      <c r="G76" s="181" t="s">
        <v>4116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3960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4114</v>
      </c>
      <c r="C77" s="312" t="s">
        <v>4115</v>
      </c>
      <c r="D77" s="312" t="s">
        <v>781</v>
      </c>
      <c r="E77" s="312" t="s">
        <v>4117</v>
      </c>
      <c r="F77" s="312" t="s">
        <v>4456</v>
      </c>
      <c r="G77" s="312" t="s">
        <v>4003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4000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4000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4119</v>
      </c>
      <c r="C78" s="181" t="s">
        <v>4120</v>
      </c>
      <c r="D78" s="181"/>
      <c r="E78" s="181"/>
      <c r="F78" s="181"/>
      <c r="G78" s="181" t="s">
        <v>4121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3960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4119</v>
      </c>
      <c r="C79" s="312" t="s">
        <v>4120</v>
      </c>
      <c r="D79" s="312" t="s">
        <v>781</v>
      </c>
      <c r="E79" s="312" t="s">
        <v>4122</v>
      </c>
      <c r="F79" s="312" t="s">
        <v>4457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4000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4000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4124</v>
      </c>
      <c r="C80" s="181" t="s">
        <v>4125</v>
      </c>
      <c r="D80" s="181"/>
      <c r="E80" s="181"/>
      <c r="F80" s="181"/>
      <c r="G80" s="181" t="s">
        <v>4126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3960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4124</v>
      </c>
      <c r="C81" s="312" t="s">
        <v>4125</v>
      </c>
      <c r="D81" s="312" t="s">
        <v>781</v>
      </c>
      <c r="E81" s="312" t="s">
        <v>4127</v>
      </c>
      <c r="F81" s="312" t="s">
        <v>4458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4000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4000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4129</v>
      </c>
      <c r="C82" s="181" t="s">
        <v>4130</v>
      </c>
      <c r="D82" s="181"/>
      <c r="E82" s="181"/>
      <c r="F82" s="181"/>
      <c r="G82" s="181" t="s">
        <v>4131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3960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4129</v>
      </c>
      <c r="C83" s="312" t="s">
        <v>4130</v>
      </c>
      <c r="D83" s="312" t="s">
        <v>781</v>
      </c>
      <c r="E83" s="312" t="s">
        <v>4132</v>
      </c>
      <c r="F83" s="312" t="s">
        <v>4459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4000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4000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4134</v>
      </c>
      <c r="C84" s="181" t="s">
        <v>4135</v>
      </c>
      <c r="D84" s="181"/>
      <c r="E84" s="181"/>
      <c r="F84" s="181"/>
      <c r="G84" s="181" t="s">
        <v>4136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3960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4134</v>
      </c>
      <c r="C85" s="312" t="s">
        <v>4135</v>
      </c>
      <c r="D85" s="312" t="s">
        <v>781</v>
      </c>
      <c r="E85" s="312" t="s">
        <v>4137</v>
      </c>
      <c r="F85" s="312" t="s">
        <v>4460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4000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4000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4139</v>
      </c>
      <c r="C86" s="181" t="s">
        <v>4140</v>
      </c>
      <c r="D86" s="181"/>
      <c r="E86" s="181"/>
      <c r="F86" s="181"/>
      <c r="G86" s="181" t="s">
        <v>4027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3960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4139</v>
      </c>
      <c r="C87" s="312" t="s">
        <v>4140</v>
      </c>
      <c r="D87" s="312" t="s">
        <v>781</v>
      </c>
      <c r="E87" s="312" t="s">
        <v>4028</v>
      </c>
      <c r="F87" s="312" t="s">
        <v>4461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4000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4000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4142</v>
      </c>
      <c r="C88" s="181" t="s">
        <v>4143</v>
      </c>
      <c r="D88" s="181"/>
      <c r="E88" s="181"/>
      <c r="F88" s="181"/>
      <c r="G88" s="181" t="s">
        <v>4027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3960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4142</v>
      </c>
      <c r="C89" s="312" t="s">
        <v>4143</v>
      </c>
      <c r="D89" s="312" t="s">
        <v>781</v>
      </c>
      <c r="E89" s="312" t="s">
        <v>4028</v>
      </c>
      <c r="F89" s="312" t="s">
        <v>4462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4000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4000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4145</v>
      </c>
      <c r="C90" s="181" t="s">
        <v>4146</v>
      </c>
      <c r="D90" s="181"/>
      <c r="E90" s="181"/>
      <c r="F90" s="181"/>
      <c r="G90" s="181" t="s">
        <v>4131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3960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4145</v>
      </c>
      <c r="C91" s="312" t="s">
        <v>4146</v>
      </c>
      <c r="D91" s="312" t="s">
        <v>781</v>
      </c>
      <c r="E91" s="312" t="s">
        <v>4132</v>
      </c>
      <c r="F91" s="312" t="s">
        <v>4463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4000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4000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4148</v>
      </c>
      <c r="C92" s="181" t="s">
        <v>4149</v>
      </c>
      <c r="D92" s="181"/>
      <c r="E92" s="181"/>
      <c r="F92" s="181"/>
      <c r="G92" s="181" t="s">
        <v>4136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3960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4148</v>
      </c>
      <c r="C93" s="312" t="s">
        <v>4149</v>
      </c>
      <c r="D93" s="312" t="s">
        <v>781</v>
      </c>
      <c r="E93" s="312" t="s">
        <v>4137</v>
      </c>
      <c r="F93" s="312" t="s">
        <v>4464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4000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4000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4151</v>
      </c>
      <c r="C94" s="181" t="s">
        <v>4152</v>
      </c>
      <c r="D94" s="181"/>
      <c r="E94" s="181"/>
      <c r="F94" s="181"/>
      <c r="G94" s="181" t="s">
        <v>4027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3960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4151</v>
      </c>
      <c r="C95" s="366" t="s">
        <v>4152</v>
      </c>
      <c r="D95" s="366" t="s">
        <v>781</v>
      </c>
      <c r="E95" s="366" t="s">
        <v>4028</v>
      </c>
      <c r="F95" s="366" t="s">
        <v>4465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4000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4000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4154</v>
      </c>
      <c r="C96" s="181" t="s">
        <v>4155</v>
      </c>
      <c r="D96" s="181"/>
      <c r="E96" s="181"/>
      <c r="F96" s="181"/>
      <c r="G96" s="181" t="s">
        <v>4131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3960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4154</v>
      </c>
      <c r="C97" s="312" t="s">
        <v>4155</v>
      </c>
      <c r="D97" s="312" t="s">
        <v>781</v>
      </c>
      <c r="E97" s="312" t="s">
        <v>4132</v>
      </c>
      <c r="F97" s="312" t="s">
        <v>4466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4000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4000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4157</v>
      </c>
      <c r="C98" s="181" t="s">
        <v>4158</v>
      </c>
      <c r="D98" s="181"/>
      <c r="E98" s="181"/>
      <c r="F98" s="181"/>
      <c r="G98" s="181" t="s">
        <v>4159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3960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4157</v>
      </c>
      <c r="C99" s="312" t="s">
        <v>4158</v>
      </c>
      <c r="D99" s="312" t="s">
        <v>781</v>
      </c>
      <c r="E99" s="312" t="s">
        <v>4160</v>
      </c>
      <c r="F99" s="312" t="s">
        <v>4467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4000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4000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4162</v>
      </c>
      <c r="C100" s="181" t="s">
        <v>4163</v>
      </c>
      <c r="D100" s="181"/>
      <c r="E100" s="181"/>
      <c r="F100" s="181"/>
      <c r="G100" s="181" t="s">
        <v>4126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3960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4162</v>
      </c>
      <c r="C101" s="312" t="s">
        <v>4163</v>
      </c>
      <c r="D101" s="312" t="s">
        <v>781</v>
      </c>
      <c r="E101" s="312" t="s">
        <v>4127</v>
      </c>
      <c r="F101" s="312" t="s">
        <v>4468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4000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4000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4165</v>
      </c>
      <c r="C102" s="181" t="s">
        <v>4166</v>
      </c>
      <c r="D102" s="181"/>
      <c r="E102" s="181"/>
      <c r="F102" s="181"/>
      <c r="G102" s="181" t="s">
        <v>4131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3960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4165</v>
      </c>
      <c r="C103" s="312" t="s">
        <v>4166</v>
      </c>
      <c r="D103" s="312" t="s">
        <v>781</v>
      </c>
      <c r="E103" s="312" t="s">
        <v>4132</v>
      </c>
      <c r="F103" s="312" t="s">
        <v>4469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4000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4000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4168</v>
      </c>
      <c r="C104" s="181" t="s">
        <v>4169</v>
      </c>
      <c r="D104" s="181"/>
      <c r="E104" s="181"/>
      <c r="F104" s="181"/>
      <c r="G104" s="181" t="s">
        <v>4136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3960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4168</v>
      </c>
      <c r="C105" s="312" t="s">
        <v>4169</v>
      </c>
      <c r="D105" s="312" t="s">
        <v>781</v>
      </c>
      <c r="E105" s="312" t="s">
        <v>4137</v>
      </c>
      <c r="F105" s="312" t="s">
        <v>4470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4000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4000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4171</v>
      </c>
      <c r="C106" s="181" t="s">
        <v>4172</v>
      </c>
      <c r="D106" s="181"/>
      <c r="E106" s="181"/>
      <c r="F106" s="181"/>
      <c r="G106" s="181" t="s">
        <v>4027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3960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4171</v>
      </c>
      <c r="C107" s="312" t="s">
        <v>4172</v>
      </c>
      <c r="D107" s="312" t="s">
        <v>781</v>
      </c>
      <c r="E107" s="312" t="s">
        <v>4028</v>
      </c>
      <c r="F107" s="312" t="s">
        <v>4471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4000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4000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4174</v>
      </c>
      <c r="C108" s="181" t="s">
        <v>4175</v>
      </c>
      <c r="D108" s="181"/>
      <c r="E108" s="181"/>
      <c r="F108" s="181"/>
      <c r="G108" s="181" t="s">
        <v>4176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3960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4174</v>
      </c>
      <c r="C109" s="312" t="s">
        <v>4175</v>
      </c>
      <c r="D109" s="312" t="s">
        <v>781</v>
      </c>
      <c r="E109" s="312" t="s">
        <v>4177</v>
      </c>
      <c r="F109" s="312" t="s">
        <v>4474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4000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4000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4179</v>
      </c>
      <c r="C110" s="181" t="s">
        <v>4180</v>
      </c>
      <c r="D110" s="181"/>
      <c r="E110" s="181"/>
      <c r="F110" s="181"/>
      <c r="G110" s="181" t="s">
        <v>4181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3960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4179</v>
      </c>
      <c r="C111" s="312" t="s">
        <v>4180</v>
      </c>
      <c r="D111" s="312" t="s">
        <v>781</v>
      </c>
      <c r="E111" s="312" t="s">
        <v>4182</v>
      </c>
      <c r="F111" s="312" t="s">
        <v>4475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4000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4000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4184</v>
      </c>
      <c r="C112" s="181" t="s">
        <v>4185</v>
      </c>
      <c r="D112" s="181"/>
      <c r="E112" s="181"/>
      <c r="F112" s="181"/>
      <c r="G112" s="181" t="s">
        <v>4027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3960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4184</v>
      </c>
      <c r="C113" s="312" t="s">
        <v>4185</v>
      </c>
      <c r="D113" s="312" t="s">
        <v>781</v>
      </c>
      <c r="E113" s="312" t="s">
        <v>4028</v>
      </c>
      <c r="F113" s="312" t="s">
        <v>4476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4000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4000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4187</v>
      </c>
      <c r="C114" s="181" t="s">
        <v>4188</v>
      </c>
      <c r="D114" s="181"/>
      <c r="E114" s="181"/>
      <c r="F114" s="181"/>
      <c r="G114" s="181" t="s">
        <v>4189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3960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4187</v>
      </c>
      <c r="C115" s="312" t="s">
        <v>4188</v>
      </c>
      <c r="D115" s="312" t="s">
        <v>781</v>
      </c>
      <c r="E115" s="312" t="s">
        <v>4190</v>
      </c>
      <c r="F115" s="312" t="s">
        <v>4477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4000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4000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4192</v>
      </c>
      <c r="C116" s="181" t="s">
        <v>4193</v>
      </c>
      <c r="D116" s="181"/>
      <c r="E116" s="181"/>
      <c r="F116" s="181"/>
      <c r="G116" s="181" t="s">
        <v>4176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3960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4192</v>
      </c>
      <c r="C117" s="312" t="s">
        <v>4193</v>
      </c>
      <c r="D117" s="312" t="s">
        <v>781</v>
      </c>
      <c r="E117" s="312" t="s">
        <v>4177</v>
      </c>
      <c r="F117" s="312" t="s">
        <v>4478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4000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4000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4195</v>
      </c>
      <c r="C118" s="181" t="s">
        <v>4196</v>
      </c>
      <c r="D118" s="181"/>
      <c r="E118" s="181"/>
      <c r="F118" s="181"/>
      <c r="G118" s="181" t="s">
        <v>4181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3960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4195</v>
      </c>
      <c r="C119" s="312" t="s">
        <v>4196</v>
      </c>
      <c r="D119" s="312" t="s">
        <v>781</v>
      </c>
      <c r="E119" s="312" t="s">
        <v>4182</v>
      </c>
      <c r="F119" s="312" t="s">
        <v>4479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4000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4000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4198</v>
      </c>
      <c r="C120" s="181" t="s">
        <v>4199</v>
      </c>
      <c r="D120" s="181"/>
      <c r="E120" s="181"/>
      <c r="F120" s="181"/>
      <c r="G120" s="181" t="s">
        <v>4027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3960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4198</v>
      </c>
      <c r="C121" s="312" t="s">
        <v>4199</v>
      </c>
      <c r="D121" s="312" t="s">
        <v>781</v>
      </c>
      <c r="E121" s="312" t="s">
        <v>4028</v>
      </c>
      <c r="F121" s="312" t="s">
        <v>4480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4000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4000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4201</v>
      </c>
      <c r="C122" s="181" t="s">
        <v>4202</v>
      </c>
      <c r="D122" s="181"/>
      <c r="E122" s="181"/>
      <c r="F122" s="181"/>
      <c r="G122" s="181" t="s">
        <v>4189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3960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4201</v>
      </c>
      <c r="C123" s="312" t="s">
        <v>4202</v>
      </c>
      <c r="D123" s="312" t="s">
        <v>781</v>
      </c>
      <c r="E123" s="312" t="s">
        <v>4190</v>
      </c>
      <c r="F123" s="312" t="s">
        <v>4481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4000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4000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4204</v>
      </c>
      <c r="C124" s="181" t="s">
        <v>4205</v>
      </c>
      <c r="D124" s="181"/>
      <c r="E124" s="181"/>
      <c r="F124" s="181"/>
      <c r="G124" s="181" t="s">
        <v>4176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3960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4204</v>
      </c>
      <c r="C125" s="312" t="s">
        <v>4205</v>
      </c>
      <c r="D125" s="312" t="s">
        <v>781</v>
      </c>
      <c r="E125" s="312" t="s">
        <v>4177</v>
      </c>
      <c r="F125" s="312" t="s">
        <v>4482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4000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4000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4207</v>
      </c>
      <c r="C126" s="181" t="s">
        <v>4208</v>
      </c>
      <c r="D126" s="181"/>
      <c r="E126" s="181"/>
      <c r="F126" s="181"/>
      <c r="G126" s="181" t="s">
        <v>4181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3960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4207</v>
      </c>
      <c r="C127" s="312" t="s">
        <v>4208</v>
      </c>
      <c r="D127" s="312" t="s">
        <v>781</v>
      </c>
      <c r="E127" s="312" t="s">
        <v>4182</v>
      </c>
      <c r="F127" s="312" t="s">
        <v>4483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4000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4000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4210</v>
      </c>
      <c r="C128" s="181" t="s">
        <v>4211</v>
      </c>
      <c r="D128" s="181"/>
      <c r="E128" s="181"/>
      <c r="F128" s="181"/>
      <c r="G128" s="181" t="s">
        <v>4027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3960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4210</v>
      </c>
      <c r="C129" s="312" t="s">
        <v>4211</v>
      </c>
      <c r="D129" s="312" t="s">
        <v>781</v>
      </c>
      <c r="E129" s="312" t="s">
        <v>4028</v>
      </c>
      <c r="F129" s="312" t="s">
        <v>4484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4000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4000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4213</v>
      </c>
      <c r="C130" s="181" t="s">
        <v>4214</v>
      </c>
      <c r="D130" s="181"/>
      <c r="E130" s="181"/>
      <c r="F130" s="181"/>
      <c r="G130" s="181" t="s">
        <v>4189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3960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4213</v>
      </c>
      <c r="C131" s="312" t="s">
        <v>4214</v>
      </c>
      <c r="D131" s="312" t="s">
        <v>781</v>
      </c>
      <c r="E131" s="312" t="s">
        <v>4190</v>
      </c>
      <c r="F131" s="312" t="s">
        <v>4485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4000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4000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4216</v>
      </c>
      <c r="C132" s="181" t="s">
        <v>4217</v>
      </c>
      <c r="D132" s="181"/>
      <c r="E132" s="181"/>
      <c r="F132" s="181"/>
      <c r="G132" s="181" t="s">
        <v>4176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3960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4216</v>
      </c>
      <c r="C133" s="312" t="s">
        <v>4217</v>
      </c>
      <c r="D133" s="312" t="s">
        <v>781</v>
      </c>
      <c r="E133" s="312" t="s">
        <v>4177</v>
      </c>
      <c r="F133" s="312" t="s">
        <v>4486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4000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4000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4219</v>
      </c>
      <c r="C134" s="181" t="s">
        <v>4220</v>
      </c>
      <c r="D134" s="181"/>
      <c r="E134" s="181"/>
      <c r="F134" s="181"/>
      <c r="G134" s="181" t="s">
        <v>4181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3960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4219</v>
      </c>
      <c r="C135" s="312" t="s">
        <v>4220</v>
      </c>
      <c r="D135" s="312" t="s">
        <v>781</v>
      </c>
      <c r="E135" s="312" t="s">
        <v>4182</v>
      </c>
      <c r="F135" s="312" t="s">
        <v>4487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4000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4000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4222</v>
      </c>
      <c r="C136" s="181" t="s">
        <v>4223</v>
      </c>
      <c r="D136" s="181"/>
      <c r="E136" s="181"/>
      <c r="F136" s="181"/>
      <c r="G136" s="181" t="s">
        <v>4027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3960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4222</v>
      </c>
      <c r="C137" s="312" t="s">
        <v>4223</v>
      </c>
      <c r="D137" s="312" t="s">
        <v>781</v>
      </c>
      <c r="E137" s="312" t="s">
        <v>4028</v>
      </c>
      <c r="F137" s="312" t="s">
        <v>4488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4000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4000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4225</v>
      </c>
      <c r="C138" s="181" t="s">
        <v>4226</v>
      </c>
      <c r="D138" s="181"/>
      <c r="E138" s="181"/>
      <c r="F138" s="181"/>
      <c r="G138" s="181" t="s">
        <v>4189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3960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4225</v>
      </c>
      <c r="C139" s="312" t="s">
        <v>4226</v>
      </c>
      <c r="D139" s="312" t="s">
        <v>781</v>
      </c>
      <c r="E139" s="312" t="s">
        <v>4190</v>
      </c>
      <c r="F139" s="312" t="s">
        <v>4489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4000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4000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4228</v>
      </c>
      <c r="C140" s="181" t="s">
        <v>4229</v>
      </c>
      <c r="D140" s="181"/>
      <c r="E140" s="181"/>
      <c r="F140" s="181"/>
      <c r="G140" s="181" t="s">
        <v>4176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3960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4228</v>
      </c>
      <c r="C141" s="312" t="s">
        <v>4229</v>
      </c>
      <c r="D141" s="312" t="s">
        <v>781</v>
      </c>
      <c r="E141" s="312" t="s">
        <v>4177</v>
      </c>
      <c r="F141" s="312" t="s">
        <v>4490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4000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4000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4231</v>
      </c>
      <c r="C142" s="181" t="s">
        <v>4232</v>
      </c>
      <c r="D142" s="181"/>
      <c r="E142" s="181"/>
      <c r="F142" s="181"/>
      <c r="G142" s="181" t="s">
        <v>4181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3960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4231</v>
      </c>
      <c r="C143" s="312" t="s">
        <v>4232</v>
      </c>
      <c r="D143" s="312" t="s">
        <v>781</v>
      </c>
      <c r="E143" s="312" t="s">
        <v>4182</v>
      </c>
      <c r="F143" s="312" t="s">
        <v>4491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4000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4000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4234</v>
      </c>
      <c r="C144" s="181" t="s">
        <v>4235</v>
      </c>
      <c r="D144" s="181"/>
      <c r="E144" s="181"/>
      <c r="F144" s="181"/>
      <c r="G144" s="181" t="s">
        <v>4027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3960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4234</v>
      </c>
      <c r="C145" s="312" t="s">
        <v>4235</v>
      </c>
      <c r="D145" s="312" t="s">
        <v>781</v>
      </c>
      <c r="E145" s="312" t="s">
        <v>4028</v>
      </c>
      <c r="F145" s="312" t="s">
        <v>4472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4000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4000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4237</v>
      </c>
      <c r="C146" s="181" t="s">
        <v>4238</v>
      </c>
      <c r="D146" s="181"/>
      <c r="E146" s="181"/>
      <c r="F146" s="181"/>
      <c r="G146" s="181" t="s">
        <v>4189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3960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4237</v>
      </c>
      <c r="C147" s="312" t="s">
        <v>4238</v>
      </c>
      <c r="D147" s="312" t="s">
        <v>781</v>
      </c>
      <c r="E147" s="312" t="s">
        <v>4190</v>
      </c>
      <c r="F147" s="312" t="s">
        <v>4473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4000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4000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4240</v>
      </c>
      <c r="C148" s="181" t="s">
        <v>4241</v>
      </c>
      <c r="D148" s="181"/>
      <c r="E148" s="181"/>
      <c r="F148" s="181"/>
      <c r="G148" s="181" t="s">
        <v>4242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3960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4240</v>
      </c>
      <c r="C149" s="312" t="s">
        <v>4241</v>
      </c>
      <c r="D149" s="312" t="s">
        <v>781</v>
      </c>
      <c r="E149" s="312" t="s">
        <v>4243</v>
      </c>
      <c r="F149" s="312" t="s">
        <v>4492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4000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4000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4245</v>
      </c>
      <c r="C150" s="181" t="s">
        <v>4246</v>
      </c>
      <c r="D150" s="181"/>
      <c r="E150" s="181"/>
      <c r="F150" s="181"/>
      <c r="G150" s="181" t="s">
        <v>4247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3960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4245</v>
      </c>
      <c r="C151" s="312" t="s">
        <v>4246</v>
      </c>
      <c r="D151" s="312" t="s">
        <v>781</v>
      </c>
      <c r="E151" s="312" t="s">
        <v>4248</v>
      </c>
      <c r="F151" s="312" t="s">
        <v>4493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4000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4000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4250</v>
      </c>
      <c r="C152" s="181" t="s">
        <v>4251</v>
      </c>
      <c r="D152" s="181"/>
      <c r="E152" s="181"/>
      <c r="F152" s="181"/>
      <c r="G152" s="181" t="s">
        <v>4242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3960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4250</v>
      </c>
      <c r="C153" s="312" t="s">
        <v>4251</v>
      </c>
      <c r="D153" s="312" t="s">
        <v>781</v>
      </c>
      <c r="E153" s="312" t="s">
        <v>4243</v>
      </c>
      <c r="F153" s="312" t="s">
        <v>4494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4000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4000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4253</v>
      </c>
      <c r="C154" s="181" t="s">
        <v>4254</v>
      </c>
      <c r="D154" s="181"/>
      <c r="E154" s="181"/>
      <c r="F154" s="181"/>
      <c r="G154" s="181" t="s">
        <v>4247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3960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4253</v>
      </c>
      <c r="C155" s="312" t="s">
        <v>4254</v>
      </c>
      <c r="D155" s="312" t="s">
        <v>781</v>
      </c>
      <c r="E155" s="312" t="s">
        <v>4248</v>
      </c>
      <c r="F155" s="312" t="s">
        <v>4495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4000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4000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4256</v>
      </c>
      <c r="C156" s="181" t="s">
        <v>4257</v>
      </c>
      <c r="D156" s="181"/>
      <c r="E156" s="181"/>
      <c r="F156" s="181"/>
      <c r="G156" s="181" t="s">
        <v>4242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3960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4256</v>
      </c>
      <c r="C157" s="312" t="s">
        <v>4257</v>
      </c>
      <c r="D157" s="312" t="s">
        <v>781</v>
      </c>
      <c r="E157" s="312" t="s">
        <v>4243</v>
      </c>
      <c r="F157" s="312" t="s">
        <v>4496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4000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4000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4259</v>
      </c>
      <c r="C158" s="181" t="s">
        <v>4260</v>
      </c>
      <c r="D158" s="181"/>
      <c r="E158" s="181"/>
      <c r="F158" s="181"/>
      <c r="G158" s="181" t="s">
        <v>4247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3960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4259</v>
      </c>
      <c r="C159" s="312" t="s">
        <v>4260</v>
      </c>
      <c r="D159" s="312" t="s">
        <v>781</v>
      </c>
      <c r="E159" s="312" t="s">
        <v>4248</v>
      </c>
      <c r="F159" s="312" t="s">
        <v>4497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4000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4000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4262</v>
      </c>
      <c r="C160" s="181" t="s">
        <v>4263</v>
      </c>
      <c r="D160" s="181"/>
      <c r="E160" s="181"/>
      <c r="F160" s="181"/>
      <c r="G160" s="181" t="s">
        <v>4242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3960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4262</v>
      </c>
      <c r="C161" s="312" t="s">
        <v>4263</v>
      </c>
      <c r="D161" s="312" t="s">
        <v>781</v>
      </c>
      <c r="E161" s="312" t="s">
        <v>4243</v>
      </c>
      <c r="F161" s="312" t="s">
        <v>4498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4000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4000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4265</v>
      </c>
      <c r="C162" s="181" t="s">
        <v>4266</v>
      </c>
      <c r="D162" s="181"/>
      <c r="E162" s="181"/>
      <c r="F162" s="181"/>
      <c r="G162" s="181" t="s">
        <v>4247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3960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4265</v>
      </c>
      <c r="C163" s="312" t="s">
        <v>4266</v>
      </c>
      <c r="D163" s="312" t="s">
        <v>781</v>
      </c>
      <c r="E163" s="312" t="s">
        <v>4248</v>
      </c>
      <c r="F163" s="312" t="s">
        <v>4499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4000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4000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4268</v>
      </c>
      <c r="C164" s="181" t="s">
        <v>4269</v>
      </c>
      <c r="D164" s="181"/>
      <c r="E164" s="181"/>
      <c r="F164" s="181"/>
      <c r="G164" s="181" t="s">
        <v>4242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3960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4268</v>
      </c>
      <c r="C165" s="312" t="s">
        <v>4269</v>
      </c>
      <c r="D165" s="312" t="s">
        <v>781</v>
      </c>
      <c r="E165" s="312" t="s">
        <v>4243</v>
      </c>
      <c r="F165" s="312" t="s">
        <v>4500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4000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4000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4271</v>
      </c>
      <c r="C166" s="181" t="s">
        <v>4272</v>
      </c>
      <c r="D166" s="181"/>
      <c r="E166" s="181"/>
      <c r="F166" s="181"/>
      <c r="G166" s="181" t="s">
        <v>4247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3960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4271</v>
      </c>
      <c r="C167" s="312" t="s">
        <v>4272</v>
      </c>
      <c r="D167" s="312" t="s">
        <v>781</v>
      </c>
      <c r="E167" s="312" t="s">
        <v>4248</v>
      </c>
      <c r="F167" s="312" t="s">
        <v>4501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4000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4000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4274</v>
      </c>
      <c r="C168" s="181" t="s">
        <v>4275</v>
      </c>
      <c r="D168" s="181"/>
      <c r="E168" s="181"/>
      <c r="F168" s="181"/>
      <c r="G168" s="181" t="s">
        <v>4276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3960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4274</v>
      </c>
      <c r="C169" s="312" t="s">
        <v>4275</v>
      </c>
      <c r="D169" s="312" t="s">
        <v>781</v>
      </c>
      <c r="E169" s="312" t="s">
        <v>4277</v>
      </c>
      <c r="F169" s="312" t="s">
        <v>4502</v>
      </c>
      <c r="G169" s="312" t="s">
        <v>4279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4280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4280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4281</v>
      </c>
      <c r="C170" s="181" t="s">
        <v>4282</v>
      </c>
      <c r="D170" s="181"/>
      <c r="E170" s="181"/>
      <c r="F170" s="181"/>
      <c r="G170" s="181" t="s">
        <v>4283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3960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4281</v>
      </c>
      <c r="C171" s="312" t="s">
        <v>4282</v>
      </c>
      <c r="D171" s="312" t="s">
        <v>781</v>
      </c>
      <c r="E171" s="312" t="s">
        <v>4284</v>
      </c>
      <c r="F171" s="312" t="s">
        <v>4503</v>
      </c>
      <c r="G171" s="312" t="s">
        <v>4286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4287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4287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4281</v>
      </c>
      <c r="C172" s="312" t="s">
        <v>4282</v>
      </c>
      <c r="D172" s="312" t="s">
        <v>781</v>
      </c>
      <c r="E172" s="312" t="s">
        <v>4288</v>
      </c>
      <c r="F172" s="312" t="s">
        <v>4504</v>
      </c>
      <c r="G172" s="312" t="s">
        <v>4290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4000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4000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4291</v>
      </c>
      <c r="C173" s="181" t="s">
        <v>4292</v>
      </c>
      <c r="D173" s="181"/>
      <c r="E173" s="181"/>
      <c r="F173" s="181"/>
      <c r="G173" s="181" t="s">
        <v>4276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3960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4291</v>
      </c>
      <c r="C174" s="312" t="s">
        <v>4292</v>
      </c>
      <c r="D174" s="312" t="s">
        <v>781</v>
      </c>
      <c r="E174" s="312" t="s">
        <v>4277</v>
      </c>
      <c r="F174" s="312" t="s">
        <v>4505</v>
      </c>
      <c r="G174" s="312" t="s">
        <v>4279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4280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4280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4294</v>
      </c>
      <c r="C175" s="181" t="s">
        <v>4295</v>
      </c>
      <c r="D175" s="181"/>
      <c r="E175" s="181"/>
      <c r="F175" s="181"/>
      <c r="G175" s="181" t="s">
        <v>4283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3960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4294</v>
      </c>
      <c r="C176" s="312" t="s">
        <v>4295</v>
      </c>
      <c r="D176" s="312" t="s">
        <v>781</v>
      </c>
      <c r="E176" s="312" t="s">
        <v>4284</v>
      </c>
      <c r="F176" s="312" t="s">
        <v>4506</v>
      </c>
      <c r="G176" s="312" t="s">
        <v>4286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4287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4287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4294</v>
      </c>
      <c r="C177" s="312" t="s">
        <v>4295</v>
      </c>
      <c r="D177" s="312" t="s">
        <v>781</v>
      </c>
      <c r="E177" s="312" t="s">
        <v>4288</v>
      </c>
      <c r="F177" s="312" t="s">
        <v>4507</v>
      </c>
      <c r="G177" s="312" t="s">
        <v>4290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4000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4000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4298</v>
      </c>
      <c r="C178" s="181" t="s">
        <v>4299</v>
      </c>
      <c r="D178" s="181"/>
      <c r="E178" s="181"/>
      <c r="F178" s="181"/>
      <c r="G178" s="181" t="s">
        <v>4283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3960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4298</v>
      </c>
      <c r="C179" s="312" t="s">
        <v>4299</v>
      </c>
      <c r="D179" s="312" t="s">
        <v>781</v>
      </c>
      <c r="E179" s="312" t="s">
        <v>4284</v>
      </c>
      <c r="F179" s="312" t="s">
        <v>4508</v>
      </c>
      <c r="G179" s="312" t="s">
        <v>4286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4287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4287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4298</v>
      </c>
      <c r="C180" s="366" t="s">
        <v>4299</v>
      </c>
      <c r="D180" s="366" t="s">
        <v>781</v>
      </c>
      <c r="E180" s="366" t="s">
        <v>4288</v>
      </c>
      <c r="F180" s="366" t="s">
        <v>4509</v>
      </c>
      <c r="G180" s="366" t="s">
        <v>4290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4000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4000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4302</v>
      </c>
      <c r="C181" s="181" t="s">
        <v>4303</v>
      </c>
      <c r="D181" s="181"/>
      <c r="E181" s="181"/>
      <c r="F181" s="181"/>
      <c r="G181" s="181" t="s">
        <v>4283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3960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4302</v>
      </c>
      <c r="C182" s="312" t="s">
        <v>4303</v>
      </c>
      <c r="D182" s="312" t="s">
        <v>781</v>
      </c>
      <c r="E182" s="312" t="s">
        <v>4284</v>
      </c>
      <c r="F182" s="312" t="s">
        <v>4510</v>
      </c>
      <c r="G182" s="312" t="s">
        <v>4286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4287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4287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4302</v>
      </c>
      <c r="C183" s="312" t="s">
        <v>4303</v>
      </c>
      <c r="D183" s="312" t="s">
        <v>781</v>
      </c>
      <c r="E183" s="312" t="s">
        <v>4288</v>
      </c>
      <c r="F183" s="312" t="s">
        <v>4511</v>
      </c>
      <c r="G183" s="312" t="s">
        <v>4290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4000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4000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4306</v>
      </c>
      <c r="C184" s="181" t="s">
        <v>4307</v>
      </c>
      <c r="D184" s="181"/>
      <c r="E184" s="181"/>
      <c r="F184" s="181"/>
      <c r="G184" s="181" t="s">
        <v>4283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3960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4306</v>
      </c>
      <c r="C185" s="312" t="s">
        <v>4307</v>
      </c>
      <c r="D185" s="312" t="s">
        <v>781</v>
      </c>
      <c r="E185" s="312" t="s">
        <v>4284</v>
      </c>
      <c r="F185" s="312" t="s">
        <v>4512</v>
      </c>
      <c r="G185" s="312" t="s">
        <v>4286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4287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4287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4306</v>
      </c>
      <c r="C186" s="312" t="s">
        <v>4307</v>
      </c>
      <c r="D186" s="312" t="s">
        <v>781</v>
      </c>
      <c r="E186" s="312" t="s">
        <v>4288</v>
      </c>
      <c r="F186" s="312" t="s">
        <v>4513</v>
      </c>
      <c r="G186" s="312" t="s">
        <v>4290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4000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4000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4310</v>
      </c>
      <c r="C187" s="181" t="s">
        <v>4311</v>
      </c>
      <c r="D187" s="181"/>
      <c r="E187" s="181"/>
      <c r="F187" s="181"/>
      <c r="G187" s="181" t="s">
        <v>4283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3960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4310</v>
      </c>
      <c r="C188" s="312" t="s">
        <v>4311</v>
      </c>
      <c r="D188" s="312" t="s">
        <v>781</v>
      </c>
      <c r="E188" s="312" t="s">
        <v>4284</v>
      </c>
      <c r="F188" s="312" t="s">
        <v>4514</v>
      </c>
      <c r="G188" s="312" t="s">
        <v>4286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4287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4287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4310</v>
      </c>
      <c r="C189" s="312" t="s">
        <v>4311</v>
      </c>
      <c r="D189" s="312" t="s">
        <v>781</v>
      </c>
      <c r="E189" s="312" t="s">
        <v>4288</v>
      </c>
      <c r="F189" s="312" t="s">
        <v>4515</v>
      </c>
      <c r="G189" s="312" t="s">
        <v>4290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4000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4000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4314</v>
      </c>
      <c r="C190" s="181" t="s">
        <v>4315</v>
      </c>
      <c r="D190" s="181"/>
      <c r="E190" s="181"/>
      <c r="F190" s="181"/>
      <c r="G190" s="181" t="s">
        <v>4283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3960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4314</v>
      </c>
      <c r="C191" s="312" t="s">
        <v>4315</v>
      </c>
      <c r="D191" s="312" t="s">
        <v>781</v>
      </c>
      <c r="E191" s="312" t="s">
        <v>4284</v>
      </c>
      <c r="F191" s="312" t="s">
        <v>4516</v>
      </c>
      <c r="G191" s="312" t="s">
        <v>4286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4287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4287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4314</v>
      </c>
      <c r="C192" s="312" t="s">
        <v>4315</v>
      </c>
      <c r="D192" s="312" t="s">
        <v>781</v>
      </c>
      <c r="E192" s="312" t="s">
        <v>4288</v>
      </c>
      <c r="F192" s="312" t="s">
        <v>4517</v>
      </c>
      <c r="G192" s="312" t="s">
        <v>4290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4000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4000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4318</v>
      </c>
      <c r="C193" s="181" t="s">
        <v>4319</v>
      </c>
      <c r="D193" s="181"/>
      <c r="E193" s="181"/>
      <c r="F193" s="181"/>
      <c r="G193" s="181" t="s">
        <v>4283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3960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4318</v>
      </c>
      <c r="C194" s="312" t="s">
        <v>4319</v>
      </c>
      <c r="D194" s="312" t="s">
        <v>781</v>
      </c>
      <c r="E194" s="312" t="s">
        <v>4284</v>
      </c>
      <c r="F194" s="312" t="s">
        <v>4518</v>
      </c>
      <c r="G194" s="312" t="s">
        <v>4286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4287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4287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4318</v>
      </c>
      <c r="C195" s="312" t="s">
        <v>4319</v>
      </c>
      <c r="D195" s="312" t="s">
        <v>781</v>
      </c>
      <c r="E195" s="312" t="s">
        <v>4288</v>
      </c>
      <c r="F195" s="312" t="s">
        <v>4519</v>
      </c>
      <c r="G195" s="312" t="s">
        <v>4290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4000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4000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4322</v>
      </c>
      <c r="C196" s="181" t="s">
        <v>4323</v>
      </c>
      <c r="D196" s="181"/>
      <c r="E196" s="181"/>
      <c r="F196" s="181"/>
      <c r="G196" s="181" t="s">
        <v>4283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3960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4322</v>
      </c>
      <c r="C197" s="312" t="s">
        <v>4323</v>
      </c>
      <c r="D197" s="312" t="s">
        <v>781</v>
      </c>
      <c r="E197" s="312" t="s">
        <v>4284</v>
      </c>
      <c r="F197" s="312" t="s">
        <v>4520</v>
      </c>
      <c r="G197" s="312" t="s">
        <v>4286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4287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4287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4322</v>
      </c>
      <c r="C198" s="312" t="s">
        <v>4323</v>
      </c>
      <c r="D198" s="312" t="s">
        <v>781</v>
      </c>
      <c r="E198" s="312" t="s">
        <v>4288</v>
      </c>
      <c r="F198" s="312" t="s">
        <v>4521</v>
      </c>
      <c r="G198" s="312" t="s">
        <v>4290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4000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4000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4326</v>
      </c>
      <c r="C199" s="181" t="s">
        <v>4327</v>
      </c>
      <c r="D199" s="181"/>
      <c r="E199" s="181"/>
      <c r="F199" s="181"/>
      <c r="G199" s="181" t="s">
        <v>4283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3960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4326</v>
      </c>
      <c r="C200" s="312" t="s">
        <v>4327</v>
      </c>
      <c r="D200" s="312" t="s">
        <v>781</v>
      </c>
      <c r="E200" s="312" t="s">
        <v>4284</v>
      </c>
      <c r="F200" s="312" t="s">
        <v>4522</v>
      </c>
      <c r="G200" s="312" t="s">
        <v>4286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4287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4287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4326</v>
      </c>
      <c r="C201" s="312" t="s">
        <v>4327</v>
      </c>
      <c r="D201" s="312" t="s">
        <v>781</v>
      </c>
      <c r="E201" s="312" t="s">
        <v>4288</v>
      </c>
      <c r="F201" s="312" t="s">
        <v>4523</v>
      </c>
      <c r="G201" s="312" t="s">
        <v>4290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4000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4000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4330</v>
      </c>
      <c r="C202" s="181" t="s">
        <v>4331</v>
      </c>
      <c r="D202" s="181"/>
      <c r="E202" s="181"/>
      <c r="F202" s="181"/>
      <c r="G202" s="181" t="s">
        <v>4283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3960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4330</v>
      </c>
      <c r="C203" s="312" t="s">
        <v>4331</v>
      </c>
      <c r="D203" s="312" t="s">
        <v>781</v>
      </c>
      <c r="E203" s="312" t="s">
        <v>4284</v>
      </c>
      <c r="F203" s="312" t="s">
        <v>4524</v>
      </c>
      <c r="G203" s="312" t="s">
        <v>4286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4287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4287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4330</v>
      </c>
      <c r="C204" s="312" t="s">
        <v>4331</v>
      </c>
      <c r="D204" s="312" t="s">
        <v>781</v>
      </c>
      <c r="E204" s="312" t="s">
        <v>4288</v>
      </c>
      <c r="F204" s="312" t="s">
        <v>4525</v>
      </c>
      <c r="G204" s="312" t="s">
        <v>4290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4000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4000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4334</v>
      </c>
      <c r="C205" s="181" t="s">
        <v>4335</v>
      </c>
      <c r="D205" s="181"/>
      <c r="E205" s="181"/>
      <c r="F205" s="181"/>
      <c r="G205" s="181" t="s">
        <v>4283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3960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4334</v>
      </c>
      <c r="C206" s="312" t="s">
        <v>4335</v>
      </c>
      <c r="D206" s="312" t="s">
        <v>781</v>
      </c>
      <c r="E206" s="312" t="s">
        <v>4284</v>
      </c>
      <c r="F206" s="312" t="s">
        <v>4526</v>
      </c>
      <c r="G206" s="312" t="s">
        <v>4286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4287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4287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4334</v>
      </c>
      <c r="C207" s="312" t="s">
        <v>4335</v>
      </c>
      <c r="D207" s="312" t="s">
        <v>781</v>
      </c>
      <c r="E207" s="312" t="s">
        <v>4288</v>
      </c>
      <c r="F207" s="312" t="s">
        <v>4527</v>
      </c>
      <c r="G207" s="312" t="s">
        <v>4290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4000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4000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4338</v>
      </c>
      <c r="C208" s="181" t="s">
        <v>4339</v>
      </c>
      <c r="D208" s="181"/>
      <c r="E208" s="181"/>
      <c r="F208" s="181"/>
      <c r="G208" s="181" t="s">
        <v>4283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3960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4338</v>
      </c>
      <c r="C209" s="312" t="s">
        <v>4339</v>
      </c>
      <c r="D209" s="312" t="s">
        <v>781</v>
      </c>
      <c r="E209" s="312" t="s">
        <v>4284</v>
      </c>
      <c r="F209" s="312" t="s">
        <v>4528</v>
      </c>
      <c r="G209" s="312" t="s">
        <v>4286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4287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4287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4338</v>
      </c>
      <c r="C210" s="312" t="s">
        <v>4339</v>
      </c>
      <c r="D210" s="312" t="s">
        <v>781</v>
      </c>
      <c r="E210" s="312" t="s">
        <v>4288</v>
      </c>
      <c r="F210" s="312" t="s">
        <v>4529</v>
      </c>
      <c r="G210" s="312" t="s">
        <v>4290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4000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4000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4342</v>
      </c>
      <c r="C211" s="181" t="s">
        <v>4343</v>
      </c>
      <c r="D211" s="181"/>
      <c r="E211" s="181"/>
      <c r="F211" s="181"/>
      <c r="G211" s="181" t="s">
        <v>4283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3960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4342</v>
      </c>
      <c r="C212" s="312" t="s">
        <v>4343</v>
      </c>
      <c r="D212" s="312" t="s">
        <v>781</v>
      </c>
      <c r="E212" s="312" t="s">
        <v>4284</v>
      </c>
      <c r="F212" s="312" t="s">
        <v>4530</v>
      </c>
      <c r="G212" s="312" t="s">
        <v>4286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4287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4287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4342</v>
      </c>
      <c r="C213" s="312" t="s">
        <v>4343</v>
      </c>
      <c r="D213" s="312" t="s">
        <v>781</v>
      </c>
      <c r="E213" s="312" t="s">
        <v>4288</v>
      </c>
      <c r="F213" s="312" t="s">
        <v>4531</v>
      </c>
      <c r="G213" s="312" t="s">
        <v>4290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4000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4000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4346</v>
      </c>
      <c r="C214" s="181" t="s">
        <v>4347</v>
      </c>
      <c r="D214" s="181"/>
      <c r="E214" s="181"/>
      <c r="F214" s="181"/>
      <c r="G214" s="181" t="s">
        <v>4283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3960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4346</v>
      </c>
      <c r="C215" s="312" t="s">
        <v>4347</v>
      </c>
      <c r="D215" s="312" t="s">
        <v>781</v>
      </c>
      <c r="E215" s="312" t="s">
        <v>4284</v>
      </c>
      <c r="F215" s="312" t="s">
        <v>4532</v>
      </c>
      <c r="G215" s="312" t="s">
        <v>4286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4287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4287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4346</v>
      </c>
      <c r="C216" s="312" t="s">
        <v>4347</v>
      </c>
      <c r="D216" s="312" t="s">
        <v>781</v>
      </c>
      <c r="E216" s="312" t="s">
        <v>4288</v>
      </c>
      <c r="F216" s="312" t="s">
        <v>4533</v>
      </c>
      <c r="G216" s="312" t="s">
        <v>4290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4000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4000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4350</v>
      </c>
      <c r="C217" s="181" t="s">
        <v>4351</v>
      </c>
      <c r="D217" s="181"/>
      <c r="E217" s="181"/>
      <c r="F217" s="181"/>
      <c r="G217" s="181" t="s">
        <v>4283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3960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4350</v>
      </c>
      <c r="C218" s="312" t="s">
        <v>4351</v>
      </c>
      <c r="D218" s="312" t="s">
        <v>781</v>
      </c>
      <c r="E218" s="312" t="s">
        <v>4284</v>
      </c>
      <c r="F218" s="312" t="s">
        <v>4534</v>
      </c>
      <c r="G218" s="312" t="s">
        <v>4286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4287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4287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4350</v>
      </c>
      <c r="C219" s="312" t="s">
        <v>4351</v>
      </c>
      <c r="D219" s="312" t="s">
        <v>781</v>
      </c>
      <c r="E219" s="312" t="s">
        <v>4288</v>
      </c>
      <c r="F219" s="312" t="s">
        <v>4535</v>
      </c>
      <c r="G219" s="312" t="s">
        <v>4290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4000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4000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4354</v>
      </c>
      <c r="C220" s="181" t="s">
        <v>4355</v>
      </c>
      <c r="D220" s="181"/>
      <c r="E220" s="181"/>
      <c r="F220" s="181"/>
      <c r="G220" s="181" t="s">
        <v>4283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3960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4354</v>
      </c>
      <c r="C221" s="312" t="s">
        <v>4355</v>
      </c>
      <c r="D221" s="312" t="s">
        <v>781</v>
      </c>
      <c r="E221" s="312" t="s">
        <v>4284</v>
      </c>
      <c r="F221" s="312" t="s">
        <v>4538</v>
      </c>
      <c r="G221" s="312" t="s">
        <v>4286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4287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4287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4354</v>
      </c>
      <c r="C222" s="312" t="s">
        <v>4355</v>
      </c>
      <c r="D222" s="312" t="s">
        <v>781</v>
      </c>
      <c r="E222" s="312" t="s">
        <v>4288</v>
      </c>
      <c r="F222" s="312" t="s">
        <v>4539</v>
      </c>
      <c r="G222" s="312" t="s">
        <v>4290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4000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4000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4358</v>
      </c>
      <c r="C223" s="181" t="s">
        <v>4359</v>
      </c>
      <c r="D223" s="181"/>
      <c r="E223" s="181"/>
      <c r="F223" s="181"/>
      <c r="G223" s="181" t="s">
        <v>4283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3960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4358</v>
      </c>
      <c r="C224" s="312" t="s">
        <v>4359</v>
      </c>
      <c r="D224" s="312" t="s">
        <v>781</v>
      </c>
      <c r="E224" s="312" t="s">
        <v>4284</v>
      </c>
      <c r="F224" s="312" t="s">
        <v>4540</v>
      </c>
      <c r="G224" s="312" t="s">
        <v>4286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4287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4287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4358</v>
      </c>
      <c r="C225" s="312" t="s">
        <v>4359</v>
      </c>
      <c r="D225" s="312" t="s">
        <v>781</v>
      </c>
      <c r="E225" s="312" t="s">
        <v>4288</v>
      </c>
      <c r="F225" s="312" t="s">
        <v>4541</v>
      </c>
      <c r="G225" s="312" t="s">
        <v>4290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4000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4000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4362</v>
      </c>
      <c r="C226" s="181" t="s">
        <v>4363</v>
      </c>
      <c r="D226" s="181"/>
      <c r="E226" s="181"/>
      <c r="F226" s="181"/>
      <c r="G226" s="181" t="s">
        <v>4283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3960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4362</v>
      </c>
      <c r="C227" s="312" t="s">
        <v>4363</v>
      </c>
      <c r="D227" s="312" t="s">
        <v>781</v>
      </c>
      <c r="E227" s="312" t="s">
        <v>4284</v>
      </c>
      <c r="F227" s="312" t="s">
        <v>4542</v>
      </c>
      <c r="G227" s="312" t="s">
        <v>4286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4287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4287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4362</v>
      </c>
      <c r="C228" s="312" t="s">
        <v>4363</v>
      </c>
      <c r="D228" s="312" t="s">
        <v>781</v>
      </c>
      <c r="E228" s="312" t="s">
        <v>4288</v>
      </c>
      <c r="F228" s="312" t="s">
        <v>4543</v>
      </c>
      <c r="G228" s="312" t="s">
        <v>4290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4000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4000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4366</v>
      </c>
      <c r="C229" s="181" t="s">
        <v>4367</v>
      </c>
      <c r="D229" s="181"/>
      <c r="E229" s="181"/>
      <c r="F229" s="181"/>
      <c r="G229" s="181" t="s">
        <v>4283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3960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4366</v>
      </c>
      <c r="C230" s="312" t="s">
        <v>4367</v>
      </c>
      <c r="D230" s="312" t="s">
        <v>781</v>
      </c>
      <c r="E230" s="312" t="s">
        <v>4284</v>
      </c>
      <c r="F230" s="312" t="s">
        <v>4544</v>
      </c>
      <c r="G230" s="312" t="s">
        <v>4286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4287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4287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4366</v>
      </c>
      <c r="C231" s="312" t="s">
        <v>4367</v>
      </c>
      <c r="D231" s="312" t="s">
        <v>781</v>
      </c>
      <c r="E231" s="312" t="s">
        <v>4288</v>
      </c>
      <c r="F231" s="312" t="s">
        <v>4545</v>
      </c>
      <c r="G231" s="312" t="s">
        <v>4290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4000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4000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4370</v>
      </c>
      <c r="C232" s="181" t="s">
        <v>4371</v>
      </c>
      <c r="D232" s="181"/>
      <c r="E232" s="181"/>
      <c r="F232" s="181"/>
      <c r="G232" s="181" t="s">
        <v>4283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3960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4370</v>
      </c>
      <c r="C233" s="312" t="s">
        <v>4371</v>
      </c>
      <c r="D233" s="312" t="s">
        <v>781</v>
      </c>
      <c r="E233" s="312" t="s">
        <v>4284</v>
      </c>
      <c r="F233" s="312" t="s">
        <v>4546</v>
      </c>
      <c r="G233" s="312" t="s">
        <v>4286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4287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4287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4370</v>
      </c>
      <c r="C234" s="312" t="s">
        <v>4371</v>
      </c>
      <c r="D234" s="312" t="s">
        <v>781</v>
      </c>
      <c r="E234" s="312" t="s">
        <v>4288</v>
      </c>
      <c r="F234" s="312" t="s">
        <v>4547</v>
      </c>
      <c r="G234" s="312" t="s">
        <v>4290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4000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4000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4374</v>
      </c>
      <c r="C235" s="181" t="s">
        <v>4375</v>
      </c>
      <c r="D235" s="181"/>
      <c r="E235" s="181"/>
      <c r="F235" s="181"/>
      <c r="G235" s="181" t="s">
        <v>4283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3960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4374</v>
      </c>
      <c r="C236" s="312" t="s">
        <v>4375</v>
      </c>
      <c r="D236" s="312" t="s">
        <v>781</v>
      </c>
      <c r="E236" s="312" t="s">
        <v>4284</v>
      </c>
      <c r="F236" s="312" t="s">
        <v>4548</v>
      </c>
      <c r="G236" s="312" t="s">
        <v>4286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4287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4287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4374</v>
      </c>
      <c r="C237" s="312" t="s">
        <v>4375</v>
      </c>
      <c r="D237" s="312" t="s">
        <v>781</v>
      </c>
      <c r="E237" s="312" t="s">
        <v>4288</v>
      </c>
      <c r="F237" s="312" t="s">
        <v>4549</v>
      </c>
      <c r="G237" s="312" t="s">
        <v>4290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4000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4000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4378</v>
      </c>
      <c r="C238" s="181" t="s">
        <v>4379</v>
      </c>
      <c r="D238" s="181"/>
      <c r="E238" s="181"/>
      <c r="F238" s="181"/>
      <c r="G238" s="181" t="s">
        <v>4283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3960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4378</v>
      </c>
      <c r="C239" s="312" t="s">
        <v>4379</v>
      </c>
      <c r="D239" s="312" t="s">
        <v>781</v>
      </c>
      <c r="E239" s="312" t="s">
        <v>4284</v>
      </c>
      <c r="F239" s="312" t="s">
        <v>4550</v>
      </c>
      <c r="G239" s="312" t="s">
        <v>4286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4287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4287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4378</v>
      </c>
      <c r="C240" s="312" t="s">
        <v>4379</v>
      </c>
      <c r="D240" s="312" t="s">
        <v>781</v>
      </c>
      <c r="E240" s="312" t="s">
        <v>4288</v>
      </c>
      <c r="F240" s="312" t="s">
        <v>4551</v>
      </c>
      <c r="G240" s="312" t="s">
        <v>4290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4000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4000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4382</v>
      </c>
      <c r="C241" s="181" t="s">
        <v>4383</v>
      </c>
      <c r="D241" s="181"/>
      <c r="E241" s="181"/>
      <c r="F241" s="181"/>
      <c r="G241" s="181" t="s">
        <v>4283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3960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4382</v>
      </c>
      <c r="C242" s="312" t="s">
        <v>4383</v>
      </c>
      <c r="D242" s="312" t="s">
        <v>781</v>
      </c>
      <c r="E242" s="312" t="s">
        <v>4284</v>
      </c>
      <c r="F242" s="312" t="s">
        <v>4552</v>
      </c>
      <c r="G242" s="312" t="s">
        <v>4286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4287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4287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4382</v>
      </c>
      <c r="C243" s="312" t="s">
        <v>4383</v>
      </c>
      <c r="D243" s="312" t="s">
        <v>781</v>
      </c>
      <c r="E243" s="312" t="s">
        <v>4288</v>
      </c>
      <c r="F243" s="312" t="s">
        <v>4553</v>
      </c>
      <c r="G243" s="312" t="s">
        <v>4290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4000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4000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4386</v>
      </c>
      <c r="C244" s="181" t="s">
        <v>4387</v>
      </c>
      <c r="D244" s="181"/>
      <c r="E244" s="181"/>
      <c r="F244" s="181"/>
      <c r="G244" s="181" t="s">
        <v>4283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3960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4386</v>
      </c>
      <c r="C245" s="312" t="s">
        <v>4387</v>
      </c>
      <c r="D245" s="312" t="s">
        <v>781</v>
      </c>
      <c r="E245" s="312" t="s">
        <v>4284</v>
      </c>
      <c r="F245" s="312" t="s">
        <v>4554</v>
      </c>
      <c r="G245" s="312" t="s">
        <v>4286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4287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4287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4386</v>
      </c>
      <c r="C246" s="312" t="s">
        <v>4387</v>
      </c>
      <c r="D246" s="312" t="s">
        <v>781</v>
      </c>
      <c r="E246" s="312" t="s">
        <v>4288</v>
      </c>
      <c r="F246" s="312" t="s">
        <v>4555</v>
      </c>
      <c r="G246" s="312" t="s">
        <v>4290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4000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4000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4390</v>
      </c>
      <c r="C247" s="181" t="s">
        <v>4391</v>
      </c>
      <c r="D247" s="181"/>
      <c r="E247" s="181"/>
      <c r="F247" s="181"/>
      <c r="G247" s="181" t="s">
        <v>4283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3960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4390</v>
      </c>
      <c r="C248" s="312" t="s">
        <v>4391</v>
      </c>
      <c r="D248" s="312" t="s">
        <v>781</v>
      </c>
      <c r="E248" s="312" t="s">
        <v>4284</v>
      </c>
      <c r="F248" s="312" t="s">
        <v>4536</v>
      </c>
      <c r="G248" s="312" t="s">
        <v>4286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4287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4287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4390</v>
      </c>
      <c r="C249" s="312" t="s">
        <v>4391</v>
      </c>
      <c r="D249" s="312" t="s">
        <v>781</v>
      </c>
      <c r="E249" s="312" t="s">
        <v>4288</v>
      </c>
      <c r="F249" s="312" t="s">
        <v>4537</v>
      </c>
      <c r="G249" s="312" t="s">
        <v>4290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4000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4000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4394</v>
      </c>
      <c r="C250" s="181" t="s">
        <v>4395</v>
      </c>
      <c r="D250" s="181"/>
      <c r="E250" s="181"/>
      <c r="F250" s="181"/>
      <c r="G250" s="181" t="s">
        <v>4283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3960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4394</v>
      </c>
      <c r="C251" s="312" t="s">
        <v>4395</v>
      </c>
      <c r="D251" s="312" t="s">
        <v>781</v>
      </c>
      <c r="E251" s="312" t="s">
        <v>4284</v>
      </c>
      <c r="F251" s="312" t="s">
        <v>4556</v>
      </c>
      <c r="G251" s="312" t="s">
        <v>4286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4287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4287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4394</v>
      </c>
      <c r="C252" s="312" t="s">
        <v>4395</v>
      </c>
      <c r="D252" s="312" t="s">
        <v>781</v>
      </c>
      <c r="E252" s="312" t="s">
        <v>4288</v>
      </c>
      <c r="F252" s="312" t="s">
        <v>4557</v>
      </c>
      <c r="G252" s="312" t="s">
        <v>4290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4000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4000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4398</v>
      </c>
      <c r="C253" s="181" t="s">
        <v>4399</v>
      </c>
      <c r="D253" s="181"/>
      <c r="E253" s="181"/>
      <c r="F253" s="181"/>
      <c r="G253" s="181" t="s">
        <v>4283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3960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4398</v>
      </c>
      <c r="C254" s="312" t="s">
        <v>4399</v>
      </c>
      <c r="D254" s="312" t="s">
        <v>781</v>
      </c>
      <c r="E254" s="312" t="s">
        <v>4284</v>
      </c>
      <c r="F254" s="312" t="s">
        <v>4558</v>
      </c>
      <c r="G254" s="312" t="s">
        <v>4286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4287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4287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4398</v>
      </c>
      <c r="C255" s="312" t="s">
        <v>4399</v>
      </c>
      <c r="D255" s="312" t="s">
        <v>781</v>
      </c>
      <c r="E255" s="312" t="s">
        <v>4288</v>
      </c>
      <c r="F255" s="312" t="s">
        <v>4559</v>
      </c>
      <c r="G255" s="312" t="s">
        <v>4290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4000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4000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4402</v>
      </c>
      <c r="C256" s="181" t="s">
        <v>4403</v>
      </c>
      <c r="D256" s="181"/>
      <c r="E256" s="181"/>
      <c r="F256" s="181"/>
      <c r="G256" s="181" t="s">
        <v>4283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3960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4402</v>
      </c>
      <c r="C257" s="312" t="s">
        <v>4403</v>
      </c>
      <c r="D257" s="312" t="s">
        <v>781</v>
      </c>
      <c r="E257" s="312" t="s">
        <v>4284</v>
      </c>
      <c r="F257" s="312" t="s">
        <v>4560</v>
      </c>
      <c r="G257" s="312" t="s">
        <v>4286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4287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4287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4402</v>
      </c>
      <c r="C258" s="312" t="s">
        <v>4403</v>
      </c>
      <c r="D258" s="312" t="s">
        <v>781</v>
      </c>
      <c r="E258" s="312" t="s">
        <v>4288</v>
      </c>
      <c r="F258" s="312" t="s">
        <v>4561</v>
      </c>
      <c r="G258" s="312" t="s">
        <v>4290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4000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4000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4406</v>
      </c>
      <c r="C259" s="181" t="s">
        <v>4407</v>
      </c>
      <c r="D259" s="181"/>
      <c r="E259" s="181"/>
      <c r="F259" s="181"/>
      <c r="G259" s="181" t="s">
        <v>4283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3960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4406</v>
      </c>
      <c r="C260" s="312" t="s">
        <v>4407</v>
      </c>
      <c r="D260" s="312" t="s">
        <v>781</v>
      </c>
      <c r="E260" s="312" t="s">
        <v>4284</v>
      </c>
      <c r="F260" s="312" t="s">
        <v>4562</v>
      </c>
      <c r="G260" s="312" t="s">
        <v>4286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4287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4287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4406</v>
      </c>
      <c r="C261" s="312" t="s">
        <v>4407</v>
      </c>
      <c r="D261" s="312" t="s">
        <v>781</v>
      </c>
      <c r="E261" s="312" t="s">
        <v>4288</v>
      </c>
      <c r="F261" s="312" t="s">
        <v>4563</v>
      </c>
      <c r="G261" s="312" t="s">
        <v>4290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4000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4000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4410</v>
      </c>
      <c r="C262" s="181" t="s">
        <v>4411</v>
      </c>
      <c r="D262" s="181"/>
      <c r="E262" s="181"/>
      <c r="F262" s="181"/>
      <c r="G262" s="181" t="s">
        <v>4283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3960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4410</v>
      </c>
      <c r="C263" s="312" t="s">
        <v>4411</v>
      </c>
      <c r="D263" s="312" t="s">
        <v>781</v>
      </c>
      <c r="E263" s="312" t="s">
        <v>4284</v>
      </c>
      <c r="F263" s="312" t="s">
        <v>4564</v>
      </c>
      <c r="G263" s="312" t="s">
        <v>4286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4287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4287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4410</v>
      </c>
      <c r="C264" s="312" t="s">
        <v>4411</v>
      </c>
      <c r="D264" s="312" t="s">
        <v>781</v>
      </c>
      <c r="E264" s="312" t="s">
        <v>4288</v>
      </c>
      <c r="F264" s="312" t="s">
        <v>4565</v>
      </c>
      <c r="G264" s="312" t="s">
        <v>4290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4000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4000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3962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3963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4566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3964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3965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3966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3967</v>
      </c>
      <c r="AY7" s="292" t="s">
        <v>3968</v>
      </c>
      <c r="AZ7" s="292" t="s">
        <v>3969</v>
      </c>
      <c r="BA7" s="292" t="s">
        <v>3970</v>
      </c>
      <c r="BB7" s="292" t="s">
        <v>3971</v>
      </c>
      <c r="BC7" s="292" t="s">
        <v>3972</v>
      </c>
      <c r="BD7" s="292" t="s">
        <v>587</v>
      </c>
      <c r="BE7" s="388" t="s">
        <v>3973</v>
      </c>
      <c r="BF7" s="398"/>
      <c r="BG7" s="398"/>
      <c r="BH7" s="398"/>
      <c r="BI7" s="389"/>
      <c r="BJ7" s="292" t="s">
        <v>587</v>
      </c>
      <c r="BK7" s="388" t="s">
        <v>3974</v>
      </c>
      <c r="BL7" s="398"/>
      <c r="BM7" s="398"/>
      <c r="BN7" s="398"/>
      <c r="BO7" s="389"/>
      <c r="BP7" s="292" t="s">
        <v>587</v>
      </c>
      <c r="BQ7" s="388" t="s">
        <v>3975</v>
      </c>
      <c r="BR7" s="398"/>
      <c r="BS7" s="398"/>
      <c r="BT7" s="398"/>
      <c r="BU7" s="389"/>
      <c r="BV7" s="292" t="s">
        <v>587</v>
      </c>
      <c r="BW7" s="388" t="s">
        <v>3976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3977</v>
      </c>
      <c r="AN8" s="298" t="s">
        <v>3978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3979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3980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3981</v>
      </c>
    </row>
    <row r="9" spans="1:98" ht="17.25" customHeight="1">
      <c r="A9" s="296" t="s">
        <v>636</v>
      </c>
      <c r="B9" s="296" t="s">
        <v>3982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3983</v>
      </c>
      <c r="C10" s="300" t="s">
        <v>3984</v>
      </c>
      <c r="D10" s="300"/>
      <c r="E10" s="300"/>
      <c r="F10" s="300"/>
      <c r="G10" s="300" t="s">
        <v>3985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3960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8.3333333333333329E-2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3983</v>
      </c>
      <c r="C11" s="312" t="s">
        <v>3984</v>
      </c>
      <c r="D11" s="312" t="s">
        <v>3986</v>
      </c>
      <c r="E11" s="312" t="s">
        <v>3987</v>
      </c>
      <c r="F11" s="312" t="s">
        <v>3988</v>
      </c>
      <c r="G11" s="312" t="s">
        <v>3989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3990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3990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3983</v>
      </c>
      <c r="C12" s="312" t="s">
        <v>3984</v>
      </c>
      <c r="D12" s="312" t="s">
        <v>3986</v>
      </c>
      <c r="E12" s="312" t="s">
        <v>3991</v>
      </c>
      <c r="F12" s="312" t="s">
        <v>3992</v>
      </c>
      <c r="G12" s="312" t="s">
        <v>3989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3990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3990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3983</v>
      </c>
      <c r="C13" s="312" t="s">
        <v>3984</v>
      </c>
      <c r="D13" s="312" t="s">
        <v>3986</v>
      </c>
      <c r="E13" s="312" t="s">
        <v>3993</v>
      </c>
      <c r="F13" s="312" t="s">
        <v>3994</v>
      </c>
      <c r="G13" s="312" t="s">
        <v>3989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3990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3990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3983</v>
      </c>
      <c r="C14" s="312" t="s">
        <v>3984</v>
      </c>
      <c r="D14" s="312" t="s">
        <v>800</v>
      </c>
      <c r="E14" s="312" t="s">
        <v>3995</v>
      </c>
      <c r="F14" s="312" t="s">
        <v>3996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313">
        <f t="shared" ca="1" si="0"/>
        <v>0</v>
      </c>
      <c r="V14" s="313">
        <f t="shared" ca="1" si="1"/>
        <v>1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3997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3997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3983</v>
      </c>
      <c r="C15" s="312" t="s">
        <v>3984</v>
      </c>
      <c r="D15" s="312" t="s">
        <v>781</v>
      </c>
      <c r="E15" s="312" t="s">
        <v>852</v>
      </c>
      <c r="F15" s="312" t="s">
        <v>3998</v>
      </c>
      <c r="G15" s="312" t="s">
        <v>3999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4000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4000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3983</v>
      </c>
      <c r="C16" s="312" t="s">
        <v>3984</v>
      </c>
      <c r="D16" s="312" t="s">
        <v>781</v>
      </c>
      <c r="E16" s="312" t="s">
        <v>4001</v>
      </c>
      <c r="F16" s="312" t="s">
        <v>4002</v>
      </c>
      <c r="G16" s="312" t="s">
        <v>4003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4000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4000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3983</v>
      </c>
      <c r="C17" s="312" t="s">
        <v>3984</v>
      </c>
      <c r="D17" s="312" t="s">
        <v>4004</v>
      </c>
      <c r="E17" s="312" t="s">
        <v>4005</v>
      </c>
      <c r="F17" s="312" t="s">
        <v>4006</v>
      </c>
      <c r="G17" s="312" t="s">
        <v>4007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4008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4008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3983</v>
      </c>
      <c r="C18" s="312" t="s">
        <v>3984</v>
      </c>
      <c r="D18" s="312" t="s">
        <v>781</v>
      </c>
      <c r="E18" s="312" t="s">
        <v>4009</v>
      </c>
      <c r="F18" s="312" t="s">
        <v>4010</v>
      </c>
      <c r="G18" s="312" t="s">
        <v>4003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4000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4000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3983</v>
      </c>
      <c r="C19" s="312" t="s">
        <v>3984</v>
      </c>
      <c r="D19" s="312" t="s">
        <v>781</v>
      </c>
      <c r="E19" s="312" t="s">
        <v>4011</v>
      </c>
      <c r="F19" s="312" t="s">
        <v>4012</v>
      </c>
      <c r="G19" s="312" t="s">
        <v>4013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4000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4000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4014</v>
      </c>
      <c r="C20" s="181" t="s">
        <v>4015</v>
      </c>
      <c r="D20" s="181"/>
      <c r="E20" s="181"/>
      <c r="F20" s="181"/>
      <c r="G20" s="181" t="s">
        <v>3985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3960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8.3333333333333329E-2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4014</v>
      </c>
      <c r="C21" s="312" t="s">
        <v>4015</v>
      </c>
      <c r="D21" s="312" t="s">
        <v>3986</v>
      </c>
      <c r="E21" s="312" t="s">
        <v>3987</v>
      </c>
      <c r="F21" s="312" t="s">
        <v>4016</v>
      </c>
      <c r="G21" s="312" t="s">
        <v>3989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3990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3990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4014</v>
      </c>
      <c r="C22" s="312" t="s">
        <v>4015</v>
      </c>
      <c r="D22" s="312" t="s">
        <v>3986</v>
      </c>
      <c r="E22" s="312" t="s">
        <v>3991</v>
      </c>
      <c r="F22" s="312" t="s">
        <v>4017</v>
      </c>
      <c r="G22" s="312" t="s">
        <v>3989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3990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3990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4014</v>
      </c>
      <c r="C23" s="312" t="s">
        <v>4015</v>
      </c>
      <c r="D23" s="312" t="s">
        <v>3986</v>
      </c>
      <c r="E23" s="312" t="s">
        <v>3993</v>
      </c>
      <c r="F23" s="312" t="s">
        <v>4018</v>
      </c>
      <c r="G23" s="312" t="s">
        <v>3989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3990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3990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4014</v>
      </c>
      <c r="C24" s="312" t="s">
        <v>4015</v>
      </c>
      <c r="D24" s="312" t="s">
        <v>800</v>
      </c>
      <c r="E24" s="312" t="s">
        <v>3995</v>
      </c>
      <c r="F24" s="312" t="s">
        <v>4019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313">
        <f t="shared" ca="1" si="2"/>
        <v>0</v>
      </c>
      <c r="V24" s="313">
        <f t="shared" ca="1" si="3"/>
        <v>1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3997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3997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4014</v>
      </c>
      <c r="C25" s="312" t="s">
        <v>4015</v>
      </c>
      <c r="D25" s="312" t="s">
        <v>781</v>
      </c>
      <c r="E25" s="312" t="s">
        <v>852</v>
      </c>
      <c r="F25" s="312" t="s">
        <v>4020</v>
      </c>
      <c r="G25" s="312" t="s">
        <v>3999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4000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4000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4014</v>
      </c>
      <c r="C26" s="312" t="s">
        <v>4015</v>
      </c>
      <c r="D26" s="312" t="s">
        <v>781</v>
      </c>
      <c r="E26" s="312" t="s">
        <v>4001</v>
      </c>
      <c r="F26" s="312" t="s">
        <v>4021</v>
      </c>
      <c r="G26" s="312" t="s">
        <v>4003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4000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4000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4014</v>
      </c>
      <c r="C27" s="312" t="s">
        <v>4015</v>
      </c>
      <c r="D27" s="312" t="s">
        <v>4004</v>
      </c>
      <c r="E27" s="312" t="s">
        <v>4005</v>
      </c>
      <c r="F27" s="312" t="s">
        <v>4022</v>
      </c>
      <c r="G27" s="312" t="s">
        <v>4007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4008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4008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4014</v>
      </c>
      <c r="C28" s="312" t="s">
        <v>4015</v>
      </c>
      <c r="D28" s="312" t="s">
        <v>781</v>
      </c>
      <c r="E28" s="312" t="s">
        <v>4009</v>
      </c>
      <c r="F28" s="312" t="s">
        <v>4023</v>
      </c>
      <c r="G28" s="312" t="s">
        <v>4003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4000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4000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4014</v>
      </c>
      <c r="C29" s="312" t="s">
        <v>4015</v>
      </c>
      <c r="D29" s="312" t="s">
        <v>781</v>
      </c>
      <c r="E29" s="312" t="s">
        <v>4011</v>
      </c>
      <c r="F29" s="312" t="s">
        <v>4024</v>
      </c>
      <c r="G29" s="312" t="s">
        <v>4013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4000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4000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4025</v>
      </c>
      <c r="C30" s="181" t="s">
        <v>4026</v>
      </c>
      <c r="D30" s="181"/>
      <c r="E30" s="181"/>
      <c r="F30" s="181"/>
      <c r="G30" s="181" t="s">
        <v>4027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3960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4025</v>
      </c>
      <c r="C31" s="312" t="s">
        <v>4026</v>
      </c>
      <c r="D31" s="312" t="s">
        <v>781</v>
      </c>
      <c r="E31" s="312" t="s">
        <v>4028</v>
      </c>
      <c r="F31" s="312" t="s">
        <v>4029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4000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4000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4030</v>
      </c>
      <c r="C32" s="181" t="s">
        <v>4031</v>
      </c>
      <c r="D32" s="181"/>
      <c r="E32" s="181"/>
      <c r="F32" s="181"/>
      <c r="G32" s="181" t="s">
        <v>4032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3960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4030</v>
      </c>
      <c r="C33" s="312" t="s">
        <v>4031</v>
      </c>
      <c r="D33" s="312" t="s">
        <v>781</v>
      </c>
      <c r="E33" s="312" t="s">
        <v>4033</v>
      </c>
      <c r="F33" s="312" t="s">
        <v>4034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4000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4000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4035</v>
      </c>
      <c r="C34" s="181" t="s">
        <v>4036</v>
      </c>
      <c r="D34" s="181"/>
      <c r="E34" s="181"/>
      <c r="F34" s="181"/>
      <c r="G34" s="181" t="s">
        <v>4037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3960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4035</v>
      </c>
      <c r="C35" s="312" t="s">
        <v>4036</v>
      </c>
      <c r="D35" s="312" t="s">
        <v>781</v>
      </c>
      <c r="E35" s="312" t="s">
        <v>4038</v>
      </c>
      <c r="F35" s="312" t="s">
        <v>4039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4000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4000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4040</v>
      </c>
      <c r="C36" s="181" t="s">
        <v>4041</v>
      </c>
      <c r="D36" s="181"/>
      <c r="E36" s="181"/>
      <c r="F36" s="181"/>
      <c r="G36" s="181" t="s">
        <v>4042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3960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4040</v>
      </c>
      <c r="C37" s="312" t="s">
        <v>4041</v>
      </c>
      <c r="D37" s="312" t="s">
        <v>781</v>
      </c>
      <c r="E37" s="312" t="s">
        <v>4043</v>
      </c>
      <c r="F37" s="312" t="s">
        <v>4044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4000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4000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4045</v>
      </c>
      <c r="C38" s="181" t="s">
        <v>4046</v>
      </c>
      <c r="D38" s="181"/>
      <c r="E38" s="181"/>
      <c r="F38" s="181"/>
      <c r="G38" s="181" t="s">
        <v>4047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3960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4045</v>
      </c>
      <c r="C39" s="312" t="s">
        <v>4046</v>
      </c>
      <c r="D39" s="312" t="s">
        <v>781</v>
      </c>
      <c r="E39" s="312" t="s">
        <v>4048</v>
      </c>
      <c r="F39" s="312" t="s">
        <v>4049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4000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4000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4050</v>
      </c>
      <c r="C40" s="181" t="s">
        <v>4051</v>
      </c>
      <c r="D40" s="181"/>
      <c r="E40" s="181"/>
      <c r="F40" s="181"/>
      <c r="G40" s="181" t="s">
        <v>4027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3960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4050</v>
      </c>
      <c r="C41" s="312" t="s">
        <v>4051</v>
      </c>
      <c r="D41" s="312" t="s">
        <v>781</v>
      </c>
      <c r="E41" s="312" t="s">
        <v>4028</v>
      </c>
      <c r="F41" s="312" t="s">
        <v>4052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4000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4000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4053</v>
      </c>
      <c r="C42" s="181" t="s">
        <v>4054</v>
      </c>
      <c r="D42" s="181"/>
      <c r="E42" s="181"/>
      <c r="F42" s="181"/>
      <c r="G42" s="181" t="s">
        <v>4037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3960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4053</v>
      </c>
      <c r="C43" s="312" t="s">
        <v>4054</v>
      </c>
      <c r="D43" s="312" t="s">
        <v>781</v>
      </c>
      <c r="E43" s="312" t="s">
        <v>4038</v>
      </c>
      <c r="F43" s="312" t="s">
        <v>4055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4000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4000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4056</v>
      </c>
      <c r="C44" s="181" t="s">
        <v>4057</v>
      </c>
      <c r="D44" s="181"/>
      <c r="E44" s="181"/>
      <c r="F44" s="181"/>
      <c r="G44" s="181" t="s">
        <v>4027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3960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4056</v>
      </c>
      <c r="C45" s="312" t="s">
        <v>4057</v>
      </c>
      <c r="D45" s="312" t="s">
        <v>781</v>
      </c>
      <c r="E45" s="312" t="s">
        <v>4028</v>
      </c>
      <c r="F45" s="312" t="s">
        <v>4058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4000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4000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4059</v>
      </c>
      <c r="C46" s="181" t="s">
        <v>4060</v>
      </c>
      <c r="D46" s="181"/>
      <c r="E46" s="181"/>
      <c r="F46" s="181"/>
      <c r="G46" s="181" t="s">
        <v>4061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3960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4059</v>
      </c>
      <c r="C47" s="312" t="s">
        <v>4060</v>
      </c>
      <c r="D47" s="312" t="s">
        <v>781</v>
      </c>
      <c r="E47" s="312" t="s">
        <v>4062</v>
      </c>
      <c r="F47" s="312" t="s">
        <v>4063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4000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4000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4064</v>
      </c>
      <c r="C48" s="181" t="s">
        <v>4065</v>
      </c>
      <c r="D48" s="181"/>
      <c r="E48" s="181"/>
      <c r="F48" s="181"/>
      <c r="G48" s="181" t="s">
        <v>4027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3960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4064</v>
      </c>
      <c r="C49" s="312" t="s">
        <v>4065</v>
      </c>
      <c r="D49" s="312" t="s">
        <v>781</v>
      </c>
      <c r="E49" s="312" t="s">
        <v>4028</v>
      </c>
      <c r="F49" s="312" t="s">
        <v>4066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4000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4000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4067</v>
      </c>
      <c r="C50" s="181" t="s">
        <v>4068</v>
      </c>
      <c r="D50" s="181"/>
      <c r="E50" s="181"/>
      <c r="F50" s="181"/>
      <c r="G50" s="181" t="s">
        <v>4037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3960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4067</v>
      </c>
      <c r="C51" s="312" t="s">
        <v>4068</v>
      </c>
      <c r="D51" s="312" t="s">
        <v>781</v>
      </c>
      <c r="E51" s="312" t="s">
        <v>4038</v>
      </c>
      <c r="F51" s="312" t="s">
        <v>4069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4000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4000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4070</v>
      </c>
      <c r="C52" s="181" t="s">
        <v>4071</v>
      </c>
      <c r="D52" s="181"/>
      <c r="E52" s="181"/>
      <c r="F52" s="181"/>
      <c r="G52" s="181" t="s">
        <v>4027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3960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4070</v>
      </c>
      <c r="C53" s="312" t="s">
        <v>4071</v>
      </c>
      <c r="D53" s="312" t="s">
        <v>781</v>
      </c>
      <c r="E53" s="312" t="s">
        <v>4028</v>
      </c>
      <c r="F53" s="312" t="s">
        <v>4072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4000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4000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4073</v>
      </c>
      <c r="C54" s="181" t="s">
        <v>4074</v>
      </c>
      <c r="D54" s="181"/>
      <c r="E54" s="181"/>
      <c r="F54" s="181"/>
      <c r="G54" s="181" t="s">
        <v>4032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3960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4073</v>
      </c>
      <c r="C55" s="312" t="s">
        <v>4074</v>
      </c>
      <c r="D55" s="312" t="s">
        <v>781</v>
      </c>
      <c r="E55" s="312" t="s">
        <v>4033</v>
      </c>
      <c r="F55" s="312" t="s">
        <v>4075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4000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4000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4076</v>
      </c>
      <c r="C56" s="181" t="s">
        <v>4077</v>
      </c>
      <c r="D56" s="181"/>
      <c r="E56" s="181"/>
      <c r="F56" s="181"/>
      <c r="G56" s="181" t="s">
        <v>4037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3960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4076</v>
      </c>
      <c r="C57" s="312" t="s">
        <v>4077</v>
      </c>
      <c r="D57" s="312" t="s">
        <v>781</v>
      </c>
      <c r="E57" s="312" t="s">
        <v>4038</v>
      </c>
      <c r="F57" s="312" t="s">
        <v>4078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4000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4000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4079</v>
      </c>
      <c r="C58" s="181" t="s">
        <v>4080</v>
      </c>
      <c r="D58" s="181"/>
      <c r="E58" s="181"/>
      <c r="F58" s="181"/>
      <c r="G58" s="181" t="s">
        <v>4042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3960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4079</v>
      </c>
      <c r="C59" s="312" t="s">
        <v>4080</v>
      </c>
      <c r="D59" s="312" t="s">
        <v>781</v>
      </c>
      <c r="E59" s="312" t="s">
        <v>4043</v>
      </c>
      <c r="F59" s="312" t="s">
        <v>4081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4000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4000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4082</v>
      </c>
      <c r="C60" s="181" t="s">
        <v>4083</v>
      </c>
      <c r="D60" s="181"/>
      <c r="E60" s="181"/>
      <c r="F60" s="181"/>
      <c r="G60" s="181" t="s">
        <v>4084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3960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4082</v>
      </c>
      <c r="C61" s="312" t="s">
        <v>4083</v>
      </c>
      <c r="D61" s="312" t="s">
        <v>781</v>
      </c>
      <c r="E61" s="312" t="s">
        <v>4085</v>
      </c>
      <c r="F61" s="312" t="s">
        <v>4086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4000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4000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4087</v>
      </c>
      <c r="C62" s="181" t="s">
        <v>4088</v>
      </c>
      <c r="D62" s="181"/>
      <c r="E62" s="181"/>
      <c r="F62" s="181"/>
      <c r="G62" s="181" t="s">
        <v>4027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3960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4087</v>
      </c>
      <c r="C63" s="312" t="s">
        <v>4088</v>
      </c>
      <c r="D63" s="312" t="s">
        <v>781</v>
      </c>
      <c r="E63" s="312" t="s">
        <v>4028</v>
      </c>
      <c r="F63" s="312" t="s">
        <v>4089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4000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4000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4090</v>
      </c>
      <c r="C64" s="181" t="s">
        <v>4091</v>
      </c>
      <c r="D64" s="181"/>
      <c r="E64" s="181"/>
      <c r="F64" s="181"/>
      <c r="G64" s="181" t="s">
        <v>4092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3960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4090</v>
      </c>
      <c r="C65" s="312" t="s">
        <v>4091</v>
      </c>
      <c r="D65" s="312" t="s">
        <v>781</v>
      </c>
      <c r="E65" s="312" t="s">
        <v>4093</v>
      </c>
      <c r="F65" s="312" t="s">
        <v>4094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4000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4000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4095</v>
      </c>
      <c r="C66" s="181" t="s">
        <v>4096</v>
      </c>
      <c r="D66" s="181"/>
      <c r="E66" s="181"/>
      <c r="F66" s="181"/>
      <c r="G66" s="181" t="s">
        <v>4097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3960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4095</v>
      </c>
      <c r="C67" s="312" t="s">
        <v>4096</v>
      </c>
      <c r="D67" s="312" t="s">
        <v>781</v>
      </c>
      <c r="E67" s="312" t="s">
        <v>4098</v>
      </c>
      <c r="F67" s="312" t="s">
        <v>4099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4000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4000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4100</v>
      </c>
      <c r="C68" s="181" t="s">
        <v>4101</v>
      </c>
      <c r="D68" s="181"/>
      <c r="E68" s="181"/>
      <c r="F68" s="181"/>
      <c r="G68" s="181" t="s">
        <v>4092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3960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4100</v>
      </c>
      <c r="C69" s="312" t="s">
        <v>4101</v>
      </c>
      <c r="D69" s="312" t="s">
        <v>781</v>
      </c>
      <c r="E69" s="312" t="s">
        <v>4093</v>
      </c>
      <c r="F69" s="312" t="s">
        <v>4102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4000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4000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4103</v>
      </c>
      <c r="C70" s="181" t="s">
        <v>4104</v>
      </c>
      <c r="D70" s="181"/>
      <c r="E70" s="181"/>
      <c r="F70" s="181"/>
      <c r="G70" s="181" t="s">
        <v>4027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3960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4103</v>
      </c>
      <c r="C71" s="312" t="s">
        <v>4104</v>
      </c>
      <c r="D71" s="312" t="s">
        <v>781</v>
      </c>
      <c r="E71" s="312" t="s">
        <v>4028</v>
      </c>
      <c r="F71" s="312" t="s">
        <v>4105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4000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4000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4106</v>
      </c>
      <c r="C72" s="181" t="s">
        <v>4107</v>
      </c>
      <c r="D72" s="181"/>
      <c r="E72" s="181"/>
      <c r="F72" s="181"/>
      <c r="G72" s="181" t="s">
        <v>4092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3960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4106</v>
      </c>
      <c r="C73" s="312" t="s">
        <v>4107</v>
      </c>
      <c r="D73" s="312" t="s">
        <v>781</v>
      </c>
      <c r="E73" s="312" t="s">
        <v>4093</v>
      </c>
      <c r="F73" s="312" t="s">
        <v>4108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4000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4000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4109</v>
      </c>
      <c r="C74" s="181" t="s">
        <v>4110</v>
      </c>
      <c r="D74" s="181"/>
      <c r="E74" s="181"/>
      <c r="F74" s="181"/>
      <c r="G74" s="181" t="s">
        <v>4111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3960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4109</v>
      </c>
      <c r="C75" s="312" t="s">
        <v>4110</v>
      </c>
      <c r="D75" s="312" t="s">
        <v>781</v>
      </c>
      <c r="E75" s="312" t="s">
        <v>4112</v>
      </c>
      <c r="F75" s="312" t="s">
        <v>4113</v>
      </c>
      <c r="G75" s="312" t="s">
        <v>4003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4000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4000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4114</v>
      </c>
      <c r="C76" s="181" t="s">
        <v>4115</v>
      </c>
      <c r="D76" s="181"/>
      <c r="E76" s="181"/>
      <c r="F76" s="181"/>
      <c r="G76" s="181" t="s">
        <v>4116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3960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4114</v>
      </c>
      <c r="C77" s="312" t="s">
        <v>4115</v>
      </c>
      <c r="D77" s="312" t="s">
        <v>781</v>
      </c>
      <c r="E77" s="312" t="s">
        <v>4117</v>
      </c>
      <c r="F77" s="312" t="s">
        <v>4118</v>
      </c>
      <c r="G77" s="312" t="s">
        <v>4003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4000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4000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4119</v>
      </c>
      <c r="C78" s="181" t="s">
        <v>4120</v>
      </c>
      <c r="D78" s="181"/>
      <c r="E78" s="181"/>
      <c r="F78" s="181"/>
      <c r="G78" s="181" t="s">
        <v>4121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3960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4119</v>
      </c>
      <c r="C79" s="312" t="s">
        <v>4120</v>
      </c>
      <c r="D79" s="312" t="s">
        <v>781</v>
      </c>
      <c r="E79" s="312" t="s">
        <v>4122</v>
      </c>
      <c r="F79" s="312" t="s">
        <v>4123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4000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4000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4124</v>
      </c>
      <c r="C80" s="181" t="s">
        <v>4125</v>
      </c>
      <c r="D80" s="181"/>
      <c r="E80" s="181"/>
      <c r="F80" s="181"/>
      <c r="G80" s="181" t="s">
        <v>4126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3960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4124</v>
      </c>
      <c r="C81" s="312" t="s">
        <v>4125</v>
      </c>
      <c r="D81" s="312" t="s">
        <v>781</v>
      </c>
      <c r="E81" s="312" t="s">
        <v>4127</v>
      </c>
      <c r="F81" s="312" t="s">
        <v>4128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4000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4000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4129</v>
      </c>
      <c r="C82" s="181" t="s">
        <v>4130</v>
      </c>
      <c r="D82" s="181"/>
      <c r="E82" s="181"/>
      <c r="F82" s="181"/>
      <c r="G82" s="181" t="s">
        <v>4131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3960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4129</v>
      </c>
      <c r="C83" s="312" t="s">
        <v>4130</v>
      </c>
      <c r="D83" s="312" t="s">
        <v>781</v>
      </c>
      <c r="E83" s="312" t="s">
        <v>4132</v>
      </c>
      <c r="F83" s="312" t="s">
        <v>4133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4000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4000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4134</v>
      </c>
      <c r="C84" s="181" t="s">
        <v>4135</v>
      </c>
      <c r="D84" s="181"/>
      <c r="E84" s="181"/>
      <c r="F84" s="181"/>
      <c r="G84" s="181" t="s">
        <v>4136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3960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4134</v>
      </c>
      <c r="C85" s="312" t="s">
        <v>4135</v>
      </c>
      <c r="D85" s="312" t="s">
        <v>781</v>
      </c>
      <c r="E85" s="312" t="s">
        <v>4137</v>
      </c>
      <c r="F85" s="312" t="s">
        <v>4138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4000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4000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4139</v>
      </c>
      <c r="C86" s="181" t="s">
        <v>4140</v>
      </c>
      <c r="D86" s="181"/>
      <c r="E86" s="181"/>
      <c r="F86" s="181"/>
      <c r="G86" s="181" t="s">
        <v>4027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3960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4139</v>
      </c>
      <c r="C87" s="312" t="s">
        <v>4140</v>
      </c>
      <c r="D87" s="312" t="s">
        <v>781</v>
      </c>
      <c r="E87" s="312" t="s">
        <v>4028</v>
      </c>
      <c r="F87" s="312" t="s">
        <v>4141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4000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4000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4142</v>
      </c>
      <c r="C88" s="181" t="s">
        <v>4143</v>
      </c>
      <c r="D88" s="181"/>
      <c r="E88" s="181"/>
      <c r="F88" s="181"/>
      <c r="G88" s="181" t="s">
        <v>4027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3960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4142</v>
      </c>
      <c r="C89" s="312" t="s">
        <v>4143</v>
      </c>
      <c r="D89" s="312" t="s">
        <v>781</v>
      </c>
      <c r="E89" s="312" t="s">
        <v>4028</v>
      </c>
      <c r="F89" s="312" t="s">
        <v>4144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4000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4000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4145</v>
      </c>
      <c r="C90" s="181" t="s">
        <v>4146</v>
      </c>
      <c r="D90" s="181"/>
      <c r="E90" s="181"/>
      <c r="F90" s="181"/>
      <c r="G90" s="181" t="s">
        <v>4131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3960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4145</v>
      </c>
      <c r="C91" s="312" t="s">
        <v>4146</v>
      </c>
      <c r="D91" s="312" t="s">
        <v>781</v>
      </c>
      <c r="E91" s="312" t="s">
        <v>4132</v>
      </c>
      <c r="F91" s="312" t="s">
        <v>4147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4000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4000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4148</v>
      </c>
      <c r="C92" s="181" t="s">
        <v>4149</v>
      </c>
      <c r="D92" s="181"/>
      <c r="E92" s="181"/>
      <c r="F92" s="181"/>
      <c r="G92" s="181" t="s">
        <v>4136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3960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4148</v>
      </c>
      <c r="C93" s="312" t="s">
        <v>4149</v>
      </c>
      <c r="D93" s="312" t="s">
        <v>781</v>
      </c>
      <c r="E93" s="312" t="s">
        <v>4137</v>
      </c>
      <c r="F93" s="312" t="s">
        <v>4150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4000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4000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4151</v>
      </c>
      <c r="C94" s="181" t="s">
        <v>4152</v>
      </c>
      <c r="D94" s="181"/>
      <c r="E94" s="181"/>
      <c r="F94" s="181"/>
      <c r="G94" s="181" t="s">
        <v>4027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3960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4151</v>
      </c>
      <c r="C95" s="366" t="s">
        <v>4152</v>
      </c>
      <c r="D95" s="366" t="s">
        <v>781</v>
      </c>
      <c r="E95" s="366" t="s">
        <v>4028</v>
      </c>
      <c r="F95" s="366" t="s">
        <v>4153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4000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4000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4154</v>
      </c>
      <c r="C96" s="181" t="s">
        <v>4155</v>
      </c>
      <c r="D96" s="181"/>
      <c r="E96" s="181"/>
      <c r="F96" s="181"/>
      <c r="G96" s="181" t="s">
        <v>4131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3960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4154</v>
      </c>
      <c r="C97" s="312" t="s">
        <v>4155</v>
      </c>
      <c r="D97" s="312" t="s">
        <v>781</v>
      </c>
      <c r="E97" s="312" t="s">
        <v>4132</v>
      </c>
      <c r="F97" s="312" t="s">
        <v>4156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4000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4000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4157</v>
      </c>
      <c r="C98" s="181" t="s">
        <v>4158</v>
      </c>
      <c r="D98" s="181"/>
      <c r="E98" s="181"/>
      <c r="F98" s="181"/>
      <c r="G98" s="181" t="s">
        <v>4159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3960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4157</v>
      </c>
      <c r="C99" s="312" t="s">
        <v>4158</v>
      </c>
      <c r="D99" s="312" t="s">
        <v>781</v>
      </c>
      <c r="E99" s="312" t="s">
        <v>4160</v>
      </c>
      <c r="F99" s="312" t="s">
        <v>4161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4000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4000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4162</v>
      </c>
      <c r="C100" s="181" t="s">
        <v>4163</v>
      </c>
      <c r="D100" s="181"/>
      <c r="E100" s="181"/>
      <c r="F100" s="181"/>
      <c r="G100" s="181" t="s">
        <v>4126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3960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4162</v>
      </c>
      <c r="C101" s="312" t="s">
        <v>4163</v>
      </c>
      <c r="D101" s="312" t="s">
        <v>781</v>
      </c>
      <c r="E101" s="312" t="s">
        <v>4127</v>
      </c>
      <c r="F101" s="312" t="s">
        <v>4164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4000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4000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4165</v>
      </c>
      <c r="C102" s="181" t="s">
        <v>4166</v>
      </c>
      <c r="D102" s="181"/>
      <c r="E102" s="181"/>
      <c r="F102" s="181"/>
      <c r="G102" s="181" t="s">
        <v>4131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3960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4165</v>
      </c>
      <c r="C103" s="312" t="s">
        <v>4166</v>
      </c>
      <c r="D103" s="312" t="s">
        <v>781</v>
      </c>
      <c r="E103" s="312" t="s">
        <v>4132</v>
      </c>
      <c r="F103" s="312" t="s">
        <v>4167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4000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4000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4168</v>
      </c>
      <c r="C104" s="181" t="s">
        <v>4169</v>
      </c>
      <c r="D104" s="181"/>
      <c r="E104" s="181"/>
      <c r="F104" s="181"/>
      <c r="G104" s="181" t="s">
        <v>4136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3960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4168</v>
      </c>
      <c r="C105" s="312" t="s">
        <v>4169</v>
      </c>
      <c r="D105" s="312" t="s">
        <v>781</v>
      </c>
      <c r="E105" s="312" t="s">
        <v>4137</v>
      </c>
      <c r="F105" s="312" t="s">
        <v>4170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4000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4000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4171</v>
      </c>
      <c r="C106" s="181" t="s">
        <v>4172</v>
      </c>
      <c r="D106" s="181"/>
      <c r="E106" s="181"/>
      <c r="F106" s="181"/>
      <c r="G106" s="181" t="s">
        <v>4027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3960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4171</v>
      </c>
      <c r="C107" s="312" t="s">
        <v>4172</v>
      </c>
      <c r="D107" s="312" t="s">
        <v>781</v>
      </c>
      <c r="E107" s="312" t="s">
        <v>4028</v>
      </c>
      <c r="F107" s="312" t="s">
        <v>4173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4000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4000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4174</v>
      </c>
      <c r="C108" s="181" t="s">
        <v>4175</v>
      </c>
      <c r="D108" s="181"/>
      <c r="E108" s="181"/>
      <c r="F108" s="181"/>
      <c r="G108" s="181" t="s">
        <v>4176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3960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4174</v>
      </c>
      <c r="C109" s="312" t="s">
        <v>4175</v>
      </c>
      <c r="D109" s="312" t="s">
        <v>781</v>
      </c>
      <c r="E109" s="312" t="s">
        <v>4177</v>
      </c>
      <c r="F109" s="312" t="s">
        <v>4178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4000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4000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4179</v>
      </c>
      <c r="C110" s="181" t="s">
        <v>4180</v>
      </c>
      <c r="D110" s="181"/>
      <c r="E110" s="181"/>
      <c r="F110" s="181"/>
      <c r="G110" s="181" t="s">
        <v>4181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3960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4179</v>
      </c>
      <c r="C111" s="312" t="s">
        <v>4180</v>
      </c>
      <c r="D111" s="312" t="s">
        <v>781</v>
      </c>
      <c r="E111" s="312" t="s">
        <v>4182</v>
      </c>
      <c r="F111" s="312" t="s">
        <v>4183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4000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4000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4184</v>
      </c>
      <c r="C112" s="181" t="s">
        <v>4185</v>
      </c>
      <c r="D112" s="181"/>
      <c r="E112" s="181"/>
      <c r="F112" s="181"/>
      <c r="G112" s="181" t="s">
        <v>4027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3960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4184</v>
      </c>
      <c r="C113" s="312" t="s">
        <v>4185</v>
      </c>
      <c r="D113" s="312" t="s">
        <v>781</v>
      </c>
      <c r="E113" s="312" t="s">
        <v>4028</v>
      </c>
      <c r="F113" s="312" t="s">
        <v>4186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4000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4000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4187</v>
      </c>
      <c r="C114" s="181" t="s">
        <v>4188</v>
      </c>
      <c r="D114" s="181"/>
      <c r="E114" s="181"/>
      <c r="F114" s="181"/>
      <c r="G114" s="181" t="s">
        <v>4189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3960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4187</v>
      </c>
      <c r="C115" s="312" t="s">
        <v>4188</v>
      </c>
      <c r="D115" s="312" t="s">
        <v>781</v>
      </c>
      <c r="E115" s="312" t="s">
        <v>4190</v>
      </c>
      <c r="F115" s="312" t="s">
        <v>4191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4000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4000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4192</v>
      </c>
      <c r="C116" s="181" t="s">
        <v>4193</v>
      </c>
      <c r="D116" s="181"/>
      <c r="E116" s="181"/>
      <c r="F116" s="181"/>
      <c r="G116" s="181" t="s">
        <v>4176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3960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4192</v>
      </c>
      <c r="C117" s="312" t="s">
        <v>4193</v>
      </c>
      <c r="D117" s="312" t="s">
        <v>781</v>
      </c>
      <c r="E117" s="312" t="s">
        <v>4177</v>
      </c>
      <c r="F117" s="312" t="s">
        <v>4194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4000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4000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4195</v>
      </c>
      <c r="C118" s="181" t="s">
        <v>4196</v>
      </c>
      <c r="D118" s="181"/>
      <c r="E118" s="181"/>
      <c r="F118" s="181"/>
      <c r="G118" s="181" t="s">
        <v>4181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3960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4195</v>
      </c>
      <c r="C119" s="312" t="s">
        <v>4196</v>
      </c>
      <c r="D119" s="312" t="s">
        <v>781</v>
      </c>
      <c r="E119" s="312" t="s">
        <v>4182</v>
      </c>
      <c r="F119" s="312" t="s">
        <v>4197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4000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4000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4198</v>
      </c>
      <c r="C120" s="181" t="s">
        <v>4199</v>
      </c>
      <c r="D120" s="181"/>
      <c r="E120" s="181"/>
      <c r="F120" s="181"/>
      <c r="G120" s="181" t="s">
        <v>4027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3960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4198</v>
      </c>
      <c r="C121" s="312" t="s">
        <v>4199</v>
      </c>
      <c r="D121" s="312" t="s">
        <v>781</v>
      </c>
      <c r="E121" s="312" t="s">
        <v>4028</v>
      </c>
      <c r="F121" s="312" t="s">
        <v>4200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4000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4000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4201</v>
      </c>
      <c r="C122" s="181" t="s">
        <v>4202</v>
      </c>
      <c r="D122" s="181"/>
      <c r="E122" s="181"/>
      <c r="F122" s="181"/>
      <c r="G122" s="181" t="s">
        <v>4189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3960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4201</v>
      </c>
      <c r="C123" s="312" t="s">
        <v>4202</v>
      </c>
      <c r="D123" s="312" t="s">
        <v>781</v>
      </c>
      <c r="E123" s="312" t="s">
        <v>4190</v>
      </c>
      <c r="F123" s="312" t="s">
        <v>4203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4000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4000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4204</v>
      </c>
      <c r="C124" s="181" t="s">
        <v>4205</v>
      </c>
      <c r="D124" s="181"/>
      <c r="E124" s="181"/>
      <c r="F124" s="181"/>
      <c r="G124" s="181" t="s">
        <v>4176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3960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4204</v>
      </c>
      <c r="C125" s="312" t="s">
        <v>4205</v>
      </c>
      <c r="D125" s="312" t="s">
        <v>781</v>
      </c>
      <c r="E125" s="312" t="s">
        <v>4177</v>
      </c>
      <c r="F125" s="312" t="s">
        <v>4206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4000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4000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4207</v>
      </c>
      <c r="C126" s="181" t="s">
        <v>4208</v>
      </c>
      <c r="D126" s="181"/>
      <c r="E126" s="181"/>
      <c r="F126" s="181"/>
      <c r="G126" s="181" t="s">
        <v>4181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3960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4207</v>
      </c>
      <c r="C127" s="312" t="s">
        <v>4208</v>
      </c>
      <c r="D127" s="312" t="s">
        <v>781</v>
      </c>
      <c r="E127" s="312" t="s">
        <v>4182</v>
      </c>
      <c r="F127" s="312" t="s">
        <v>4209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4000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4000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4210</v>
      </c>
      <c r="C128" s="181" t="s">
        <v>4211</v>
      </c>
      <c r="D128" s="181"/>
      <c r="E128" s="181"/>
      <c r="F128" s="181"/>
      <c r="G128" s="181" t="s">
        <v>4027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3960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4210</v>
      </c>
      <c r="C129" s="312" t="s">
        <v>4211</v>
      </c>
      <c r="D129" s="312" t="s">
        <v>781</v>
      </c>
      <c r="E129" s="312" t="s">
        <v>4028</v>
      </c>
      <c r="F129" s="312" t="s">
        <v>4212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4000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4000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4213</v>
      </c>
      <c r="C130" s="181" t="s">
        <v>4214</v>
      </c>
      <c r="D130" s="181"/>
      <c r="E130" s="181"/>
      <c r="F130" s="181"/>
      <c r="G130" s="181" t="s">
        <v>4189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3960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4213</v>
      </c>
      <c r="C131" s="312" t="s">
        <v>4214</v>
      </c>
      <c r="D131" s="312" t="s">
        <v>781</v>
      </c>
      <c r="E131" s="312" t="s">
        <v>4190</v>
      </c>
      <c r="F131" s="312" t="s">
        <v>4215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4000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4000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4216</v>
      </c>
      <c r="C132" s="181" t="s">
        <v>4217</v>
      </c>
      <c r="D132" s="181"/>
      <c r="E132" s="181"/>
      <c r="F132" s="181"/>
      <c r="G132" s="181" t="s">
        <v>4176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3960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4216</v>
      </c>
      <c r="C133" s="312" t="s">
        <v>4217</v>
      </c>
      <c r="D133" s="312" t="s">
        <v>781</v>
      </c>
      <c r="E133" s="312" t="s">
        <v>4177</v>
      </c>
      <c r="F133" s="312" t="s">
        <v>4218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4000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4000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4219</v>
      </c>
      <c r="C134" s="181" t="s">
        <v>4220</v>
      </c>
      <c r="D134" s="181"/>
      <c r="E134" s="181"/>
      <c r="F134" s="181"/>
      <c r="G134" s="181" t="s">
        <v>4181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3960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4219</v>
      </c>
      <c r="C135" s="312" t="s">
        <v>4220</v>
      </c>
      <c r="D135" s="312" t="s">
        <v>781</v>
      </c>
      <c r="E135" s="312" t="s">
        <v>4182</v>
      </c>
      <c r="F135" s="312" t="s">
        <v>4221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4000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4000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4222</v>
      </c>
      <c r="C136" s="181" t="s">
        <v>4223</v>
      </c>
      <c r="D136" s="181"/>
      <c r="E136" s="181"/>
      <c r="F136" s="181"/>
      <c r="G136" s="181" t="s">
        <v>4027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3960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4222</v>
      </c>
      <c r="C137" s="312" t="s">
        <v>4223</v>
      </c>
      <c r="D137" s="312" t="s">
        <v>781</v>
      </c>
      <c r="E137" s="312" t="s">
        <v>4028</v>
      </c>
      <c r="F137" s="312" t="s">
        <v>4224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4000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4000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4225</v>
      </c>
      <c r="C138" s="181" t="s">
        <v>4226</v>
      </c>
      <c r="D138" s="181"/>
      <c r="E138" s="181"/>
      <c r="F138" s="181"/>
      <c r="G138" s="181" t="s">
        <v>4189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3960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4225</v>
      </c>
      <c r="C139" s="312" t="s">
        <v>4226</v>
      </c>
      <c r="D139" s="312" t="s">
        <v>781</v>
      </c>
      <c r="E139" s="312" t="s">
        <v>4190</v>
      </c>
      <c r="F139" s="312" t="s">
        <v>4227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4000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4000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4228</v>
      </c>
      <c r="C140" s="181" t="s">
        <v>4229</v>
      </c>
      <c r="D140" s="181"/>
      <c r="E140" s="181"/>
      <c r="F140" s="181"/>
      <c r="G140" s="181" t="s">
        <v>4176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3960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4228</v>
      </c>
      <c r="C141" s="312" t="s">
        <v>4229</v>
      </c>
      <c r="D141" s="312" t="s">
        <v>781</v>
      </c>
      <c r="E141" s="312" t="s">
        <v>4177</v>
      </c>
      <c r="F141" s="312" t="s">
        <v>4230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4000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4000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4231</v>
      </c>
      <c r="C142" s="181" t="s">
        <v>4232</v>
      </c>
      <c r="D142" s="181"/>
      <c r="E142" s="181"/>
      <c r="F142" s="181"/>
      <c r="G142" s="181" t="s">
        <v>4181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3960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4231</v>
      </c>
      <c r="C143" s="312" t="s">
        <v>4232</v>
      </c>
      <c r="D143" s="312" t="s">
        <v>781</v>
      </c>
      <c r="E143" s="312" t="s">
        <v>4182</v>
      </c>
      <c r="F143" s="312" t="s">
        <v>4233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4000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4000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4234</v>
      </c>
      <c r="C144" s="181" t="s">
        <v>4235</v>
      </c>
      <c r="D144" s="181"/>
      <c r="E144" s="181"/>
      <c r="F144" s="181"/>
      <c r="G144" s="181" t="s">
        <v>4027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3960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4234</v>
      </c>
      <c r="C145" s="312" t="s">
        <v>4235</v>
      </c>
      <c r="D145" s="312" t="s">
        <v>781</v>
      </c>
      <c r="E145" s="312" t="s">
        <v>4028</v>
      </c>
      <c r="F145" s="312" t="s">
        <v>4236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4000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4000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4237</v>
      </c>
      <c r="C146" s="181" t="s">
        <v>4238</v>
      </c>
      <c r="D146" s="181"/>
      <c r="E146" s="181"/>
      <c r="F146" s="181"/>
      <c r="G146" s="181" t="s">
        <v>4189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3960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4237</v>
      </c>
      <c r="C147" s="312" t="s">
        <v>4238</v>
      </c>
      <c r="D147" s="312" t="s">
        <v>781</v>
      </c>
      <c r="E147" s="312" t="s">
        <v>4190</v>
      </c>
      <c r="F147" s="312" t="s">
        <v>4239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4000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4000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4240</v>
      </c>
      <c r="C148" s="181" t="s">
        <v>4241</v>
      </c>
      <c r="D148" s="181"/>
      <c r="E148" s="181"/>
      <c r="F148" s="181"/>
      <c r="G148" s="181" t="s">
        <v>4242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3960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4240</v>
      </c>
      <c r="C149" s="312" t="s">
        <v>4241</v>
      </c>
      <c r="D149" s="312" t="s">
        <v>781</v>
      </c>
      <c r="E149" s="312" t="s">
        <v>4243</v>
      </c>
      <c r="F149" s="312" t="s">
        <v>4244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4000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4000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4245</v>
      </c>
      <c r="C150" s="181" t="s">
        <v>4246</v>
      </c>
      <c r="D150" s="181"/>
      <c r="E150" s="181"/>
      <c r="F150" s="181"/>
      <c r="G150" s="181" t="s">
        <v>4247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3960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4245</v>
      </c>
      <c r="C151" s="312" t="s">
        <v>4246</v>
      </c>
      <c r="D151" s="312" t="s">
        <v>781</v>
      </c>
      <c r="E151" s="312" t="s">
        <v>4248</v>
      </c>
      <c r="F151" s="312" t="s">
        <v>4249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4000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4000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4250</v>
      </c>
      <c r="C152" s="181" t="s">
        <v>4251</v>
      </c>
      <c r="D152" s="181"/>
      <c r="E152" s="181"/>
      <c r="F152" s="181"/>
      <c r="G152" s="181" t="s">
        <v>4242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3960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4250</v>
      </c>
      <c r="C153" s="312" t="s">
        <v>4251</v>
      </c>
      <c r="D153" s="312" t="s">
        <v>781</v>
      </c>
      <c r="E153" s="312" t="s">
        <v>4243</v>
      </c>
      <c r="F153" s="312" t="s">
        <v>4252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4000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4000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4253</v>
      </c>
      <c r="C154" s="181" t="s">
        <v>4254</v>
      </c>
      <c r="D154" s="181"/>
      <c r="E154" s="181"/>
      <c r="F154" s="181"/>
      <c r="G154" s="181" t="s">
        <v>4247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3960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4253</v>
      </c>
      <c r="C155" s="312" t="s">
        <v>4254</v>
      </c>
      <c r="D155" s="312" t="s">
        <v>781</v>
      </c>
      <c r="E155" s="312" t="s">
        <v>4248</v>
      </c>
      <c r="F155" s="312" t="s">
        <v>4255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4000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4000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4256</v>
      </c>
      <c r="C156" s="181" t="s">
        <v>4257</v>
      </c>
      <c r="D156" s="181"/>
      <c r="E156" s="181"/>
      <c r="F156" s="181"/>
      <c r="G156" s="181" t="s">
        <v>4242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3960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4256</v>
      </c>
      <c r="C157" s="312" t="s">
        <v>4257</v>
      </c>
      <c r="D157" s="312" t="s">
        <v>781</v>
      </c>
      <c r="E157" s="312" t="s">
        <v>4243</v>
      </c>
      <c r="F157" s="312" t="s">
        <v>4258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4000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4000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4259</v>
      </c>
      <c r="C158" s="181" t="s">
        <v>4260</v>
      </c>
      <c r="D158" s="181"/>
      <c r="E158" s="181"/>
      <c r="F158" s="181"/>
      <c r="G158" s="181" t="s">
        <v>4247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3960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4259</v>
      </c>
      <c r="C159" s="312" t="s">
        <v>4260</v>
      </c>
      <c r="D159" s="312" t="s">
        <v>781</v>
      </c>
      <c r="E159" s="312" t="s">
        <v>4248</v>
      </c>
      <c r="F159" s="312" t="s">
        <v>4261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4000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4000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4262</v>
      </c>
      <c r="C160" s="181" t="s">
        <v>4263</v>
      </c>
      <c r="D160" s="181"/>
      <c r="E160" s="181"/>
      <c r="F160" s="181"/>
      <c r="G160" s="181" t="s">
        <v>4242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3960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4262</v>
      </c>
      <c r="C161" s="312" t="s">
        <v>4263</v>
      </c>
      <c r="D161" s="312" t="s">
        <v>781</v>
      </c>
      <c r="E161" s="312" t="s">
        <v>4243</v>
      </c>
      <c r="F161" s="312" t="s">
        <v>4264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4000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4000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4265</v>
      </c>
      <c r="C162" s="181" t="s">
        <v>4266</v>
      </c>
      <c r="D162" s="181"/>
      <c r="E162" s="181"/>
      <c r="F162" s="181"/>
      <c r="G162" s="181" t="s">
        <v>4247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3960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4265</v>
      </c>
      <c r="C163" s="312" t="s">
        <v>4266</v>
      </c>
      <c r="D163" s="312" t="s">
        <v>781</v>
      </c>
      <c r="E163" s="312" t="s">
        <v>4248</v>
      </c>
      <c r="F163" s="312" t="s">
        <v>4267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4000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4000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4268</v>
      </c>
      <c r="C164" s="181" t="s">
        <v>4269</v>
      </c>
      <c r="D164" s="181"/>
      <c r="E164" s="181"/>
      <c r="F164" s="181"/>
      <c r="G164" s="181" t="s">
        <v>4242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3960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4268</v>
      </c>
      <c r="C165" s="312" t="s">
        <v>4269</v>
      </c>
      <c r="D165" s="312" t="s">
        <v>781</v>
      </c>
      <c r="E165" s="312" t="s">
        <v>4243</v>
      </c>
      <c r="F165" s="312" t="s">
        <v>4270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4000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4000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4271</v>
      </c>
      <c r="C166" s="181" t="s">
        <v>4272</v>
      </c>
      <c r="D166" s="181"/>
      <c r="E166" s="181"/>
      <c r="F166" s="181"/>
      <c r="G166" s="181" t="s">
        <v>4247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3960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4271</v>
      </c>
      <c r="C167" s="312" t="s">
        <v>4272</v>
      </c>
      <c r="D167" s="312" t="s">
        <v>781</v>
      </c>
      <c r="E167" s="312" t="s">
        <v>4248</v>
      </c>
      <c r="F167" s="312" t="s">
        <v>4273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4000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4000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4274</v>
      </c>
      <c r="C168" s="181" t="s">
        <v>4275</v>
      </c>
      <c r="D168" s="181"/>
      <c r="E168" s="181"/>
      <c r="F168" s="181"/>
      <c r="G168" s="181" t="s">
        <v>4276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3960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4274</v>
      </c>
      <c r="C169" s="312" t="s">
        <v>4275</v>
      </c>
      <c r="D169" s="312" t="s">
        <v>781</v>
      </c>
      <c r="E169" s="312" t="s">
        <v>4277</v>
      </c>
      <c r="F169" s="312" t="s">
        <v>4278</v>
      </c>
      <c r="G169" s="312" t="s">
        <v>4279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4280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4280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4281</v>
      </c>
      <c r="C170" s="181" t="s">
        <v>4282</v>
      </c>
      <c r="D170" s="181"/>
      <c r="E170" s="181"/>
      <c r="F170" s="181"/>
      <c r="G170" s="181" t="s">
        <v>4283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3960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4281</v>
      </c>
      <c r="C171" s="312" t="s">
        <v>4282</v>
      </c>
      <c r="D171" s="312" t="s">
        <v>781</v>
      </c>
      <c r="E171" s="312" t="s">
        <v>4284</v>
      </c>
      <c r="F171" s="312" t="s">
        <v>4285</v>
      </c>
      <c r="G171" s="312" t="s">
        <v>4286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4287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4287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4281</v>
      </c>
      <c r="C172" s="312" t="s">
        <v>4282</v>
      </c>
      <c r="D172" s="312" t="s">
        <v>781</v>
      </c>
      <c r="E172" s="312" t="s">
        <v>4288</v>
      </c>
      <c r="F172" s="312" t="s">
        <v>4289</v>
      </c>
      <c r="G172" s="312" t="s">
        <v>4290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4000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4000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4291</v>
      </c>
      <c r="C173" s="181" t="s">
        <v>4292</v>
      </c>
      <c r="D173" s="181"/>
      <c r="E173" s="181"/>
      <c r="F173" s="181"/>
      <c r="G173" s="181" t="s">
        <v>4276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3960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4291</v>
      </c>
      <c r="C174" s="312" t="s">
        <v>4292</v>
      </c>
      <c r="D174" s="312" t="s">
        <v>781</v>
      </c>
      <c r="E174" s="312" t="s">
        <v>4277</v>
      </c>
      <c r="F174" s="312" t="s">
        <v>4293</v>
      </c>
      <c r="G174" s="312" t="s">
        <v>4279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4280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4280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4294</v>
      </c>
      <c r="C175" s="181" t="s">
        <v>4295</v>
      </c>
      <c r="D175" s="181"/>
      <c r="E175" s="181"/>
      <c r="F175" s="181"/>
      <c r="G175" s="181" t="s">
        <v>4283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3960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4294</v>
      </c>
      <c r="C176" s="312" t="s">
        <v>4295</v>
      </c>
      <c r="D176" s="312" t="s">
        <v>781</v>
      </c>
      <c r="E176" s="312" t="s">
        <v>4284</v>
      </c>
      <c r="F176" s="312" t="s">
        <v>4296</v>
      </c>
      <c r="G176" s="312" t="s">
        <v>4286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4287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4287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4294</v>
      </c>
      <c r="C177" s="312" t="s">
        <v>4295</v>
      </c>
      <c r="D177" s="312" t="s">
        <v>781</v>
      </c>
      <c r="E177" s="312" t="s">
        <v>4288</v>
      </c>
      <c r="F177" s="312" t="s">
        <v>4297</v>
      </c>
      <c r="G177" s="312" t="s">
        <v>4290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4000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4000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4298</v>
      </c>
      <c r="C178" s="181" t="s">
        <v>4299</v>
      </c>
      <c r="D178" s="181"/>
      <c r="E178" s="181"/>
      <c r="F178" s="181"/>
      <c r="G178" s="181" t="s">
        <v>4283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3960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4298</v>
      </c>
      <c r="C179" s="312" t="s">
        <v>4299</v>
      </c>
      <c r="D179" s="312" t="s">
        <v>781</v>
      </c>
      <c r="E179" s="312" t="s">
        <v>4284</v>
      </c>
      <c r="F179" s="312" t="s">
        <v>4300</v>
      </c>
      <c r="G179" s="312" t="s">
        <v>4286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4287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4287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4298</v>
      </c>
      <c r="C180" s="366" t="s">
        <v>4299</v>
      </c>
      <c r="D180" s="366" t="s">
        <v>781</v>
      </c>
      <c r="E180" s="366" t="s">
        <v>4288</v>
      </c>
      <c r="F180" s="366" t="s">
        <v>4301</v>
      </c>
      <c r="G180" s="366" t="s">
        <v>4290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4000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4000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4302</v>
      </c>
      <c r="C181" s="181" t="s">
        <v>4303</v>
      </c>
      <c r="D181" s="181"/>
      <c r="E181" s="181"/>
      <c r="F181" s="181"/>
      <c r="G181" s="181" t="s">
        <v>4283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3960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4302</v>
      </c>
      <c r="C182" s="312" t="s">
        <v>4303</v>
      </c>
      <c r="D182" s="312" t="s">
        <v>781</v>
      </c>
      <c r="E182" s="312" t="s">
        <v>4284</v>
      </c>
      <c r="F182" s="312" t="s">
        <v>4304</v>
      </c>
      <c r="G182" s="312" t="s">
        <v>4286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4287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4287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4302</v>
      </c>
      <c r="C183" s="312" t="s">
        <v>4303</v>
      </c>
      <c r="D183" s="312" t="s">
        <v>781</v>
      </c>
      <c r="E183" s="312" t="s">
        <v>4288</v>
      </c>
      <c r="F183" s="312" t="s">
        <v>4305</v>
      </c>
      <c r="G183" s="312" t="s">
        <v>4290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4000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4000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4306</v>
      </c>
      <c r="C184" s="181" t="s">
        <v>4307</v>
      </c>
      <c r="D184" s="181"/>
      <c r="E184" s="181"/>
      <c r="F184" s="181"/>
      <c r="G184" s="181" t="s">
        <v>4283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3960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4306</v>
      </c>
      <c r="C185" s="312" t="s">
        <v>4307</v>
      </c>
      <c r="D185" s="312" t="s">
        <v>781</v>
      </c>
      <c r="E185" s="312" t="s">
        <v>4284</v>
      </c>
      <c r="F185" s="312" t="s">
        <v>4308</v>
      </c>
      <c r="G185" s="312" t="s">
        <v>4286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4287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4287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4306</v>
      </c>
      <c r="C186" s="312" t="s">
        <v>4307</v>
      </c>
      <c r="D186" s="312" t="s">
        <v>781</v>
      </c>
      <c r="E186" s="312" t="s">
        <v>4288</v>
      </c>
      <c r="F186" s="312" t="s">
        <v>4309</v>
      </c>
      <c r="G186" s="312" t="s">
        <v>4290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4000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4000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4310</v>
      </c>
      <c r="C187" s="181" t="s">
        <v>4311</v>
      </c>
      <c r="D187" s="181"/>
      <c r="E187" s="181"/>
      <c r="F187" s="181"/>
      <c r="G187" s="181" t="s">
        <v>4283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3960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4310</v>
      </c>
      <c r="C188" s="312" t="s">
        <v>4311</v>
      </c>
      <c r="D188" s="312" t="s">
        <v>781</v>
      </c>
      <c r="E188" s="312" t="s">
        <v>4284</v>
      </c>
      <c r="F188" s="312" t="s">
        <v>4312</v>
      </c>
      <c r="G188" s="312" t="s">
        <v>4286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4287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4287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4310</v>
      </c>
      <c r="C189" s="312" t="s">
        <v>4311</v>
      </c>
      <c r="D189" s="312" t="s">
        <v>781</v>
      </c>
      <c r="E189" s="312" t="s">
        <v>4288</v>
      </c>
      <c r="F189" s="312" t="s">
        <v>4313</v>
      </c>
      <c r="G189" s="312" t="s">
        <v>4290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4000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4000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4314</v>
      </c>
      <c r="C190" s="181" t="s">
        <v>4315</v>
      </c>
      <c r="D190" s="181"/>
      <c r="E190" s="181"/>
      <c r="F190" s="181"/>
      <c r="G190" s="181" t="s">
        <v>4283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3960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4314</v>
      </c>
      <c r="C191" s="312" t="s">
        <v>4315</v>
      </c>
      <c r="D191" s="312" t="s">
        <v>781</v>
      </c>
      <c r="E191" s="312" t="s">
        <v>4284</v>
      </c>
      <c r="F191" s="312" t="s">
        <v>4316</v>
      </c>
      <c r="G191" s="312" t="s">
        <v>4286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4287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4287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4314</v>
      </c>
      <c r="C192" s="312" t="s">
        <v>4315</v>
      </c>
      <c r="D192" s="312" t="s">
        <v>781</v>
      </c>
      <c r="E192" s="312" t="s">
        <v>4288</v>
      </c>
      <c r="F192" s="312" t="s">
        <v>4317</v>
      </c>
      <c r="G192" s="312" t="s">
        <v>4290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4000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4000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4318</v>
      </c>
      <c r="C193" s="181" t="s">
        <v>4319</v>
      </c>
      <c r="D193" s="181"/>
      <c r="E193" s="181"/>
      <c r="F193" s="181"/>
      <c r="G193" s="181" t="s">
        <v>4283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3960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4318</v>
      </c>
      <c r="C194" s="312" t="s">
        <v>4319</v>
      </c>
      <c r="D194" s="312" t="s">
        <v>781</v>
      </c>
      <c r="E194" s="312" t="s">
        <v>4284</v>
      </c>
      <c r="F194" s="312" t="s">
        <v>4320</v>
      </c>
      <c r="G194" s="312" t="s">
        <v>4286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4287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4287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4318</v>
      </c>
      <c r="C195" s="312" t="s">
        <v>4319</v>
      </c>
      <c r="D195" s="312" t="s">
        <v>781</v>
      </c>
      <c r="E195" s="312" t="s">
        <v>4288</v>
      </c>
      <c r="F195" s="312" t="s">
        <v>4321</v>
      </c>
      <c r="G195" s="312" t="s">
        <v>4290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4000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4000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4322</v>
      </c>
      <c r="C196" s="181" t="s">
        <v>4323</v>
      </c>
      <c r="D196" s="181"/>
      <c r="E196" s="181"/>
      <c r="F196" s="181"/>
      <c r="G196" s="181" t="s">
        <v>4283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3960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4322</v>
      </c>
      <c r="C197" s="312" t="s">
        <v>4323</v>
      </c>
      <c r="D197" s="312" t="s">
        <v>781</v>
      </c>
      <c r="E197" s="312" t="s">
        <v>4284</v>
      </c>
      <c r="F197" s="312" t="s">
        <v>4324</v>
      </c>
      <c r="G197" s="312" t="s">
        <v>4286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4287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4287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4322</v>
      </c>
      <c r="C198" s="312" t="s">
        <v>4323</v>
      </c>
      <c r="D198" s="312" t="s">
        <v>781</v>
      </c>
      <c r="E198" s="312" t="s">
        <v>4288</v>
      </c>
      <c r="F198" s="312" t="s">
        <v>4325</v>
      </c>
      <c r="G198" s="312" t="s">
        <v>4290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4000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4000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4326</v>
      </c>
      <c r="C199" s="181" t="s">
        <v>4327</v>
      </c>
      <c r="D199" s="181"/>
      <c r="E199" s="181"/>
      <c r="F199" s="181"/>
      <c r="G199" s="181" t="s">
        <v>4283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3960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4326</v>
      </c>
      <c r="C200" s="312" t="s">
        <v>4327</v>
      </c>
      <c r="D200" s="312" t="s">
        <v>781</v>
      </c>
      <c r="E200" s="312" t="s">
        <v>4284</v>
      </c>
      <c r="F200" s="312" t="s">
        <v>4328</v>
      </c>
      <c r="G200" s="312" t="s">
        <v>4286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4287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4287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4326</v>
      </c>
      <c r="C201" s="312" t="s">
        <v>4327</v>
      </c>
      <c r="D201" s="312" t="s">
        <v>781</v>
      </c>
      <c r="E201" s="312" t="s">
        <v>4288</v>
      </c>
      <c r="F201" s="312" t="s">
        <v>4329</v>
      </c>
      <c r="G201" s="312" t="s">
        <v>4290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4000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4000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4330</v>
      </c>
      <c r="C202" s="181" t="s">
        <v>4331</v>
      </c>
      <c r="D202" s="181"/>
      <c r="E202" s="181"/>
      <c r="F202" s="181"/>
      <c r="G202" s="181" t="s">
        <v>4283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3960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4330</v>
      </c>
      <c r="C203" s="312" t="s">
        <v>4331</v>
      </c>
      <c r="D203" s="312" t="s">
        <v>781</v>
      </c>
      <c r="E203" s="312" t="s">
        <v>4284</v>
      </c>
      <c r="F203" s="312" t="s">
        <v>4332</v>
      </c>
      <c r="G203" s="312" t="s">
        <v>4286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4287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4287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4330</v>
      </c>
      <c r="C204" s="312" t="s">
        <v>4331</v>
      </c>
      <c r="D204" s="312" t="s">
        <v>781</v>
      </c>
      <c r="E204" s="312" t="s">
        <v>4288</v>
      </c>
      <c r="F204" s="312" t="s">
        <v>4333</v>
      </c>
      <c r="G204" s="312" t="s">
        <v>4290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4000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4000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4334</v>
      </c>
      <c r="C205" s="181" t="s">
        <v>4335</v>
      </c>
      <c r="D205" s="181"/>
      <c r="E205" s="181"/>
      <c r="F205" s="181"/>
      <c r="G205" s="181" t="s">
        <v>4283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3960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4334</v>
      </c>
      <c r="C206" s="312" t="s">
        <v>4335</v>
      </c>
      <c r="D206" s="312" t="s">
        <v>781</v>
      </c>
      <c r="E206" s="312" t="s">
        <v>4284</v>
      </c>
      <c r="F206" s="312" t="s">
        <v>4336</v>
      </c>
      <c r="G206" s="312" t="s">
        <v>4286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4287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4287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4334</v>
      </c>
      <c r="C207" s="312" t="s">
        <v>4335</v>
      </c>
      <c r="D207" s="312" t="s">
        <v>781</v>
      </c>
      <c r="E207" s="312" t="s">
        <v>4288</v>
      </c>
      <c r="F207" s="312" t="s">
        <v>4337</v>
      </c>
      <c r="G207" s="312" t="s">
        <v>4290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4000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4000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4338</v>
      </c>
      <c r="C208" s="181" t="s">
        <v>4339</v>
      </c>
      <c r="D208" s="181"/>
      <c r="E208" s="181"/>
      <c r="F208" s="181"/>
      <c r="G208" s="181" t="s">
        <v>4283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3960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4338</v>
      </c>
      <c r="C209" s="312" t="s">
        <v>4339</v>
      </c>
      <c r="D209" s="312" t="s">
        <v>781</v>
      </c>
      <c r="E209" s="312" t="s">
        <v>4284</v>
      </c>
      <c r="F209" s="312" t="s">
        <v>4340</v>
      </c>
      <c r="G209" s="312" t="s">
        <v>4286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4287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4287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4338</v>
      </c>
      <c r="C210" s="312" t="s">
        <v>4339</v>
      </c>
      <c r="D210" s="312" t="s">
        <v>781</v>
      </c>
      <c r="E210" s="312" t="s">
        <v>4288</v>
      </c>
      <c r="F210" s="312" t="s">
        <v>4341</v>
      </c>
      <c r="G210" s="312" t="s">
        <v>4290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4000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4000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4342</v>
      </c>
      <c r="C211" s="181" t="s">
        <v>4343</v>
      </c>
      <c r="D211" s="181"/>
      <c r="E211" s="181"/>
      <c r="F211" s="181"/>
      <c r="G211" s="181" t="s">
        <v>4283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3960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4342</v>
      </c>
      <c r="C212" s="312" t="s">
        <v>4343</v>
      </c>
      <c r="D212" s="312" t="s">
        <v>781</v>
      </c>
      <c r="E212" s="312" t="s">
        <v>4284</v>
      </c>
      <c r="F212" s="312" t="s">
        <v>4344</v>
      </c>
      <c r="G212" s="312" t="s">
        <v>4286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4287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4287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4342</v>
      </c>
      <c r="C213" s="312" t="s">
        <v>4343</v>
      </c>
      <c r="D213" s="312" t="s">
        <v>781</v>
      </c>
      <c r="E213" s="312" t="s">
        <v>4288</v>
      </c>
      <c r="F213" s="312" t="s">
        <v>4345</v>
      </c>
      <c r="G213" s="312" t="s">
        <v>4290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4000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4000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4346</v>
      </c>
      <c r="C214" s="181" t="s">
        <v>4347</v>
      </c>
      <c r="D214" s="181"/>
      <c r="E214" s="181"/>
      <c r="F214" s="181"/>
      <c r="G214" s="181" t="s">
        <v>4283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3960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4346</v>
      </c>
      <c r="C215" s="312" t="s">
        <v>4347</v>
      </c>
      <c r="D215" s="312" t="s">
        <v>781</v>
      </c>
      <c r="E215" s="312" t="s">
        <v>4284</v>
      </c>
      <c r="F215" s="312" t="s">
        <v>4348</v>
      </c>
      <c r="G215" s="312" t="s">
        <v>4286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4287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4287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4346</v>
      </c>
      <c r="C216" s="312" t="s">
        <v>4347</v>
      </c>
      <c r="D216" s="312" t="s">
        <v>781</v>
      </c>
      <c r="E216" s="312" t="s">
        <v>4288</v>
      </c>
      <c r="F216" s="312" t="s">
        <v>4349</v>
      </c>
      <c r="G216" s="312" t="s">
        <v>4290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4000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4000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4350</v>
      </c>
      <c r="C217" s="181" t="s">
        <v>4351</v>
      </c>
      <c r="D217" s="181"/>
      <c r="E217" s="181"/>
      <c r="F217" s="181"/>
      <c r="G217" s="181" t="s">
        <v>4283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3960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4350</v>
      </c>
      <c r="C218" s="312" t="s">
        <v>4351</v>
      </c>
      <c r="D218" s="312" t="s">
        <v>781</v>
      </c>
      <c r="E218" s="312" t="s">
        <v>4284</v>
      </c>
      <c r="F218" s="312" t="s">
        <v>4352</v>
      </c>
      <c r="G218" s="312" t="s">
        <v>4286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4287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4287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4350</v>
      </c>
      <c r="C219" s="312" t="s">
        <v>4351</v>
      </c>
      <c r="D219" s="312" t="s">
        <v>781</v>
      </c>
      <c r="E219" s="312" t="s">
        <v>4288</v>
      </c>
      <c r="F219" s="312" t="s">
        <v>4353</v>
      </c>
      <c r="G219" s="312" t="s">
        <v>4290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4000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4000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4354</v>
      </c>
      <c r="C220" s="181" t="s">
        <v>4355</v>
      </c>
      <c r="D220" s="181"/>
      <c r="E220" s="181"/>
      <c r="F220" s="181"/>
      <c r="G220" s="181" t="s">
        <v>4283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3960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4354</v>
      </c>
      <c r="C221" s="312" t="s">
        <v>4355</v>
      </c>
      <c r="D221" s="312" t="s">
        <v>781</v>
      </c>
      <c r="E221" s="312" t="s">
        <v>4284</v>
      </c>
      <c r="F221" s="312" t="s">
        <v>4356</v>
      </c>
      <c r="G221" s="312" t="s">
        <v>4286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4287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4287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4354</v>
      </c>
      <c r="C222" s="312" t="s">
        <v>4355</v>
      </c>
      <c r="D222" s="312" t="s">
        <v>781</v>
      </c>
      <c r="E222" s="312" t="s">
        <v>4288</v>
      </c>
      <c r="F222" s="312" t="s">
        <v>4357</v>
      </c>
      <c r="G222" s="312" t="s">
        <v>4290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4000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4000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4358</v>
      </c>
      <c r="C223" s="181" t="s">
        <v>4359</v>
      </c>
      <c r="D223" s="181"/>
      <c r="E223" s="181"/>
      <c r="F223" s="181"/>
      <c r="G223" s="181" t="s">
        <v>4283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3960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4358</v>
      </c>
      <c r="C224" s="312" t="s">
        <v>4359</v>
      </c>
      <c r="D224" s="312" t="s">
        <v>781</v>
      </c>
      <c r="E224" s="312" t="s">
        <v>4284</v>
      </c>
      <c r="F224" s="312" t="s">
        <v>4360</v>
      </c>
      <c r="G224" s="312" t="s">
        <v>4286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4287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4287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4358</v>
      </c>
      <c r="C225" s="312" t="s">
        <v>4359</v>
      </c>
      <c r="D225" s="312" t="s">
        <v>781</v>
      </c>
      <c r="E225" s="312" t="s">
        <v>4288</v>
      </c>
      <c r="F225" s="312" t="s">
        <v>4361</v>
      </c>
      <c r="G225" s="312" t="s">
        <v>4290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4000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4000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4362</v>
      </c>
      <c r="C226" s="181" t="s">
        <v>4363</v>
      </c>
      <c r="D226" s="181"/>
      <c r="E226" s="181"/>
      <c r="F226" s="181"/>
      <c r="G226" s="181" t="s">
        <v>4283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3960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4362</v>
      </c>
      <c r="C227" s="312" t="s">
        <v>4363</v>
      </c>
      <c r="D227" s="312" t="s">
        <v>781</v>
      </c>
      <c r="E227" s="312" t="s">
        <v>4284</v>
      </c>
      <c r="F227" s="312" t="s">
        <v>4364</v>
      </c>
      <c r="G227" s="312" t="s">
        <v>4286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4287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4287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4362</v>
      </c>
      <c r="C228" s="312" t="s">
        <v>4363</v>
      </c>
      <c r="D228" s="312" t="s">
        <v>781</v>
      </c>
      <c r="E228" s="312" t="s">
        <v>4288</v>
      </c>
      <c r="F228" s="312" t="s">
        <v>4365</v>
      </c>
      <c r="G228" s="312" t="s">
        <v>4290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4000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4000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4366</v>
      </c>
      <c r="C229" s="181" t="s">
        <v>4367</v>
      </c>
      <c r="D229" s="181"/>
      <c r="E229" s="181"/>
      <c r="F229" s="181"/>
      <c r="G229" s="181" t="s">
        <v>4283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3960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4366</v>
      </c>
      <c r="C230" s="312" t="s">
        <v>4367</v>
      </c>
      <c r="D230" s="312" t="s">
        <v>781</v>
      </c>
      <c r="E230" s="312" t="s">
        <v>4284</v>
      </c>
      <c r="F230" s="312" t="s">
        <v>4368</v>
      </c>
      <c r="G230" s="312" t="s">
        <v>4286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4287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4287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4366</v>
      </c>
      <c r="C231" s="312" t="s">
        <v>4367</v>
      </c>
      <c r="D231" s="312" t="s">
        <v>781</v>
      </c>
      <c r="E231" s="312" t="s">
        <v>4288</v>
      </c>
      <c r="F231" s="312" t="s">
        <v>4369</v>
      </c>
      <c r="G231" s="312" t="s">
        <v>4290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4000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4000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4370</v>
      </c>
      <c r="C232" s="181" t="s">
        <v>4371</v>
      </c>
      <c r="D232" s="181"/>
      <c r="E232" s="181"/>
      <c r="F232" s="181"/>
      <c r="G232" s="181" t="s">
        <v>4283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3960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4370</v>
      </c>
      <c r="C233" s="312" t="s">
        <v>4371</v>
      </c>
      <c r="D233" s="312" t="s">
        <v>781</v>
      </c>
      <c r="E233" s="312" t="s">
        <v>4284</v>
      </c>
      <c r="F233" s="312" t="s">
        <v>4372</v>
      </c>
      <c r="G233" s="312" t="s">
        <v>4286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4287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4287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4370</v>
      </c>
      <c r="C234" s="312" t="s">
        <v>4371</v>
      </c>
      <c r="D234" s="312" t="s">
        <v>781</v>
      </c>
      <c r="E234" s="312" t="s">
        <v>4288</v>
      </c>
      <c r="F234" s="312" t="s">
        <v>4373</v>
      </c>
      <c r="G234" s="312" t="s">
        <v>4290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4000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4000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4374</v>
      </c>
      <c r="C235" s="181" t="s">
        <v>4375</v>
      </c>
      <c r="D235" s="181"/>
      <c r="E235" s="181"/>
      <c r="F235" s="181"/>
      <c r="G235" s="181" t="s">
        <v>4283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3960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4374</v>
      </c>
      <c r="C236" s="312" t="s">
        <v>4375</v>
      </c>
      <c r="D236" s="312" t="s">
        <v>781</v>
      </c>
      <c r="E236" s="312" t="s">
        <v>4284</v>
      </c>
      <c r="F236" s="312" t="s">
        <v>4376</v>
      </c>
      <c r="G236" s="312" t="s">
        <v>4286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4287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4287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4374</v>
      </c>
      <c r="C237" s="312" t="s">
        <v>4375</v>
      </c>
      <c r="D237" s="312" t="s">
        <v>781</v>
      </c>
      <c r="E237" s="312" t="s">
        <v>4288</v>
      </c>
      <c r="F237" s="312" t="s">
        <v>4377</v>
      </c>
      <c r="G237" s="312" t="s">
        <v>4290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4000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4000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4378</v>
      </c>
      <c r="C238" s="181" t="s">
        <v>4379</v>
      </c>
      <c r="D238" s="181"/>
      <c r="E238" s="181"/>
      <c r="F238" s="181"/>
      <c r="G238" s="181" t="s">
        <v>4283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3960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4378</v>
      </c>
      <c r="C239" s="312" t="s">
        <v>4379</v>
      </c>
      <c r="D239" s="312" t="s">
        <v>781</v>
      </c>
      <c r="E239" s="312" t="s">
        <v>4284</v>
      </c>
      <c r="F239" s="312" t="s">
        <v>4380</v>
      </c>
      <c r="G239" s="312" t="s">
        <v>4286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4287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4287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4378</v>
      </c>
      <c r="C240" s="312" t="s">
        <v>4379</v>
      </c>
      <c r="D240" s="312" t="s">
        <v>781</v>
      </c>
      <c r="E240" s="312" t="s">
        <v>4288</v>
      </c>
      <c r="F240" s="312" t="s">
        <v>4381</v>
      </c>
      <c r="G240" s="312" t="s">
        <v>4290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4000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4000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4382</v>
      </c>
      <c r="C241" s="181" t="s">
        <v>4383</v>
      </c>
      <c r="D241" s="181"/>
      <c r="E241" s="181"/>
      <c r="F241" s="181"/>
      <c r="G241" s="181" t="s">
        <v>4283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3960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4382</v>
      </c>
      <c r="C242" s="312" t="s">
        <v>4383</v>
      </c>
      <c r="D242" s="312" t="s">
        <v>781</v>
      </c>
      <c r="E242" s="312" t="s">
        <v>4284</v>
      </c>
      <c r="F242" s="312" t="s">
        <v>4384</v>
      </c>
      <c r="G242" s="312" t="s">
        <v>4286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4287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4287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4382</v>
      </c>
      <c r="C243" s="312" t="s">
        <v>4383</v>
      </c>
      <c r="D243" s="312" t="s">
        <v>781</v>
      </c>
      <c r="E243" s="312" t="s">
        <v>4288</v>
      </c>
      <c r="F243" s="312" t="s">
        <v>4385</v>
      </c>
      <c r="G243" s="312" t="s">
        <v>4290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4000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4000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4386</v>
      </c>
      <c r="C244" s="181" t="s">
        <v>4387</v>
      </c>
      <c r="D244" s="181"/>
      <c r="E244" s="181"/>
      <c r="F244" s="181"/>
      <c r="G244" s="181" t="s">
        <v>4283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3960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4386</v>
      </c>
      <c r="C245" s="312" t="s">
        <v>4387</v>
      </c>
      <c r="D245" s="312" t="s">
        <v>781</v>
      </c>
      <c r="E245" s="312" t="s">
        <v>4284</v>
      </c>
      <c r="F245" s="312" t="s">
        <v>4388</v>
      </c>
      <c r="G245" s="312" t="s">
        <v>4286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4287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4287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4386</v>
      </c>
      <c r="C246" s="312" t="s">
        <v>4387</v>
      </c>
      <c r="D246" s="312" t="s">
        <v>781</v>
      </c>
      <c r="E246" s="312" t="s">
        <v>4288</v>
      </c>
      <c r="F246" s="312" t="s">
        <v>4389</v>
      </c>
      <c r="G246" s="312" t="s">
        <v>4290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4000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4000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4390</v>
      </c>
      <c r="C247" s="181" t="s">
        <v>4391</v>
      </c>
      <c r="D247" s="181"/>
      <c r="E247" s="181"/>
      <c r="F247" s="181"/>
      <c r="G247" s="181" t="s">
        <v>4283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3960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4390</v>
      </c>
      <c r="C248" s="312" t="s">
        <v>4391</v>
      </c>
      <c r="D248" s="312" t="s">
        <v>781</v>
      </c>
      <c r="E248" s="312" t="s">
        <v>4284</v>
      </c>
      <c r="F248" s="312" t="s">
        <v>4392</v>
      </c>
      <c r="G248" s="312" t="s">
        <v>4286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4287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4287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4390</v>
      </c>
      <c r="C249" s="312" t="s">
        <v>4391</v>
      </c>
      <c r="D249" s="312" t="s">
        <v>781</v>
      </c>
      <c r="E249" s="312" t="s">
        <v>4288</v>
      </c>
      <c r="F249" s="312" t="s">
        <v>4393</v>
      </c>
      <c r="G249" s="312" t="s">
        <v>4290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4000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4000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4394</v>
      </c>
      <c r="C250" s="181" t="s">
        <v>4395</v>
      </c>
      <c r="D250" s="181"/>
      <c r="E250" s="181"/>
      <c r="F250" s="181"/>
      <c r="G250" s="181" t="s">
        <v>4283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3960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4394</v>
      </c>
      <c r="C251" s="312" t="s">
        <v>4395</v>
      </c>
      <c r="D251" s="312" t="s">
        <v>781</v>
      </c>
      <c r="E251" s="312" t="s">
        <v>4284</v>
      </c>
      <c r="F251" s="312" t="s">
        <v>4396</v>
      </c>
      <c r="G251" s="312" t="s">
        <v>4286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4287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4287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4394</v>
      </c>
      <c r="C252" s="312" t="s">
        <v>4395</v>
      </c>
      <c r="D252" s="312" t="s">
        <v>781</v>
      </c>
      <c r="E252" s="312" t="s">
        <v>4288</v>
      </c>
      <c r="F252" s="312" t="s">
        <v>4397</v>
      </c>
      <c r="G252" s="312" t="s">
        <v>4290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4000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4000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4398</v>
      </c>
      <c r="C253" s="181" t="s">
        <v>4399</v>
      </c>
      <c r="D253" s="181"/>
      <c r="E253" s="181"/>
      <c r="F253" s="181"/>
      <c r="G253" s="181" t="s">
        <v>4283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3960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4398</v>
      </c>
      <c r="C254" s="312" t="s">
        <v>4399</v>
      </c>
      <c r="D254" s="312" t="s">
        <v>781</v>
      </c>
      <c r="E254" s="312" t="s">
        <v>4284</v>
      </c>
      <c r="F254" s="312" t="s">
        <v>4400</v>
      </c>
      <c r="G254" s="312" t="s">
        <v>4286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4287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4287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4398</v>
      </c>
      <c r="C255" s="312" t="s">
        <v>4399</v>
      </c>
      <c r="D255" s="312" t="s">
        <v>781</v>
      </c>
      <c r="E255" s="312" t="s">
        <v>4288</v>
      </c>
      <c r="F255" s="312" t="s">
        <v>4401</v>
      </c>
      <c r="G255" s="312" t="s">
        <v>4290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4000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4000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4402</v>
      </c>
      <c r="C256" s="181" t="s">
        <v>4403</v>
      </c>
      <c r="D256" s="181"/>
      <c r="E256" s="181"/>
      <c r="F256" s="181"/>
      <c r="G256" s="181" t="s">
        <v>4283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3960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4402</v>
      </c>
      <c r="C257" s="312" t="s">
        <v>4403</v>
      </c>
      <c r="D257" s="312" t="s">
        <v>781</v>
      </c>
      <c r="E257" s="312" t="s">
        <v>4284</v>
      </c>
      <c r="F257" s="312" t="s">
        <v>4404</v>
      </c>
      <c r="G257" s="312" t="s">
        <v>4286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4287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4287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4402</v>
      </c>
      <c r="C258" s="312" t="s">
        <v>4403</v>
      </c>
      <c r="D258" s="312" t="s">
        <v>781</v>
      </c>
      <c r="E258" s="312" t="s">
        <v>4288</v>
      </c>
      <c r="F258" s="312" t="s">
        <v>4405</v>
      </c>
      <c r="G258" s="312" t="s">
        <v>4290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4000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4000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4406</v>
      </c>
      <c r="C259" s="181" t="s">
        <v>4407</v>
      </c>
      <c r="D259" s="181"/>
      <c r="E259" s="181"/>
      <c r="F259" s="181"/>
      <c r="G259" s="181" t="s">
        <v>4283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3960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4406</v>
      </c>
      <c r="C260" s="312" t="s">
        <v>4407</v>
      </c>
      <c r="D260" s="312" t="s">
        <v>781</v>
      </c>
      <c r="E260" s="312" t="s">
        <v>4284</v>
      </c>
      <c r="F260" s="312" t="s">
        <v>4408</v>
      </c>
      <c r="G260" s="312" t="s">
        <v>4286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4287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4287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4406</v>
      </c>
      <c r="C261" s="312" t="s">
        <v>4407</v>
      </c>
      <c r="D261" s="312" t="s">
        <v>781</v>
      </c>
      <c r="E261" s="312" t="s">
        <v>4288</v>
      </c>
      <c r="F261" s="312" t="s">
        <v>4409</v>
      </c>
      <c r="G261" s="312" t="s">
        <v>4290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4000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4000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4410</v>
      </c>
      <c r="C262" s="181" t="s">
        <v>4411</v>
      </c>
      <c r="D262" s="181"/>
      <c r="E262" s="181"/>
      <c r="F262" s="181"/>
      <c r="G262" s="181" t="s">
        <v>4283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3960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4410</v>
      </c>
      <c r="C263" s="312" t="s">
        <v>4411</v>
      </c>
      <c r="D263" s="312" t="s">
        <v>781</v>
      </c>
      <c r="E263" s="312" t="s">
        <v>4284</v>
      </c>
      <c r="F263" s="312" t="s">
        <v>4412</v>
      </c>
      <c r="G263" s="312" t="s">
        <v>4286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4287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4287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4410</v>
      </c>
      <c r="C264" s="312" t="s">
        <v>4411</v>
      </c>
      <c r="D264" s="312" t="s">
        <v>781</v>
      </c>
      <c r="E264" s="312" t="s">
        <v>4288</v>
      </c>
      <c r="F264" s="312" t="s">
        <v>4413</v>
      </c>
      <c r="G264" s="312" t="s">
        <v>4290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4000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4000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4414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4415</v>
      </c>
      <c r="E30" s="82" t="s">
        <v>3989</v>
      </c>
      <c r="F30" s="82" t="s">
        <v>3986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3990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4416</v>
      </c>
      <c r="E31" s="82" t="s">
        <v>3989</v>
      </c>
      <c r="F31" s="82" t="s">
        <v>3986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3990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4417</v>
      </c>
      <c r="E32" s="82" t="s">
        <v>3989</v>
      </c>
      <c r="F32" s="82" t="s">
        <v>3986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3990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4418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3997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4419</v>
      </c>
      <c r="E34" s="82" t="s">
        <v>3999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4000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4420</v>
      </c>
      <c r="E35" s="82" t="s">
        <v>4003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4000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4421</v>
      </c>
      <c r="E36" s="82" t="s">
        <v>4007</v>
      </c>
      <c r="F36" s="82" t="s">
        <v>4004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4008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4422</v>
      </c>
      <c r="E37" s="82" t="s">
        <v>4003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4000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4423</v>
      </c>
      <c r="E38" s="82" t="s">
        <v>4013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4000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4424</v>
      </c>
      <c r="E39" s="82" t="s">
        <v>3989</v>
      </c>
      <c r="F39" s="82" t="s">
        <v>3986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3990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4425</v>
      </c>
      <c r="E40" s="82" t="s">
        <v>3989</v>
      </c>
      <c r="F40" s="82" t="s">
        <v>3986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3990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4426</v>
      </c>
      <c r="E41" s="82" t="s">
        <v>3989</v>
      </c>
      <c r="F41" s="82" t="s">
        <v>3986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3990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4427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3997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4428</v>
      </c>
      <c r="E43" s="82" t="s">
        <v>3999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4000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4429</v>
      </c>
      <c r="E44" s="82" t="s">
        <v>4003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4000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4430</v>
      </c>
      <c r="E45" s="82" t="s">
        <v>4007</v>
      </c>
      <c r="F45" s="82" t="s">
        <v>4004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4008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4431</v>
      </c>
      <c r="E46" s="82" t="s">
        <v>4003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4000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4432</v>
      </c>
      <c r="E47" s="82" t="s">
        <v>4013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4000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4000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4434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4000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4435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4000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4436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4000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4437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4000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4438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4000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4439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4000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4440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4000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4441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4000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4442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4000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4000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4444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4000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4445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4000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4446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4000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4447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4000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4448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4000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4449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4000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4450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4000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4451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4000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4452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4000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4453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4000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4454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4000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4455</v>
      </c>
      <c r="E70" s="82" t="s">
        <v>4003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4000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4456</v>
      </c>
      <c r="E71" s="82" t="s">
        <v>4003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4000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4457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4000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4458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4000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4459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4000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4460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4000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4461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4000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4462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4000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4463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4000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4000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4465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4000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4466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4000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4467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4000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4000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4469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4000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4470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4000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4471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4000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4472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4000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4000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4474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4000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4475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4000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4476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4000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4477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4000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4478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4000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4479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4000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4480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4000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4481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4000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4482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4000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4000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4484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4000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4485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4000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4486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4000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4487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4000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4488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4000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4489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4000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4490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4000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4491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4000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4492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4000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4000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4494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4000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4495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4000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4496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4000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4497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4000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4498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4000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4499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4000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4500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4000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4501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4000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4502</v>
      </c>
      <c r="E117" s="82" t="s">
        <v>4279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4280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4503</v>
      </c>
      <c r="E118" s="82" t="s">
        <v>4286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4287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4504</v>
      </c>
      <c r="E119" s="82" t="s">
        <v>4290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4000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4505</v>
      </c>
      <c r="E120" s="82" t="s">
        <v>4279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4280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4506</v>
      </c>
      <c r="E121" s="82" t="s">
        <v>4286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4287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4507</v>
      </c>
      <c r="E122" s="82" t="s">
        <v>4290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4000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4508</v>
      </c>
      <c r="E123" s="82" t="s">
        <v>4286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4287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4509</v>
      </c>
      <c r="E124" s="82" t="s">
        <v>4290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4000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4510</v>
      </c>
      <c r="E125" s="82" t="s">
        <v>4286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4287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4511</v>
      </c>
      <c r="E126" s="82" t="s">
        <v>4290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4000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4512</v>
      </c>
      <c r="E127" s="82" t="s">
        <v>4286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4287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4513</v>
      </c>
      <c r="E128" s="82" t="s">
        <v>4290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4000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4514</v>
      </c>
      <c r="E129" s="82" t="s">
        <v>4286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4287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4515</v>
      </c>
      <c r="E130" s="82" t="s">
        <v>4290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4000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4516</v>
      </c>
      <c r="E131" s="82" t="s">
        <v>4286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4287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4517</v>
      </c>
      <c r="E132" s="82" t="s">
        <v>4290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4000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4518</v>
      </c>
      <c r="E133" s="82" t="s">
        <v>4286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4287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4519</v>
      </c>
      <c r="E134" s="82" t="s">
        <v>4290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4000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4520</v>
      </c>
      <c r="E135" s="82" t="s">
        <v>4286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4287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4521</v>
      </c>
      <c r="E136" s="82" t="s">
        <v>4290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4000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4522</v>
      </c>
      <c r="E137" s="82" t="s">
        <v>4286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4287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4523</v>
      </c>
      <c r="E138" s="82" t="s">
        <v>4290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4000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4524</v>
      </c>
      <c r="E139" s="82" t="s">
        <v>4286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4287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4525</v>
      </c>
      <c r="E140" s="82" t="s">
        <v>4290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4000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4526</v>
      </c>
      <c r="E141" s="82" t="s">
        <v>4286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4287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4527</v>
      </c>
      <c r="E142" s="82" t="s">
        <v>4290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4000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4528</v>
      </c>
      <c r="E143" s="82" t="s">
        <v>4286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4287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4529</v>
      </c>
      <c r="E144" s="82" t="s">
        <v>4290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4000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4530</v>
      </c>
      <c r="E145" s="82" t="s">
        <v>4286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4287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4531</v>
      </c>
      <c r="E146" s="82" t="s">
        <v>4290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4000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4532</v>
      </c>
      <c r="E147" s="82" t="s">
        <v>4286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4287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4533</v>
      </c>
      <c r="E148" s="82" t="s">
        <v>4290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4000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4534</v>
      </c>
      <c r="E149" s="82" t="s">
        <v>4286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4287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4535</v>
      </c>
      <c r="E150" s="82" t="s">
        <v>4290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4000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4536</v>
      </c>
      <c r="E151" s="82" t="s">
        <v>4286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4287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4537</v>
      </c>
      <c r="E152" s="82" t="s">
        <v>4290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4000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4538</v>
      </c>
      <c r="E153" s="82" t="s">
        <v>4286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4287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4539</v>
      </c>
      <c r="E154" s="82" t="s">
        <v>4290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4000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4540</v>
      </c>
      <c r="E155" s="82" t="s">
        <v>4286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4287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4541</v>
      </c>
      <c r="E156" s="82" t="s">
        <v>4290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4000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4542</v>
      </c>
      <c r="E157" s="82" t="s">
        <v>4286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4287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4543</v>
      </c>
      <c r="E158" s="82" t="s">
        <v>4290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4000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4544</v>
      </c>
      <c r="E159" s="82" t="s">
        <v>4286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4287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4545</v>
      </c>
      <c r="E160" s="82" t="s">
        <v>4290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4000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4546</v>
      </c>
      <c r="E161" s="82" t="s">
        <v>4286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4287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4547</v>
      </c>
      <c r="E162" s="82" t="s">
        <v>4290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4000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4548</v>
      </c>
      <c r="E163" s="82" t="s">
        <v>4286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4287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4549</v>
      </c>
      <c r="E164" s="82" t="s">
        <v>4290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4000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4550</v>
      </c>
      <c r="E165" s="82" t="s">
        <v>4286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4287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4551</v>
      </c>
      <c r="E166" s="82" t="s">
        <v>4290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4000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4552</v>
      </c>
      <c r="E167" s="82" t="s">
        <v>4286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4287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4553</v>
      </c>
      <c r="E168" s="82" t="s">
        <v>4290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4000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4554</v>
      </c>
      <c r="E169" s="82" t="s">
        <v>4286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4287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4555</v>
      </c>
      <c r="E170" s="82" t="s">
        <v>4290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4000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4556</v>
      </c>
      <c r="E171" s="82" t="s">
        <v>4286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4287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4557</v>
      </c>
      <c r="E172" s="82" t="s">
        <v>4290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4000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4558</v>
      </c>
      <c r="E173" s="82" t="s">
        <v>4286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4287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4559</v>
      </c>
      <c r="E174" s="82" t="s">
        <v>4290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4000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4560</v>
      </c>
      <c r="E175" s="82" t="s">
        <v>4286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4287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4561</v>
      </c>
      <c r="E176" s="82" t="s">
        <v>4290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4000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4562</v>
      </c>
      <c r="E177" s="82" t="s">
        <v>4286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4287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4563</v>
      </c>
      <c r="E178" s="82" t="s">
        <v>4290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4000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4564</v>
      </c>
      <c r="E179" s="82" t="s">
        <v>4286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4287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4565</v>
      </c>
      <c r="E180" s="82" t="s">
        <v>4290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4000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H211" sqref="H2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4566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2</v>
      </c>
      <c r="H5" s="26" cm="1">
        <f t="array" ref="H5">SUMPRODUCT(--($C$30:$C$187=$D5),$L$30:$L$187,$J$30:$J$187)</f>
        <v>432.6</v>
      </c>
      <c r="I5" s="26" cm="1">
        <f t="array" ref="I5">SUMPRODUCT(--($C$30:$C$187=$D5),$M$30:$M$187)</f>
        <v>6</v>
      </c>
      <c r="J5" s="27" cm="1">
        <f t="array" ref="J5">SUMPRODUCT(--($C$30:$C$187=$D5),$M$30:$M$187,$J$30:$J$187)</f>
        <v>74.599999999999994</v>
      </c>
      <c r="L5" s="28" t="s">
        <v>12</v>
      </c>
      <c r="M5" s="29">
        <f>G8</f>
        <v>66</v>
      </c>
      <c r="N5" s="30">
        <f>H8</f>
        <v>560.6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66</v>
      </c>
      <c r="H8" s="41">
        <f t="shared" si="0"/>
        <v>560.6</v>
      </c>
      <c r="I8" s="41">
        <f t="shared" si="0"/>
        <v>206</v>
      </c>
      <c r="J8" s="42">
        <f>J5+J6+J7</f>
        <v>8095.8000000000075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">TRANSPOSE(_xlfn._xlws.SORT(_xlfn.UNIQUE(_xlfn._xlws.FILTER(E30:E187,(C30:C187=$D$11)*(M30:M187&lt;&gt;0))),,1))</f>
        <v>L65*4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18880</v>
      </c>
      <c r="F12" s="50" cm="1">
        <f t="array" ref="F12">SUMPRODUCT(--($C$30:$C$187=$D$11),--($E$30:$E$187=F$11),$I$30:$I$187,$G$30:$G$187)</f>
        <v>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6</v>
      </c>
      <c r="F13" s="53" cm="1">
        <f t="array" ref="F13">SUMPRODUCT(--($C$30:$C$187=$D$11),--($E$30:$E$187=F$11),$I$30:$I$187)</f>
        <v>0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18880</v>
      </c>
      <c r="F16" s="50" cm="1">
        <f t="array" ref="F16">SUMPRODUCT(--($C$30:$C$187=$D$11),--($E$30:$E$187=F$11),$M$30:$M$187,$G$30:$G$187)</f>
        <v>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6</v>
      </c>
      <c r="F17" s="58" cm="1">
        <f t="array" ref="F17">SUMPRODUCT(--($C$30:$C$187=$D$11),--($E$30:$E$187=F$11),$M$30:$M$187)</f>
        <v>0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74.599999999999994</v>
      </c>
      <c r="F18" s="61" cm="1">
        <f t="array" ref="F18">SUMPRODUCT(--($C$30:$C$187=$D$11),--($E$30:$E$187=F$11),$M$30:$M$187,$J$30:$J$187)</f>
        <v>0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432.6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2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>
        <v>46312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3992</v>
      </c>
      <c r="E30" s="82" t="s">
        <v>3989</v>
      </c>
      <c r="F30" s="82" t="s">
        <v>3986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3990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3994</v>
      </c>
      <c r="E31" s="82" t="s">
        <v>3989</v>
      </c>
      <c r="F31" s="82" t="s">
        <v>3986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3990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3988</v>
      </c>
      <c r="E32" s="82" t="s">
        <v>3989</v>
      </c>
      <c r="F32" s="82" t="s">
        <v>3986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3990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3996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1</v>
      </c>
      <c r="M33" s="26">
        <f t="shared" si="4"/>
        <v>0</v>
      </c>
      <c r="N33" s="26"/>
      <c r="O33" s="26">
        <f>(5047+1903)/G33</f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 t="s">
        <v>3961</v>
      </c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3997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3998</v>
      </c>
      <c r="E34" s="82" t="s">
        <v>3999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4000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4002</v>
      </c>
      <c r="E35" s="82" t="s">
        <v>4003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4000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4006</v>
      </c>
      <c r="E36" s="82" t="s">
        <v>4007</v>
      </c>
      <c r="F36" s="82" t="s">
        <v>4004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4008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4010</v>
      </c>
      <c r="E37" s="82" t="s">
        <v>4003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4000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4012</v>
      </c>
      <c r="E38" s="82" t="s">
        <v>4013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4000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4017</v>
      </c>
      <c r="E39" s="82" t="s">
        <v>3989</v>
      </c>
      <c r="F39" s="82" t="s">
        <v>3986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3990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4018</v>
      </c>
      <c r="E40" s="82" t="s">
        <v>3989</v>
      </c>
      <c r="F40" s="82" t="s">
        <v>3986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3990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4016</v>
      </c>
      <c r="E41" s="82" t="s">
        <v>3989</v>
      </c>
      <c r="F41" s="82" t="s">
        <v>3986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3990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4019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1</v>
      </c>
      <c r="M42" s="26">
        <f t="shared" si="4"/>
        <v>0</v>
      </c>
      <c r="N42" s="26"/>
      <c r="O42" s="26">
        <v>1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3997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4020</v>
      </c>
      <c r="E43" s="82" t="s">
        <v>3999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4000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4021</v>
      </c>
      <c r="E44" s="82" t="s">
        <v>4003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4000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4022</v>
      </c>
      <c r="E45" s="82" t="s">
        <v>4007</v>
      </c>
      <c r="F45" s="82" t="s">
        <v>4004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4008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4023</v>
      </c>
      <c r="E46" s="82" t="s">
        <v>4003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4000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4024</v>
      </c>
      <c r="E47" s="82" t="s">
        <v>4013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4000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4029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4000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4034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4000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4000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4044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4000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4049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4000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4052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4000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4055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4000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4058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4000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4063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4000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4066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4000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4069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4000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4072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4000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4075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4000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4078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4000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4081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4000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4086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4000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4089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4000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4094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4000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4099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4000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4102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4000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4105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4000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4108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4000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4113</v>
      </c>
      <c r="E70" s="82" t="s">
        <v>4003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4000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4118</v>
      </c>
      <c r="E71" s="82" t="s">
        <v>4003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4000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4123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4000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4128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4000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4133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4000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4138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4000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4141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4000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4144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4000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4147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4000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4150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4000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4153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4000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4156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4000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4161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4000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4164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4000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4167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4000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4170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4000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4173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4000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4236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4000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4239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4000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4000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4183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4000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4186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4000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4191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4000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4194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4000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4197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4000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4200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4000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4203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4000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4206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4000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4209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4000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4212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4000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4215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4000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4218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4000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4221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4000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4224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4000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4227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4000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4230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4000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4233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4000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4244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4000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4249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4000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4252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4000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4255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4000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4258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4000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4261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4000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4264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4000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4267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4000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4270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4000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4273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4000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4278</v>
      </c>
      <c r="E117" s="82" t="s">
        <v>4279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4280</v>
      </c>
      <c r="AH117" s="53">
        <v>1</v>
      </c>
      <c r="AI117" s="83">
        <v>46277</v>
      </c>
      <c r="AJ117" s="53"/>
      <c r="AK117" s="53"/>
    </row>
    <row r="118" spans="3:37" ht="14.25" hidden="1" customHeight="1">
      <c r="C118" s="82" t="s">
        <v>13</v>
      </c>
      <c r="D118" s="82" t="s">
        <v>4285</v>
      </c>
      <c r="E118" s="82" t="s">
        <v>4286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4287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4289</v>
      </c>
      <c r="E119" s="82" t="s">
        <v>4290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4000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4293</v>
      </c>
      <c r="E120" s="82" t="s">
        <v>4279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4280</v>
      </c>
      <c r="AH120" s="53">
        <v>1</v>
      </c>
      <c r="AI120" s="83">
        <v>46277</v>
      </c>
      <c r="AJ120" s="53"/>
      <c r="AK120" s="53"/>
    </row>
    <row r="121" spans="3:37" ht="14.25" hidden="1" customHeight="1">
      <c r="C121" s="82" t="s">
        <v>13</v>
      </c>
      <c r="D121" s="82" t="s">
        <v>4296</v>
      </c>
      <c r="E121" s="82" t="s">
        <v>4286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4287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4297</v>
      </c>
      <c r="E122" s="82" t="s">
        <v>4290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4000</v>
      </c>
      <c r="AH122" s="53">
        <v>2</v>
      </c>
      <c r="AI122" s="83">
        <v>46277</v>
      </c>
      <c r="AJ122" s="53"/>
      <c r="AK122" s="53"/>
    </row>
    <row r="123" spans="3:37" ht="14.25" hidden="1" customHeight="1">
      <c r="C123" s="82" t="s">
        <v>13</v>
      </c>
      <c r="D123" s="82" t="s">
        <v>4300</v>
      </c>
      <c r="E123" s="82" t="s">
        <v>4286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4287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4301</v>
      </c>
      <c r="E124" s="82" t="s">
        <v>4290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4000</v>
      </c>
      <c r="AH124" s="53">
        <v>2</v>
      </c>
      <c r="AI124" s="83">
        <v>46277</v>
      </c>
      <c r="AJ124" s="53"/>
      <c r="AK124" s="53"/>
    </row>
    <row r="125" spans="3:37" ht="14.25" hidden="1" customHeight="1">
      <c r="C125" s="82" t="s">
        <v>13</v>
      </c>
      <c r="D125" s="82" t="s">
        <v>4304</v>
      </c>
      <c r="E125" s="82" t="s">
        <v>4286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4287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4305</v>
      </c>
      <c r="E126" s="82" t="s">
        <v>4290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4000</v>
      </c>
      <c r="AH126" s="53">
        <v>2</v>
      </c>
      <c r="AI126" s="83">
        <v>46277</v>
      </c>
      <c r="AJ126" s="53"/>
      <c r="AK126" s="53"/>
    </row>
    <row r="127" spans="3:37" ht="14.25" hidden="1" customHeight="1">
      <c r="C127" s="82" t="s">
        <v>13</v>
      </c>
      <c r="D127" s="82" t="s">
        <v>4308</v>
      </c>
      <c r="E127" s="82" t="s">
        <v>4286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4287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4309</v>
      </c>
      <c r="E128" s="82" t="s">
        <v>4290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4000</v>
      </c>
      <c r="AH128" s="53">
        <v>2</v>
      </c>
      <c r="AI128" s="83">
        <v>46277</v>
      </c>
      <c r="AJ128" s="53"/>
      <c r="AK128" s="53"/>
    </row>
    <row r="129" spans="3:37" ht="14.25" hidden="1" customHeight="1">
      <c r="C129" s="82" t="s">
        <v>13</v>
      </c>
      <c r="D129" s="82" t="s">
        <v>4312</v>
      </c>
      <c r="E129" s="82" t="s">
        <v>4286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4287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4313</v>
      </c>
      <c r="E130" s="82" t="s">
        <v>4290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4000</v>
      </c>
      <c r="AH130" s="53">
        <v>2</v>
      </c>
      <c r="AI130" s="83">
        <v>46277</v>
      </c>
      <c r="AJ130" s="53"/>
      <c r="AK130" s="53"/>
    </row>
    <row r="131" spans="3:37" ht="14.25" hidden="1" customHeight="1">
      <c r="C131" s="82" t="s">
        <v>13</v>
      </c>
      <c r="D131" s="82" t="s">
        <v>4316</v>
      </c>
      <c r="E131" s="82" t="s">
        <v>4286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4287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4317</v>
      </c>
      <c r="E132" s="82" t="s">
        <v>4290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4000</v>
      </c>
      <c r="AH132" s="53">
        <v>2</v>
      </c>
      <c r="AI132" s="83">
        <v>46277</v>
      </c>
      <c r="AJ132" s="53"/>
      <c r="AK132" s="53"/>
    </row>
    <row r="133" spans="3:37" ht="14.25" hidden="1" customHeight="1">
      <c r="C133" s="82" t="s">
        <v>13</v>
      </c>
      <c r="D133" s="82" t="s">
        <v>4320</v>
      </c>
      <c r="E133" s="82" t="s">
        <v>4286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4287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4321</v>
      </c>
      <c r="E134" s="82" t="s">
        <v>4290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4000</v>
      </c>
      <c r="AH134" s="53">
        <v>4</v>
      </c>
      <c r="AI134" s="83">
        <v>46277</v>
      </c>
      <c r="AJ134" s="53"/>
      <c r="AK134" s="53"/>
    </row>
    <row r="135" spans="3:37" ht="14.25" hidden="1" customHeight="1">
      <c r="C135" s="82" t="s">
        <v>13</v>
      </c>
      <c r="D135" s="82" t="s">
        <v>4324</v>
      </c>
      <c r="E135" s="82" t="s">
        <v>4286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4287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4325</v>
      </c>
      <c r="E136" s="82" t="s">
        <v>4290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4000</v>
      </c>
      <c r="AH136" s="53">
        <v>2</v>
      </c>
      <c r="AI136" s="83">
        <v>46277</v>
      </c>
      <c r="AJ136" s="53"/>
      <c r="AK136" s="53"/>
    </row>
    <row r="137" spans="3:37" ht="14.25" hidden="1" customHeight="1">
      <c r="C137" s="82" t="s">
        <v>13</v>
      </c>
      <c r="D137" s="82" t="s">
        <v>4328</v>
      </c>
      <c r="E137" s="82" t="s">
        <v>4286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4287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4329</v>
      </c>
      <c r="E138" s="82" t="s">
        <v>4290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4000</v>
      </c>
      <c r="AH138" s="53">
        <v>2</v>
      </c>
      <c r="AI138" s="83">
        <v>46277</v>
      </c>
      <c r="AJ138" s="53"/>
      <c r="AK138" s="53"/>
    </row>
    <row r="139" spans="3:37" ht="14.25" hidden="1" customHeight="1">
      <c r="C139" s="82" t="s">
        <v>13</v>
      </c>
      <c r="D139" s="82" t="s">
        <v>4332</v>
      </c>
      <c r="E139" s="82" t="s">
        <v>4286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4287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4333</v>
      </c>
      <c r="E140" s="82" t="s">
        <v>4290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4000</v>
      </c>
      <c r="AH140" s="53">
        <v>2</v>
      </c>
      <c r="AI140" s="83">
        <v>46277</v>
      </c>
      <c r="AJ140" s="53"/>
      <c r="AK140" s="53"/>
    </row>
    <row r="141" spans="3:37" ht="14.25" hidden="1" customHeight="1">
      <c r="C141" s="82" t="s">
        <v>13</v>
      </c>
      <c r="D141" s="82" t="s">
        <v>4336</v>
      </c>
      <c r="E141" s="82" t="s">
        <v>4286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4287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4337</v>
      </c>
      <c r="E142" s="82" t="s">
        <v>4290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4000</v>
      </c>
      <c r="AH142" s="53">
        <v>2</v>
      </c>
      <c r="AI142" s="83">
        <v>46277</v>
      </c>
      <c r="AJ142" s="53"/>
      <c r="AK142" s="53"/>
    </row>
    <row r="143" spans="3:37" ht="14.25" hidden="1" customHeight="1">
      <c r="C143" s="82" t="s">
        <v>13</v>
      </c>
      <c r="D143" s="82" t="s">
        <v>4340</v>
      </c>
      <c r="E143" s="82" t="s">
        <v>4286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4287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4341</v>
      </c>
      <c r="E144" s="82" t="s">
        <v>4290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4000</v>
      </c>
      <c r="AH144" s="53">
        <v>2</v>
      </c>
      <c r="AI144" s="83">
        <v>46277</v>
      </c>
      <c r="AJ144" s="53"/>
      <c r="AK144" s="53"/>
    </row>
    <row r="145" spans="3:37" ht="14.25" hidden="1" customHeight="1">
      <c r="C145" s="82" t="s">
        <v>13</v>
      </c>
      <c r="D145" s="82" t="s">
        <v>4344</v>
      </c>
      <c r="E145" s="82" t="s">
        <v>4286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4287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4345</v>
      </c>
      <c r="E146" s="82" t="s">
        <v>4290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4000</v>
      </c>
      <c r="AH146" s="53">
        <v>2</v>
      </c>
      <c r="AI146" s="83">
        <v>46277</v>
      </c>
      <c r="AJ146" s="53"/>
      <c r="AK146" s="53"/>
    </row>
    <row r="147" spans="3:37" ht="14.25" hidden="1" customHeight="1">
      <c r="C147" s="82" t="s">
        <v>13</v>
      </c>
      <c r="D147" s="82" t="s">
        <v>4348</v>
      </c>
      <c r="E147" s="82" t="s">
        <v>4286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4287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4349</v>
      </c>
      <c r="E148" s="82" t="s">
        <v>4290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4000</v>
      </c>
      <c r="AH148" s="53">
        <v>2</v>
      </c>
      <c r="AI148" s="83">
        <v>46277</v>
      </c>
      <c r="AJ148" s="53"/>
      <c r="AK148" s="53"/>
    </row>
    <row r="149" spans="3:37" ht="14.25" hidden="1" customHeight="1">
      <c r="C149" s="82" t="s">
        <v>13</v>
      </c>
      <c r="D149" s="82" t="s">
        <v>4352</v>
      </c>
      <c r="E149" s="82" t="s">
        <v>4286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4287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4353</v>
      </c>
      <c r="E150" s="82" t="s">
        <v>4290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4000</v>
      </c>
      <c r="AH150" s="53">
        <v>2</v>
      </c>
      <c r="AI150" s="83">
        <v>46277</v>
      </c>
      <c r="AJ150" s="53"/>
      <c r="AK150" s="53"/>
    </row>
    <row r="151" spans="3:37" ht="14.25" hidden="1" customHeight="1">
      <c r="C151" s="82" t="s">
        <v>13</v>
      </c>
      <c r="D151" s="82" t="s">
        <v>4392</v>
      </c>
      <c r="E151" s="82" t="s">
        <v>4286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4287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4393</v>
      </c>
      <c r="E152" s="82" t="s">
        <v>4290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4000</v>
      </c>
      <c r="AH152" s="53">
        <v>2</v>
      </c>
      <c r="AI152" s="83">
        <v>46277</v>
      </c>
      <c r="AJ152" s="53"/>
      <c r="AK152" s="53"/>
    </row>
    <row r="153" spans="3:37" ht="14.25" hidden="1" customHeight="1">
      <c r="C153" s="82" t="s">
        <v>13</v>
      </c>
      <c r="D153" s="82" t="s">
        <v>4356</v>
      </c>
      <c r="E153" s="82" t="s">
        <v>4286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4287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4357</v>
      </c>
      <c r="E154" s="82" t="s">
        <v>4290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4000</v>
      </c>
      <c r="AH154" s="53">
        <v>2</v>
      </c>
      <c r="AI154" s="83">
        <v>46277</v>
      </c>
      <c r="AJ154" s="53"/>
      <c r="AK154" s="53"/>
    </row>
    <row r="155" spans="3:37" ht="14.25" hidden="1" customHeight="1">
      <c r="C155" s="82" t="s">
        <v>13</v>
      </c>
      <c r="D155" s="82" t="s">
        <v>4360</v>
      </c>
      <c r="E155" s="82" t="s">
        <v>4286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4287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4361</v>
      </c>
      <c r="E156" s="82" t="s">
        <v>4290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4000</v>
      </c>
      <c r="AH156" s="53">
        <v>2</v>
      </c>
      <c r="AI156" s="83">
        <v>46277</v>
      </c>
      <c r="AJ156" s="53"/>
      <c r="AK156" s="53"/>
    </row>
    <row r="157" spans="3:37" ht="14.25" hidden="1" customHeight="1">
      <c r="C157" s="82" t="s">
        <v>13</v>
      </c>
      <c r="D157" s="82" t="s">
        <v>4364</v>
      </c>
      <c r="E157" s="82" t="s">
        <v>4286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4287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4365</v>
      </c>
      <c r="E158" s="82" t="s">
        <v>4290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4000</v>
      </c>
      <c r="AH158" s="53">
        <v>2</v>
      </c>
      <c r="AI158" s="83">
        <v>46277</v>
      </c>
      <c r="AJ158" s="53"/>
      <c r="AK158" s="53"/>
    </row>
    <row r="159" spans="3:37" ht="14.25" hidden="1" customHeight="1">
      <c r="C159" s="82" t="s">
        <v>13</v>
      </c>
      <c r="D159" s="82" t="s">
        <v>4368</v>
      </c>
      <c r="E159" s="82" t="s">
        <v>4286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4287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4369</v>
      </c>
      <c r="E160" s="82" t="s">
        <v>4290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4000</v>
      </c>
      <c r="AH160" s="53">
        <v>2</v>
      </c>
      <c r="AI160" s="83">
        <v>46277</v>
      </c>
      <c r="AJ160" s="53"/>
      <c r="AK160" s="53"/>
    </row>
    <row r="161" spans="3:37" ht="14.25" hidden="1" customHeight="1">
      <c r="C161" s="82" t="s">
        <v>13</v>
      </c>
      <c r="D161" s="82" t="s">
        <v>4372</v>
      </c>
      <c r="E161" s="82" t="s">
        <v>4286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4287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4373</v>
      </c>
      <c r="E162" s="82" t="s">
        <v>4290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4000</v>
      </c>
      <c r="AH162" s="53">
        <v>2</v>
      </c>
      <c r="AI162" s="83">
        <v>46277</v>
      </c>
      <c r="AJ162" s="53"/>
      <c r="AK162" s="53"/>
    </row>
    <row r="163" spans="3:37" ht="14.25" hidden="1" customHeight="1">
      <c r="C163" s="82" t="s">
        <v>13</v>
      </c>
      <c r="D163" s="82" t="s">
        <v>4376</v>
      </c>
      <c r="E163" s="82" t="s">
        <v>4286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4287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4377</v>
      </c>
      <c r="E164" s="82" t="s">
        <v>4290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4000</v>
      </c>
      <c r="AH164" s="53">
        <v>2</v>
      </c>
      <c r="AI164" s="83">
        <v>46277</v>
      </c>
      <c r="AJ164" s="53"/>
      <c r="AK164" s="53"/>
    </row>
    <row r="165" spans="3:37" ht="14.25" hidden="1" customHeight="1">
      <c r="C165" s="82" t="s">
        <v>13</v>
      </c>
      <c r="D165" s="82" t="s">
        <v>4380</v>
      </c>
      <c r="E165" s="82" t="s">
        <v>4286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4287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4381</v>
      </c>
      <c r="E166" s="82" t="s">
        <v>4290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4000</v>
      </c>
      <c r="AH166" s="53">
        <v>2</v>
      </c>
      <c r="AI166" s="83">
        <v>46277</v>
      </c>
      <c r="AJ166" s="53"/>
      <c r="AK166" s="53"/>
    </row>
    <row r="167" spans="3:37" ht="14.25" hidden="1" customHeight="1">
      <c r="C167" s="82" t="s">
        <v>13</v>
      </c>
      <c r="D167" s="82" t="s">
        <v>4384</v>
      </c>
      <c r="E167" s="82" t="s">
        <v>4286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4287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4385</v>
      </c>
      <c r="E168" s="82" t="s">
        <v>4290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4000</v>
      </c>
      <c r="AH168" s="53">
        <v>2</v>
      </c>
      <c r="AI168" s="83">
        <v>46277</v>
      </c>
      <c r="AJ168" s="53"/>
      <c r="AK168" s="53"/>
    </row>
    <row r="169" spans="3:37" ht="14.25" hidden="1" customHeight="1">
      <c r="C169" s="82" t="s">
        <v>13</v>
      </c>
      <c r="D169" s="82" t="s">
        <v>4388</v>
      </c>
      <c r="E169" s="82" t="s">
        <v>4286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4287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4389</v>
      </c>
      <c r="E170" s="82" t="s">
        <v>4290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4000</v>
      </c>
      <c r="AH170" s="53">
        <v>2</v>
      </c>
      <c r="AI170" s="83">
        <v>46277</v>
      </c>
      <c r="AJ170" s="53"/>
      <c r="AK170" s="53"/>
    </row>
    <row r="171" spans="3:37" ht="14.25" hidden="1" customHeight="1">
      <c r="C171" s="82" t="s">
        <v>13</v>
      </c>
      <c r="D171" s="82" t="s">
        <v>4396</v>
      </c>
      <c r="E171" s="82" t="s">
        <v>4286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4287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4397</v>
      </c>
      <c r="E172" s="82" t="s">
        <v>4290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4000</v>
      </c>
      <c r="AH172" s="53">
        <v>2</v>
      </c>
      <c r="AI172" s="83">
        <v>46277</v>
      </c>
      <c r="AJ172" s="53"/>
      <c r="AK172" s="53"/>
    </row>
    <row r="173" spans="3:37" ht="14.25" hidden="1" customHeight="1">
      <c r="C173" s="82" t="s">
        <v>13</v>
      </c>
      <c r="D173" s="82" t="s">
        <v>4400</v>
      </c>
      <c r="E173" s="82" t="s">
        <v>4286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4287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4401</v>
      </c>
      <c r="E174" s="82" t="s">
        <v>4290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4000</v>
      </c>
      <c r="AH174" s="53">
        <v>2</v>
      </c>
      <c r="AI174" s="83">
        <v>46277</v>
      </c>
      <c r="AJ174" s="53"/>
      <c r="AK174" s="53"/>
    </row>
    <row r="175" spans="3:37" ht="14.25" hidden="1" customHeight="1">
      <c r="C175" s="82" t="s">
        <v>13</v>
      </c>
      <c r="D175" s="82" t="s">
        <v>4404</v>
      </c>
      <c r="E175" s="82" t="s">
        <v>4286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4287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4405</v>
      </c>
      <c r="E176" s="82" t="s">
        <v>4290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4000</v>
      </c>
      <c r="AH176" s="53">
        <v>2</v>
      </c>
      <c r="AI176" s="83">
        <v>46277</v>
      </c>
      <c r="AJ176" s="53"/>
      <c r="AK176" s="53"/>
    </row>
    <row r="177" spans="3:37" ht="14.25" hidden="1" customHeight="1">
      <c r="C177" s="82" t="s">
        <v>13</v>
      </c>
      <c r="D177" s="82" t="s">
        <v>4408</v>
      </c>
      <c r="E177" s="82" t="s">
        <v>4286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4287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4409</v>
      </c>
      <c r="E178" s="82" t="s">
        <v>4290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4000</v>
      </c>
      <c r="AH178" s="53">
        <v>2</v>
      </c>
      <c r="AI178" s="83">
        <v>46277</v>
      </c>
      <c r="AJ178" s="53"/>
      <c r="AK178" s="53"/>
    </row>
    <row r="179" spans="3:37" ht="14.25" hidden="1" customHeight="1">
      <c r="C179" s="82" t="s">
        <v>13</v>
      </c>
      <c r="D179" s="82" t="s">
        <v>4412</v>
      </c>
      <c r="E179" s="82" t="s">
        <v>4286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4287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4413</v>
      </c>
      <c r="E180" s="82" t="s">
        <v>4290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4000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12">
      <customFilters>
        <customFilter operator="notEqual" val=" "/>
      </custom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U298STK1</vt:lpstr>
      <vt:lpstr>BTP-U298STK2</vt:lpstr>
      <vt:lpstr>U298OLD1</vt:lpstr>
      <vt:lpstr>U298STK2</vt:lpstr>
      <vt:lpstr>BTP-U298STK1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2026-10-21T03:58:58Z</dcterms:modified>
</cp:coreProperties>
</file>