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449D17D-6E76-4070-9970-23861E977972}" xr6:coauthVersionLast="47" xr6:coauthVersionMax="47" xr10:uidLastSave="{00000000-0000-0000-0000-000000000000}"/>
  <bookViews>
    <workbookView xWindow="-120" yWindow="-120" windowWidth="29040" windowHeight="15720" activeTab="2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BTP-U298STK2" sheetId="8" r:id="rId8"/>
    <sheet name="U298OLD1" sheetId="6" r:id="rId9"/>
    <sheet name="U298STK2" sheetId="11" r:id="rId10"/>
    <sheet name="BTP-U298STK1" sheetId="9" r:id="rId11"/>
    <sheet name="U298STK1" sheetId="10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0" hidden="1">#REF!</definedName>
    <definedName name="__123Graph_A" localSheetId="7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0" hidden="1">#REF!</definedName>
    <definedName name="__123Graph_ACurrent" localSheetId="7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0" hidden="1">#REF!</definedName>
    <definedName name="__123Graph_B" localSheetId="7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0" hidden="1">#REF!</definedName>
    <definedName name="__123Graph_BCurrent" localSheetId="7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0" hidden="1">#REF!</definedName>
    <definedName name="__123Graph_D" localSheetId="7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0" hidden="1">#REF!</definedName>
    <definedName name="__123Graph_E" localSheetId="7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0" hidden="1">#REF!</definedName>
    <definedName name="__123Graph_LBL_A" localSheetId="7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0" hidden="1">#REF!</definedName>
    <definedName name="__123Graph_LBL_B" localSheetId="7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0" hidden="1">#REF!</definedName>
    <definedName name="__123Graph_X" localSheetId="7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0" hidden="1">#REF!</definedName>
    <definedName name="__123Graph_XCurrent" localSheetId="7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0" hidden="1">#REF!</definedName>
    <definedName name="_Fill" localSheetId="7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'BTP-U298SCR1'!$C$29:$AT$552</definedName>
    <definedName name="_xlnm._FilterDatabase" localSheetId="1" hidden="1">'BTP-U298SCR2'!$C$29:$AK$552</definedName>
    <definedName name="_xlnm._FilterDatabase" localSheetId="10" hidden="1">'BTP-U298STK1'!$C$29:$AK$454</definedName>
    <definedName name="_xlnm._FilterDatabase" localSheetId="7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8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11" hidden="1">U298STK1!$A$9:$CJ$554</definedName>
    <definedName name="_xlnm._FilterDatabase" localSheetId="9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0" hidden="1">#REF!</definedName>
    <definedName name="_Key1" localSheetId="7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0" hidden="1">#REF!</definedName>
    <definedName name="_Key2" localSheetId="7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0" hidden="1">#REF!</definedName>
    <definedName name="_Sort" localSheetId="7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0" hidden="1">#REF!</definedName>
    <definedName name="ABC" localSheetId="7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0" hidden="1">#REF!</definedName>
    <definedName name="CO" localSheetId="7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0" hidden="1">#REF!</definedName>
    <definedName name="iv2dt" localSheetId="7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0" hidden="1">#REF!</definedName>
    <definedName name="ivdt" localSheetId="7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0" hidden="1">#REF!</definedName>
    <definedName name="KABOLINE" localSheetId="7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0" hidden="1">#REF!</definedName>
    <definedName name="Q" localSheetId="7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0" hidden="1">#REF!</definedName>
    <definedName name="weki_9701.xls" localSheetId="7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0" hidden="1">#REF!</definedName>
    <definedName name="wekir9701.xls" localSheetId="7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0" hidden="1">#REF!</definedName>
    <definedName name="X" localSheetId="7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0" hidden="1">#REF!</definedName>
    <definedName name="Y" localSheetId="7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0" hidden="1">#REF!</definedName>
    <definedName name="Z" localSheetId="7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0" hidden="1">#REF!</definedName>
    <definedName name="ㄴㅇㄹㅇㄹ" localSheetId="7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0" hidden="1">#REF!</definedName>
    <definedName name="ㅊㅌㅍㅊㅍㅊㅌㅍㅊㅌㅍㅊㅌㅍㅊㅌㅍㅊㅌㅍ" localSheetId="7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0" hidden="1">#REF!</definedName>
    <definedName name="ㅊㅌㅍㅊㅍㅌㅋㅊㅍㅌㅊㅍ" localSheetId="7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0" hidden="1">#REF!</definedName>
    <definedName name="ㅊㅌㅍㅋㅊㅍㅌㅊㅍㅌㅊㅍ" localSheetId="7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0" hidden="1">#REF!</definedName>
    <definedName name="ㅊㅌㅍㅌㅊㅍㅊㅌㅍㅌㅊㅍㅌㅊㅍ" localSheetId="7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0" hidden="1">#REF!</definedName>
    <definedName name="ㅋ" localSheetId="7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0" hidden="1">#REF!</definedName>
    <definedName name="ㅋㅋㅋㅋ" localSheetId="7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0" hidden="1">#REF!</definedName>
    <definedName name="ㅋㅋㅋㅋㅋㅋ" localSheetId="7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0" hidden="1">#REF!</definedName>
    <definedName name="ㅋㅋㅋㅋㅋㅋㅋㅋㅋ" localSheetId="7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0" hidden="1">#REF!</definedName>
    <definedName name="ㅌㅊㅍㅌㅊㅍㅌㅋㅊㅍㅌ" localSheetId="7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7" i="1" l="1" a="1"/>
  <c r="AG27" i="1" s="1"/>
  <c r="AG28" i="1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30" i="7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30" i="5"/>
  <c r="Z31" i="14"/>
  <c r="Z32" i="14"/>
  <c r="Z33" i="14"/>
  <c r="Z34" i="14"/>
  <c r="Z35" i="14"/>
  <c r="Z36" i="14"/>
  <c r="Z37" i="14"/>
  <c r="Z38" i="14"/>
  <c r="Z39" i="14"/>
  <c r="Z40" i="14"/>
  <c r="Z41" i="14"/>
  <c r="Z42" i="14"/>
  <c r="Z43" i="14"/>
  <c r="Z44" i="14"/>
  <c r="Z45" i="14"/>
  <c r="Z46" i="14"/>
  <c r="Z47" i="14"/>
  <c r="Z48" i="14"/>
  <c r="Z49" i="14"/>
  <c r="Z50" i="14"/>
  <c r="Z51" i="14"/>
  <c r="Z52" i="14"/>
  <c r="Z53" i="14"/>
  <c r="Z54" i="14"/>
  <c r="Z55" i="14"/>
  <c r="Z56" i="14"/>
  <c r="Z57" i="14"/>
  <c r="Z58" i="14"/>
  <c r="Z59" i="14"/>
  <c r="Z60" i="14"/>
  <c r="Z61" i="14"/>
  <c r="Z62" i="14"/>
  <c r="Z63" i="14"/>
  <c r="Z64" i="14"/>
  <c r="Z65" i="14"/>
  <c r="Z66" i="14"/>
  <c r="Z67" i="14"/>
  <c r="Z68" i="14"/>
  <c r="Z69" i="14"/>
  <c r="Z70" i="14"/>
  <c r="Z71" i="14"/>
  <c r="Z72" i="14"/>
  <c r="Z73" i="14"/>
  <c r="Z74" i="14"/>
  <c r="Z75" i="14"/>
  <c r="Z76" i="14"/>
  <c r="Z77" i="14"/>
  <c r="Z78" i="14"/>
  <c r="Z79" i="14"/>
  <c r="Z80" i="14"/>
  <c r="Z81" i="14"/>
  <c r="Z82" i="14"/>
  <c r="Z83" i="14"/>
  <c r="Z84" i="14"/>
  <c r="Z85" i="14"/>
  <c r="Z86" i="14"/>
  <c r="Z87" i="14"/>
  <c r="Z88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Z107" i="14"/>
  <c r="Z108" i="14"/>
  <c r="Z109" i="14"/>
  <c r="Z110" i="14"/>
  <c r="Z111" i="14"/>
  <c r="Z112" i="14"/>
  <c r="Z113" i="14"/>
  <c r="Z114" i="14"/>
  <c r="Z115" i="14"/>
  <c r="Z116" i="14"/>
  <c r="Z117" i="14"/>
  <c r="Z118" i="14"/>
  <c r="Z119" i="14"/>
  <c r="Z120" i="14"/>
  <c r="Z121" i="14"/>
  <c r="Z122" i="14"/>
  <c r="Z123" i="14"/>
  <c r="Z124" i="14"/>
  <c r="Z125" i="14"/>
  <c r="Z126" i="14"/>
  <c r="Z127" i="14"/>
  <c r="Z128" i="14"/>
  <c r="Z129" i="14"/>
  <c r="Z130" i="14"/>
  <c r="Z131" i="14"/>
  <c r="Z132" i="14"/>
  <c r="Z133" i="14"/>
  <c r="Z134" i="14"/>
  <c r="Z135" i="14"/>
  <c r="Z136" i="14"/>
  <c r="Z137" i="14"/>
  <c r="Z138" i="14"/>
  <c r="Z139" i="14"/>
  <c r="Z140" i="14"/>
  <c r="Z141" i="14"/>
  <c r="Z142" i="14"/>
  <c r="Z143" i="14"/>
  <c r="Z144" i="14"/>
  <c r="Z145" i="14"/>
  <c r="Z146" i="14"/>
  <c r="Z147" i="14"/>
  <c r="Z148" i="14"/>
  <c r="Z149" i="14"/>
  <c r="Z150" i="14"/>
  <c r="Z151" i="14"/>
  <c r="Z152" i="14"/>
  <c r="Z153" i="14"/>
  <c r="Z154" i="14"/>
  <c r="Z155" i="14"/>
  <c r="Z156" i="14"/>
  <c r="Z157" i="14"/>
  <c r="Z158" i="14"/>
  <c r="Z159" i="14"/>
  <c r="Z160" i="14"/>
  <c r="Z161" i="14"/>
  <c r="Z162" i="14"/>
  <c r="Z163" i="14"/>
  <c r="Z164" i="14"/>
  <c r="Z165" i="14"/>
  <c r="Z166" i="14"/>
  <c r="Z167" i="14"/>
  <c r="Z168" i="14"/>
  <c r="Z169" i="14"/>
  <c r="Z170" i="14"/>
  <c r="Z171" i="14"/>
  <c r="Z172" i="14"/>
  <c r="Z173" i="14"/>
  <c r="Z174" i="14"/>
  <c r="Z175" i="14"/>
  <c r="Z176" i="14"/>
  <c r="Z177" i="14"/>
  <c r="Z178" i="14"/>
  <c r="Z179" i="14"/>
  <c r="Z180" i="14"/>
  <c r="Z30" i="14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30" i="15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Z30" i="9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V27" i="9" a="1"/>
  <c r="W27" i="9" a="1"/>
  <c r="X27" i="9" a="1"/>
  <c r="Y27" i="9" a="1"/>
  <c r="O28" i="9"/>
  <c r="P28" i="9"/>
  <c r="Q28" i="9"/>
  <c r="R28" i="9"/>
  <c r="S28" i="9"/>
  <c r="T28" i="9"/>
  <c r="U28" i="9"/>
  <c r="V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Z447" i="9"/>
  <c r="L447" i="9"/>
  <c r="M447" i="9" s="1"/>
  <c r="AC446" i="9"/>
  <c r="AB446" i="9"/>
  <c r="Z446" i="9"/>
  <c r="L446" i="9"/>
  <c r="M446" i="9" s="1"/>
  <c r="AC445" i="9"/>
  <c r="AB445" i="9"/>
  <c r="Z445" i="9"/>
  <c r="L445" i="9"/>
  <c r="M445" i="9" s="1"/>
  <c r="AC444" i="9"/>
  <c r="AB444" i="9"/>
  <c r="Z444" i="9"/>
  <c r="L444" i="9"/>
  <c r="M444" i="9" s="1"/>
  <c r="AC443" i="9"/>
  <c r="AB443" i="9"/>
  <c r="Z443" i="9"/>
  <c r="L443" i="9"/>
  <c r="M443" i="9" s="1"/>
  <c r="AC442" i="9"/>
  <c r="AB442" i="9"/>
  <c r="Z442" i="9"/>
  <c r="L442" i="9"/>
  <c r="M442" i="9" s="1"/>
  <c r="AC441" i="9"/>
  <c r="AB441" i="9"/>
  <c r="Z441" i="9"/>
  <c r="L441" i="9"/>
  <c r="M441" i="9" s="1"/>
  <c r="AC440" i="9"/>
  <c r="AB440" i="9"/>
  <c r="Z440" i="9"/>
  <c r="L440" i="9"/>
  <c r="M440" i="9" s="1"/>
  <c r="AC439" i="9"/>
  <c r="AB439" i="9"/>
  <c r="Z439" i="9"/>
  <c r="L439" i="9"/>
  <c r="M439" i="9" s="1"/>
  <c r="AC438" i="9"/>
  <c r="AB438" i="9"/>
  <c r="Z438" i="9"/>
  <c r="L438" i="9"/>
  <c r="M438" i="9" s="1"/>
  <c r="AC437" i="9"/>
  <c r="AB437" i="9"/>
  <c r="Z437" i="9"/>
  <c r="L437" i="9"/>
  <c r="M437" i="9" s="1"/>
  <c r="AC436" i="9"/>
  <c r="AB436" i="9"/>
  <c r="Z436" i="9"/>
  <c r="L436" i="9"/>
  <c r="M436" i="9" s="1"/>
  <c r="AC435" i="9"/>
  <c r="AB435" i="9"/>
  <c r="Z435" i="9"/>
  <c r="L435" i="9"/>
  <c r="M435" i="9" s="1"/>
  <c r="AC434" i="9"/>
  <c r="AB434" i="9"/>
  <c r="Z434" i="9"/>
  <c r="L434" i="9"/>
  <c r="M434" i="9" s="1"/>
  <c r="AC433" i="9"/>
  <c r="AB433" i="9"/>
  <c r="Z433" i="9"/>
  <c r="L433" i="9"/>
  <c r="M433" i="9" s="1"/>
  <c r="AC432" i="9"/>
  <c r="AB432" i="9"/>
  <c r="Z432" i="9"/>
  <c r="L432" i="9"/>
  <c r="M432" i="9" s="1"/>
  <c r="AC431" i="9"/>
  <c r="AB431" i="9"/>
  <c r="Z431" i="9"/>
  <c r="L431" i="9"/>
  <c r="M431" i="9" s="1"/>
  <c r="AC430" i="9"/>
  <c r="AB430" i="9"/>
  <c r="Z430" i="9"/>
  <c r="L430" i="9"/>
  <c r="M430" i="9" s="1"/>
  <c r="AC429" i="9"/>
  <c r="AB429" i="9"/>
  <c r="Z429" i="9"/>
  <c r="L429" i="9"/>
  <c r="M429" i="9" s="1"/>
  <c r="AC428" i="9"/>
  <c r="AB428" i="9"/>
  <c r="Z428" i="9"/>
  <c r="L428" i="9"/>
  <c r="M428" i="9" s="1"/>
  <c r="AC427" i="9"/>
  <c r="AB427" i="9"/>
  <c r="Z427" i="9"/>
  <c r="L427" i="9"/>
  <c r="M427" i="9" s="1"/>
  <c r="AC426" i="9"/>
  <c r="AB426" i="9"/>
  <c r="Z426" i="9"/>
  <c r="L426" i="9"/>
  <c r="M426" i="9" s="1"/>
  <c r="AC425" i="9"/>
  <c r="AB425" i="9"/>
  <c r="Z425" i="9"/>
  <c r="L425" i="9"/>
  <c r="M425" i="9" s="1"/>
  <c r="AC424" i="9"/>
  <c r="AB424" i="9"/>
  <c r="Z424" i="9"/>
  <c r="L424" i="9"/>
  <c r="M424" i="9" s="1"/>
  <c r="AC423" i="9"/>
  <c r="AB423" i="9"/>
  <c r="Z423" i="9"/>
  <c r="L423" i="9"/>
  <c r="M423" i="9" s="1"/>
  <c r="AC422" i="9"/>
  <c r="AB422" i="9"/>
  <c r="Z422" i="9"/>
  <c r="L422" i="9"/>
  <c r="M422" i="9" s="1"/>
  <c r="AC421" i="9"/>
  <c r="AB421" i="9"/>
  <c r="Z421" i="9"/>
  <c r="L421" i="9"/>
  <c r="M421" i="9" s="1"/>
  <c r="AC420" i="9"/>
  <c r="AB420" i="9"/>
  <c r="Z420" i="9"/>
  <c r="L420" i="9"/>
  <c r="M420" i="9" s="1"/>
  <c r="AC419" i="9"/>
  <c r="AB419" i="9"/>
  <c r="Z419" i="9"/>
  <c r="L419" i="9"/>
  <c r="M419" i="9" s="1"/>
  <c r="AC418" i="9"/>
  <c r="AB418" i="9"/>
  <c r="Z418" i="9"/>
  <c r="L418" i="9"/>
  <c r="M418" i="9" s="1"/>
  <c r="AC417" i="9"/>
  <c r="AB417" i="9"/>
  <c r="Z417" i="9"/>
  <c r="L417" i="9"/>
  <c r="M417" i="9" s="1"/>
  <c r="AC416" i="9"/>
  <c r="AB416" i="9"/>
  <c r="Z416" i="9"/>
  <c r="L416" i="9"/>
  <c r="M416" i="9" s="1"/>
  <c r="AC415" i="9"/>
  <c r="AB415" i="9"/>
  <c r="Z415" i="9"/>
  <c r="L415" i="9"/>
  <c r="M415" i="9" s="1"/>
  <c r="AC414" i="9"/>
  <c r="AB414" i="9"/>
  <c r="Z414" i="9"/>
  <c r="L414" i="9"/>
  <c r="M414" i="9" s="1"/>
  <c r="AC413" i="9"/>
  <c r="AB413" i="9"/>
  <c r="Z413" i="9"/>
  <c r="L413" i="9"/>
  <c r="M413" i="9" s="1"/>
  <c r="AC412" i="9"/>
  <c r="AB412" i="9"/>
  <c r="Z412" i="9"/>
  <c r="L412" i="9"/>
  <c r="M412" i="9" s="1"/>
  <c r="AC411" i="9"/>
  <c r="AB411" i="9"/>
  <c r="Z411" i="9"/>
  <c r="L411" i="9"/>
  <c r="M411" i="9" s="1"/>
  <c r="AC410" i="9"/>
  <c r="AB410" i="9"/>
  <c r="Z410" i="9"/>
  <c r="L410" i="9"/>
  <c r="M410" i="9" s="1"/>
  <c r="AC409" i="9"/>
  <c r="AB409" i="9"/>
  <c r="Z409" i="9"/>
  <c r="L409" i="9"/>
  <c r="M409" i="9" s="1"/>
  <c r="AC408" i="9"/>
  <c r="AB408" i="9"/>
  <c r="Z408" i="9"/>
  <c r="L408" i="9"/>
  <c r="M408" i="9" s="1"/>
  <c r="AC407" i="9"/>
  <c r="AB407" i="9"/>
  <c r="Z407" i="9"/>
  <c r="L407" i="9"/>
  <c r="M407" i="9" s="1"/>
  <c r="AC406" i="9"/>
  <c r="AB406" i="9"/>
  <c r="Z406" i="9"/>
  <c r="L406" i="9"/>
  <c r="M406" i="9" s="1"/>
  <c r="AC405" i="9"/>
  <c r="AB405" i="9"/>
  <c r="Z405" i="9"/>
  <c r="L405" i="9"/>
  <c r="M405" i="9" s="1"/>
  <c r="AC404" i="9"/>
  <c r="AB404" i="9"/>
  <c r="Z404" i="9"/>
  <c r="L404" i="9"/>
  <c r="M404" i="9" s="1"/>
  <c r="AC403" i="9"/>
  <c r="AB403" i="9"/>
  <c r="Z403" i="9"/>
  <c r="L403" i="9"/>
  <c r="M403" i="9" s="1"/>
  <c r="AC402" i="9"/>
  <c r="AB402" i="9"/>
  <c r="Z402" i="9"/>
  <c r="L402" i="9"/>
  <c r="M402" i="9" s="1"/>
  <c r="AC401" i="9"/>
  <c r="AB401" i="9"/>
  <c r="Z401" i="9"/>
  <c r="L401" i="9"/>
  <c r="M401" i="9" s="1"/>
  <c r="AC400" i="9"/>
  <c r="AB400" i="9"/>
  <c r="Z400" i="9"/>
  <c r="L400" i="9"/>
  <c r="M400" i="9" s="1"/>
  <c r="AC399" i="9"/>
  <c r="AB399" i="9"/>
  <c r="Z399" i="9"/>
  <c r="L399" i="9"/>
  <c r="M399" i="9" s="1"/>
  <c r="AC398" i="9"/>
  <c r="AB398" i="9"/>
  <c r="Z398" i="9"/>
  <c r="L398" i="9"/>
  <c r="M398" i="9" s="1"/>
  <c r="AC397" i="9"/>
  <c r="AB397" i="9"/>
  <c r="Z397" i="9"/>
  <c r="L397" i="9"/>
  <c r="M397" i="9" s="1"/>
  <c r="AC396" i="9"/>
  <c r="AB396" i="9"/>
  <c r="Z396" i="9"/>
  <c r="L396" i="9"/>
  <c r="M396" i="9" s="1"/>
  <c r="AC395" i="9"/>
  <c r="AB395" i="9"/>
  <c r="Z395" i="9"/>
  <c r="L395" i="9"/>
  <c r="M395" i="9" s="1"/>
  <c r="AC394" i="9"/>
  <c r="AB394" i="9"/>
  <c r="Z394" i="9"/>
  <c r="L394" i="9"/>
  <c r="M394" i="9" s="1"/>
  <c r="AC393" i="9"/>
  <c r="AB393" i="9"/>
  <c r="Z393" i="9"/>
  <c r="L393" i="9"/>
  <c r="M393" i="9" s="1"/>
  <c r="AC392" i="9"/>
  <c r="AB392" i="9"/>
  <c r="Z392" i="9"/>
  <c r="L392" i="9"/>
  <c r="M392" i="9" s="1"/>
  <c r="AC391" i="9"/>
  <c r="AB391" i="9"/>
  <c r="Z391" i="9"/>
  <c r="L391" i="9"/>
  <c r="M391" i="9" s="1"/>
  <c r="AC390" i="9"/>
  <c r="AB390" i="9"/>
  <c r="Z390" i="9"/>
  <c r="L390" i="9"/>
  <c r="M390" i="9" s="1"/>
  <c r="AC389" i="9"/>
  <c r="AB389" i="9"/>
  <c r="Z389" i="9"/>
  <c r="L389" i="9"/>
  <c r="M389" i="9" s="1"/>
  <c r="AC388" i="9"/>
  <c r="AB388" i="9"/>
  <c r="Z388" i="9"/>
  <c r="L388" i="9"/>
  <c r="M388" i="9" s="1"/>
  <c r="AC387" i="9"/>
  <c r="AB387" i="9"/>
  <c r="Z387" i="9"/>
  <c r="L387" i="9"/>
  <c r="M387" i="9" s="1"/>
  <c r="AC386" i="9"/>
  <c r="AB386" i="9"/>
  <c r="Z386" i="9"/>
  <c r="L386" i="9"/>
  <c r="M386" i="9" s="1"/>
  <c r="AC385" i="9"/>
  <c r="AB385" i="9"/>
  <c r="Z385" i="9"/>
  <c r="L385" i="9"/>
  <c r="M385" i="9" s="1"/>
  <c r="AC384" i="9"/>
  <c r="AB384" i="9"/>
  <c r="Z384" i="9"/>
  <c r="L384" i="9"/>
  <c r="M384" i="9" s="1"/>
  <c r="AC383" i="9"/>
  <c r="AB383" i="9"/>
  <c r="Z383" i="9"/>
  <c r="L383" i="9"/>
  <c r="M383" i="9" s="1"/>
  <c r="AC382" i="9"/>
  <c r="AB382" i="9"/>
  <c r="Z382" i="9"/>
  <c r="L382" i="9"/>
  <c r="M382" i="9" s="1"/>
  <c r="AC381" i="9"/>
  <c r="AB381" i="9"/>
  <c r="Z381" i="9"/>
  <c r="L381" i="9"/>
  <c r="M381" i="9" s="1"/>
  <c r="AC380" i="9"/>
  <c r="AB380" i="9"/>
  <c r="Z380" i="9"/>
  <c r="L380" i="9"/>
  <c r="M380" i="9" s="1"/>
  <c r="AC379" i="9"/>
  <c r="AB379" i="9"/>
  <c r="Z379" i="9"/>
  <c r="L379" i="9"/>
  <c r="M379" i="9" s="1"/>
  <c r="AC378" i="9"/>
  <c r="AB378" i="9"/>
  <c r="Z378" i="9"/>
  <c r="L378" i="9"/>
  <c r="M378" i="9" s="1"/>
  <c r="AC377" i="9"/>
  <c r="AB377" i="9"/>
  <c r="Z377" i="9"/>
  <c r="L377" i="9"/>
  <c r="M377" i="9" s="1"/>
  <c r="AC376" i="9"/>
  <c r="AB376" i="9"/>
  <c r="Z376" i="9"/>
  <c r="L376" i="9"/>
  <c r="M376" i="9" s="1"/>
  <c r="AC375" i="9"/>
  <c r="AB375" i="9"/>
  <c r="Z375" i="9"/>
  <c r="L375" i="9"/>
  <c r="M375" i="9" s="1"/>
  <c r="AC374" i="9"/>
  <c r="AB374" i="9"/>
  <c r="Z374" i="9"/>
  <c r="L374" i="9"/>
  <c r="M374" i="9" s="1"/>
  <c r="AC373" i="9"/>
  <c r="AB373" i="9"/>
  <c r="Z373" i="9"/>
  <c r="L373" i="9"/>
  <c r="M373" i="9" s="1"/>
  <c r="AC372" i="9"/>
  <c r="AB372" i="9"/>
  <c r="Z372" i="9"/>
  <c r="L372" i="9"/>
  <c r="M372" i="9" s="1"/>
  <c r="AC371" i="9"/>
  <c r="AB371" i="9"/>
  <c r="Z371" i="9"/>
  <c r="L371" i="9"/>
  <c r="M371" i="9" s="1"/>
  <c r="AC370" i="9"/>
  <c r="AB370" i="9"/>
  <c r="Z370" i="9"/>
  <c r="L370" i="9"/>
  <c r="M370" i="9" s="1"/>
  <c r="AC369" i="9"/>
  <c r="AB369" i="9"/>
  <c r="Z369" i="9"/>
  <c r="L369" i="9"/>
  <c r="M369" i="9" s="1"/>
  <c r="AC368" i="9"/>
  <c r="AB368" i="9"/>
  <c r="Z368" i="9"/>
  <c r="L368" i="9"/>
  <c r="M368" i="9" s="1"/>
  <c r="AC367" i="9"/>
  <c r="AB367" i="9"/>
  <c r="Z367" i="9"/>
  <c r="L367" i="9"/>
  <c r="M367" i="9" s="1"/>
  <c r="AC366" i="9"/>
  <c r="AB366" i="9"/>
  <c r="Z366" i="9"/>
  <c r="L366" i="9"/>
  <c r="M366" i="9" s="1"/>
  <c r="AC365" i="9"/>
  <c r="AB365" i="9"/>
  <c r="Z365" i="9"/>
  <c r="L365" i="9"/>
  <c r="M365" i="9" s="1"/>
  <c r="AC364" i="9"/>
  <c r="AB364" i="9"/>
  <c r="Z364" i="9"/>
  <c r="L364" i="9"/>
  <c r="M364" i="9" s="1"/>
  <c r="AC363" i="9"/>
  <c r="AB363" i="9"/>
  <c r="Z363" i="9"/>
  <c r="L363" i="9"/>
  <c r="M363" i="9" s="1"/>
  <c r="AC362" i="9"/>
  <c r="AB362" i="9"/>
  <c r="Z362" i="9"/>
  <c r="L362" i="9"/>
  <c r="M362" i="9" s="1"/>
  <c r="AC361" i="9"/>
  <c r="AB361" i="9"/>
  <c r="Z361" i="9"/>
  <c r="L361" i="9"/>
  <c r="M361" i="9" s="1"/>
  <c r="AC360" i="9"/>
  <c r="AB360" i="9"/>
  <c r="Z360" i="9"/>
  <c r="L360" i="9"/>
  <c r="M360" i="9" s="1"/>
  <c r="AC359" i="9"/>
  <c r="AB359" i="9"/>
  <c r="Z359" i="9"/>
  <c r="L359" i="9"/>
  <c r="M359" i="9" s="1"/>
  <c r="AC358" i="9"/>
  <c r="AB358" i="9"/>
  <c r="Z358" i="9"/>
  <c r="L358" i="9"/>
  <c r="M358" i="9" s="1"/>
  <c r="AC357" i="9"/>
  <c r="AB357" i="9"/>
  <c r="Z357" i="9"/>
  <c r="L357" i="9"/>
  <c r="M357" i="9" s="1"/>
  <c r="AC356" i="9"/>
  <c r="AB356" i="9"/>
  <c r="Z356" i="9"/>
  <c r="L356" i="9"/>
  <c r="M356" i="9" s="1"/>
  <c r="AC355" i="9"/>
  <c r="AB355" i="9"/>
  <c r="Z355" i="9"/>
  <c r="L355" i="9"/>
  <c r="M355" i="9" s="1"/>
  <c r="AC354" i="9"/>
  <c r="AB354" i="9"/>
  <c r="Z354" i="9"/>
  <c r="L354" i="9"/>
  <c r="M354" i="9" s="1"/>
  <c r="AC353" i="9"/>
  <c r="AB353" i="9"/>
  <c r="Z353" i="9"/>
  <c r="L353" i="9"/>
  <c r="M353" i="9" s="1"/>
  <c r="AC352" i="9"/>
  <c r="AB352" i="9"/>
  <c r="Z352" i="9"/>
  <c r="L352" i="9"/>
  <c r="M352" i="9" s="1"/>
  <c r="AC351" i="9"/>
  <c r="AB351" i="9"/>
  <c r="Z351" i="9"/>
  <c r="L351" i="9"/>
  <c r="M351" i="9" s="1"/>
  <c r="AC350" i="9"/>
  <c r="AB350" i="9"/>
  <c r="Z350" i="9"/>
  <c r="L350" i="9"/>
  <c r="M350" i="9" s="1"/>
  <c r="AC349" i="9"/>
  <c r="AB349" i="9"/>
  <c r="Z349" i="9"/>
  <c r="L349" i="9"/>
  <c r="M349" i="9" s="1"/>
  <c r="AC348" i="9"/>
  <c r="AB348" i="9"/>
  <c r="Z348" i="9"/>
  <c r="L348" i="9"/>
  <c r="M348" i="9" s="1"/>
  <c r="AC347" i="9"/>
  <c r="AB347" i="9"/>
  <c r="Z347" i="9"/>
  <c r="L347" i="9"/>
  <c r="M347" i="9" s="1"/>
  <c r="AC346" i="9"/>
  <c r="AB346" i="9"/>
  <c r="Z346" i="9"/>
  <c r="L346" i="9"/>
  <c r="M346" i="9" s="1"/>
  <c r="AC345" i="9"/>
  <c r="AB345" i="9"/>
  <c r="Z345" i="9"/>
  <c r="L345" i="9"/>
  <c r="M345" i="9" s="1"/>
  <c r="AC344" i="9"/>
  <c r="AB344" i="9"/>
  <c r="Z344" i="9"/>
  <c r="L344" i="9"/>
  <c r="M344" i="9" s="1"/>
  <c r="AC343" i="9"/>
  <c r="AB343" i="9"/>
  <c r="Z343" i="9"/>
  <c r="L343" i="9"/>
  <c r="M343" i="9" s="1"/>
  <c r="AC342" i="9"/>
  <c r="AB342" i="9"/>
  <c r="Z342" i="9"/>
  <c r="L342" i="9"/>
  <c r="M342" i="9" s="1"/>
  <c r="AC341" i="9"/>
  <c r="AB341" i="9"/>
  <c r="Z341" i="9"/>
  <c r="L341" i="9"/>
  <c r="M341" i="9" s="1"/>
  <c r="AC340" i="9"/>
  <c r="AB340" i="9"/>
  <c r="Z340" i="9"/>
  <c r="L340" i="9"/>
  <c r="M340" i="9" s="1"/>
  <c r="AC339" i="9"/>
  <c r="AB339" i="9"/>
  <c r="Z339" i="9"/>
  <c r="L339" i="9"/>
  <c r="M339" i="9" s="1"/>
  <c r="AC338" i="9"/>
  <c r="AB338" i="9"/>
  <c r="Z338" i="9"/>
  <c r="L338" i="9"/>
  <c r="M338" i="9" s="1"/>
  <c r="AC337" i="9"/>
  <c r="AB337" i="9"/>
  <c r="Z337" i="9"/>
  <c r="L337" i="9"/>
  <c r="M337" i="9" s="1"/>
  <c r="AC336" i="9"/>
  <c r="AB336" i="9"/>
  <c r="Z336" i="9"/>
  <c r="L336" i="9"/>
  <c r="M336" i="9" s="1"/>
  <c r="AC335" i="9"/>
  <c r="AB335" i="9"/>
  <c r="Z335" i="9"/>
  <c r="L335" i="9"/>
  <c r="M335" i="9" s="1"/>
  <c r="AC334" i="9"/>
  <c r="AB334" i="9"/>
  <c r="Z334" i="9"/>
  <c r="L334" i="9"/>
  <c r="M334" i="9" s="1"/>
  <c r="AC333" i="9"/>
  <c r="AB333" i="9"/>
  <c r="Z333" i="9"/>
  <c r="L333" i="9"/>
  <c r="M333" i="9" s="1"/>
  <c r="AC332" i="9"/>
  <c r="AB332" i="9"/>
  <c r="Z332" i="9"/>
  <c r="L332" i="9"/>
  <c r="M332" i="9" s="1"/>
  <c r="AC331" i="9"/>
  <c r="AB331" i="9"/>
  <c r="Z331" i="9"/>
  <c r="L331" i="9"/>
  <c r="M331" i="9" s="1"/>
  <c r="AC330" i="9"/>
  <c r="AB330" i="9"/>
  <c r="Z330" i="9"/>
  <c r="L330" i="9"/>
  <c r="M330" i="9" s="1"/>
  <c r="AC329" i="9"/>
  <c r="AB329" i="9"/>
  <c r="Z329" i="9"/>
  <c r="L329" i="9"/>
  <c r="M329" i="9" s="1"/>
  <c r="AC328" i="9"/>
  <c r="AB328" i="9"/>
  <c r="Z328" i="9"/>
  <c r="L328" i="9"/>
  <c r="M328" i="9" s="1"/>
  <c r="AC327" i="9"/>
  <c r="AB327" i="9"/>
  <c r="Z327" i="9"/>
  <c r="L327" i="9"/>
  <c r="M327" i="9" s="1"/>
  <c r="AC326" i="9"/>
  <c r="AB326" i="9"/>
  <c r="Z326" i="9"/>
  <c r="L326" i="9"/>
  <c r="M326" i="9" s="1"/>
  <c r="AC325" i="9"/>
  <c r="AB325" i="9"/>
  <c r="Z325" i="9"/>
  <c r="L325" i="9"/>
  <c r="M325" i="9" s="1"/>
  <c r="AC324" i="9"/>
  <c r="AB324" i="9"/>
  <c r="Z324" i="9"/>
  <c r="L324" i="9"/>
  <c r="M324" i="9" s="1"/>
  <c r="AC323" i="9"/>
  <c r="AB323" i="9"/>
  <c r="Z323" i="9"/>
  <c r="L323" i="9"/>
  <c r="M323" i="9" s="1"/>
  <c r="AC322" i="9"/>
  <c r="AB322" i="9"/>
  <c r="Z322" i="9"/>
  <c r="L322" i="9"/>
  <c r="M322" i="9" s="1"/>
  <c r="AC321" i="9"/>
  <c r="AB321" i="9"/>
  <c r="Z321" i="9"/>
  <c r="L321" i="9"/>
  <c r="M321" i="9" s="1"/>
  <c r="AC320" i="9"/>
  <c r="AB320" i="9"/>
  <c r="Z320" i="9"/>
  <c r="L320" i="9"/>
  <c r="M320" i="9" s="1"/>
  <c r="AC319" i="9"/>
  <c r="AB319" i="9"/>
  <c r="Z319" i="9"/>
  <c r="L319" i="9"/>
  <c r="M319" i="9" s="1"/>
  <c r="AC318" i="9"/>
  <c r="AB318" i="9"/>
  <c r="Z318" i="9"/>
  <c r="L318" i="9"/>
  <c r="M318" i="9" s="1"/>
  <c r="AC317" i="9"/>
  <c r="AB317" i="9"/>
  <c r="Z317" i="9"/>
  <c r="L317" i="9"/>
  <c r="M317" i="9" s="1"/>
  <c r="AC316" i="9"/>
  <c r="AB316" i="9"/>
  <c r="Z316" i="9"/>
  <c r="L316" i="9"/>
  <c r="M316" i="9" s="1"/>
  <c r="AC315" i="9"/>
  <c r="AB315" i="9"/>
  <c r="Z315" i="9"/>
  <c r="L315" i="9"/>
  <c r="M315" i="9" s="1"/>
  <c r="AC314" i="9"/>
  <c r="AB314" i="9"/>
  <c r="Z314" i="9"/>
  <c r="L314" i="9"/>
  <c r="M314" i="9" s="1"/>
  <c r="AC313" i="9"/>
  <c r="AB313" i="9"/>
  <c r="Z313" i="9"/>
  <c r="L313" i="9"/>
  <c r="M313" i="9" s="1"/>
  <c r="AC312" i="9"/>
  <c r="AB312" i="9"/>
  <c r="Z312" i="9"/>
  <c r="L312" i="9"/>
  <c r="M312" i="9" s="1"/>
  <c r="AC311" i="9"/>
  <c r="AB311" i="9"/>
  <c r="Z311" i="9"/>
  <c r="L311" i="9"/>
  <c r="M311" i="9" s="1"/>
  <c r="AC310" i="9"/>
  <c r="AB310" i="9"/>
  <c r="Z310" i="9"/>
  <c r="L310" i="9"/>
  <c r="M310" i="9" s="1"/>
  <c r="AC309" i="9"/>
  <c r="AB309" i="9"/>
  <c r="Z309" i="9"/>
  <c r="L309" i="9"/>
  <c r="M309" i="9" s="1"/>
  <c r="AC308" i="9"/>
  <c r="AB308" i="9"/>
  <c r="Z308" i="9"/>
  <c r="L308" i="9"/>
  <c r="M308" i="9" s="1"/>
  <c r="AC307" i="9"/>
  <c r="AB307" i="9"/>
  <c r="Z307" i="9"/>
  <c r="L307" i="9"/>
  <c r="M307" i="9" s="1"/>
  <c r="AC306" i="9"/>
  <c r="AB306" i="9"/>
  <c r="Z306" i="9"/>
  <c r="L306" i="9"/>
  <c r="M306" i="9" s="1"/>
  <c r="AC305" i="9"/>
  <c r="AB305" i="9"/>
  <c r="Z305" i="9"/>
  <c r="L305" i="9"/>
  <c r="M305" i="9" s="1"/>
  <c r="AC304" i="9"/>
  <c r="AB304" i="9"/>
  <c r="Z304" i="9"/>
  <c r="L304" i="9"/>
  <c r="M304" i="9" s="1"/>
  <c r="AC303" i="9"/>
  <c r="AB303" i="9"/>
  <c r="Z303" i="9"/>
  <c r="L303" i="9"/>
  <c r="M303" i="9" s="1"/>
  <c r="AC302" i="9"/>
  <c r="AB302" i="9"/>
  <c r="Z302" i="9"/>
  <c r="L302" i="9"/>
  <c r="M302" i="9" s="1"/>
  <c r="AC301" i="9"/>
  <c r="AB301" i="9"/>
  <c r="Z301" i="9"/>
  <c r="L301" i="9"/>
  <c r="M301" i="9" s="1"/>
  <c r="AC300" i="9"/>
  <c r="AB300" i="9"/>
  <c r="Z300" i="9"/>
  <c r="L300" i="9"/>
  <c r="M300" i="9" s="1"/>
  <c r="AC299" i="9"/>
  <c r="AB299" i="9"/>
  <c r="Z299" i="9"/>
  <c r="L299" i="9"/>
  <c r="M299" i="9" s="1"/>
  <c r="AC298" i="9"/>
  <c r="AB298" i="9"/>
  <c r="Z298" i="9"/>
  <c r="L298" i="9"/>
  <c r="M298" i="9" s="1"/>
  <c r="AC297" i="9"/>
  <c r="AB297" i="9"/>
  <c r="Z297" i="9"/>
  <c r="L297" i="9"/>
  <c r="M297" i="9" s="1"/>
  <c r="AC296" i="9"/>
  <c r="AB296" i="9"/>
  <c r="Z296" i="9"/>
  <c r="L296" i="9"/>
  <c r="M296" i="9" s="1"/>
  <c r="AC295" i="9"/>
  <c r="AB295" i="9"/>
  <c r="Z295" i="9"/>
  <c r="L295" i="9"/>
  <c r="M295" i="9" s="1"/>
  <c r="AC294" i="9"/>
  <c r="AB294" i="9"/>
  <c r="Z294" i="9"/>
  <c r="L294" i="9"/>
  <c r="M294" i="9" s="1"/>
  <c r="AC293" i="9"/>
  <c r="AB293" i="9"/>
  <c r="Z293" i="9"/>
  <c r="L293" i="9"/>
  <c r="M293" i="9" s="1"/>
  <c r="AC292" i="9"/>
  <c r="AB292" i="9"/>
  <c r="Z292" i="9"/>
  <c r="L292" i="9"/>
  <c r="M292" i="9" s="1"/>
  <c r="AC291" i="9"/>
  <c r="AB291" i="9"/>
  <c r="Z291" i="9"/>
  <c r="L291" i="9"/>
  <c r="M291" i="9" s="1"/>
  <c r="AC290" i="9"/>
  <c r="AB290" i="9"/>
  <c r="Z290" i="9"/>
  <c r="L290" i="9"/>
  <c r="M290" i="9" s="1"/>
  <c r="AC289" i="9"/>
  <c r="AB289" i="9"/>
  <c r="Z289" i="9"/>
  <c r="L289" i="9"/>
  <c r="M289" i="9" s="1"/>
  <c r="AC288" i="9"/>
  <c r="AB288" i="9"/>
  <c r="Z288" i="9"/>
  <c r="L288" i="9"/>
  <c r="M288" i="9" s="1"/>
  <c r="AC287" i="9"/>
  <c r="AB287" i="9"/>
  <c r="Z287" i="9"/>
  <c r="L287" i="9"/>
  <c r="M287" i="9" s="1"/>
  <c r="AC286" i="9"/>
  <c r="AB286" i="9"/>
  <c r="Z286" i="9"/>
  <c r="L286" i="9"/>
  <c r="M286" i="9" s="1"/>
  <c r="AC285" i="9"/>
  <c r="AB285" i="9"/>
  <c r="Z285" i="9"/>
  <c r="L285" i="9"/>
  <c r="M285" i="9" s="1"/>
  <c r="AC284" i="9"/>
  <c r="AB284" i="9"/>
  <c r="Z284" i="9"/>
  <c r="L284" i="9"/>
  <c r="M284" i="9" s="1"/>
  <c r="AC283" i="9"/>
  <c r="AB283" i="9"/>
  <c r="Z283" i="9"/>
  <c r="L283" i="9"/>
  <c r="M283" i="9" s="1"/>
  <c r="AC282" i="9"/>
  <c r="AB282" i="9"/>
  <c r="Z282" i="9"/>
  <c r="L282" i="9"/>
  <c r="M282" i="9" s="1"/>
  <c r="AC281" i="9"/>
  <c r="AB281" i="9"/>
  <c r="Z281" i="9"/>
  <c r="L281" i="9"/>
  <c r="M281" i="9" s="1"/>
  <c r="AC280" i="9"/>
  <c r="AB280" i="9"/>
  <c r="Z280" i="9"/>
  <c r="L280" i="9"/>
  <c r="M280" i="9" s="1"/>
  <c r="AC279" i="9"/>
  <c r="AB279" i="9"/>
  <c r="Z279" i="9"/>
  <c r="L279" i="9"/>
  <c r="M279" i="9" s="1"/>
  <c r="AC278" i="9"/>
  <c r="AB278" i="9"/>
  <c r="Z278" i="9"/>
  <c r="L278" i="9"/>
  <c r="M278" i="9" s="1"/>
  <c r="AC277" i="9"/>
  <c r="AB277" i="9"/>
  <c r="Z277" i="9"/>
  <c r="L277" i="9"/>
  <c r="M277" i="9" s="1"/>
  <c r="AC276" i="9"/>
  <c r="AB276" i="9"/>
  <c r="Z276" i="9"/>
  <c r="L276" i="9"/>
  <c r="M276" i="9" s="1"/>
  <c r="AC275" i="9"/>
  <c r="AB275" i="9"/>
  <c r="Z275" i="9"/>
  <c r="L275" i="9"/>
  <c r="M275" i="9" s="1"/>
  <c r="AC274" i="9"/>
  <c r="AB274" i="9"/>
  <c r="Z274" i="9"/>
  <c r="L274" i="9"/>
  <c r="M274" i="9" s="1"/>
  <c r="AC273" i="9"/>
  <c r="AB273" i="9"/>
  <c r="Z273" i="9"/>
  <c r="L273" i="9"/>
  <c r="M273" i="9" s="1"/>
  <c r="AC272" i="9"/>
  <c r="AB272" i="9"/>
  <c r="Z272" i="9"/>
  <c r="L272" i="9"/>
  <c r="M272" i="9" s="1"/>
  <c r="AC271" i="9"/>
  <c r="AB271" i="9"/>
  <c r="Z271" i="9"/>
  <c r="L271" i="9"/>
  <c r="M271" i="9" s="1"/>
  <c r="AC270" i="9"/>
  <c r="AB270" i="9"/>
  <c r="Z270" i="9"/>
  <c r="L270" i="9"/>
  <c r="M270" i="9" s="1"/>
  <c r="AC269" i="9"/>
  <c r="AB269" i="9"/>
  <c r="Z269" i="9"/>
  <c r="L269" i="9"/>
  <c r="M269" i="9" s="1"/>
  <c r="AC268" i="9"/>
  <c r="AB268" i="9"/>
  <c r="Z268" i="9"/>
  <c r="L268" i="9"/>
  <c r="M268" i="9" s="1"/>
  <c r="AC267" i="9"/>
  <c r="AB267" i="9"/>
  <c r="Z267" i="9"/>
  <c r="L267" i="9"/>
  <c r="M267" i="9" s="1"/>
  <c r="AC266" i="9"/>
  <c r="AB266" i="9"/>
  <c r="Z266" i="9"/>
  <c r="L266" i="9"/>
  <c r="M266" i="9" s="1"/>
  <c r="AC265" i="9"/>
  <c r="AB265" i="9"/>
  <c r="Z265" i="9"/>
  <c r="L265" i="9"/>
  <c r="M265" i="9" s="1"/>
  <c r="AC264" i="9"/>
  <c r="AB264" i="9"/>
  <c r="Z264" i="9"/>
  <c r="L264" i="9"/>
  <c r="M264" i="9" s="1"/>
  <c r="AC263" i="9"/>
  <c r="AB263" i="9"/>
  <c r="Z263" i="9"/>
  <c r="L263" i="9"/>
  <c r="M263" i="9" s="1"/>
  <c r="AC262" i="9"/>
  <c r="AB262" i="9"/>
  <c r="Z262" i="9"/>
  <c r="L262" i="9"/>
  <c r="M262" i="9" s="1"/>
  <c r="AC261" i="9"/>
  <c r="AB261" i="9"/>
  <c r="Z261" i="9"/>
  <c r="L261" i="9"/>
  <c r="M261" i="9" s="1"/>
  <c r="AC260" i="9"/>
  <c r="AB260" i="9"/>
  <c r="Z260" i="9"/>
  <c r="L260" i="9"/>
  <c r="M260" i="9" s="1"/>
  <c r="AC259" i="9"/>
  <c r="AB259" i="9"/>
  <c r="Z259" i="9"/>
  <c r="L259" i="9"/>
  <c r="M259" i="9" s="1"/>
  <c r="AC258" i="9"/>
  <c r="AB258" i="9"/>
  <c r="Z258" i="9"/>
  <c r="L258" i="9"/>
  <c r="M258" i="9" s="1"/>
  <c r="AC257" i="9"/>
  <c r="AB257" i="9"/>
  <c r="Z257" i="9"/>
  <c r="L257" i="9"/>
  <c r="M257" i="9" s="1"/>
  <c r="AC256" i="9"/>
  <c r="AB256" i="9"/>
  <c r="Z256" i="9"/>
  <c r="L256" i="9"/>
  <c r="M256" i="9" s="1"/>
  <c r="AC255" i="9"/>
  <c r="AB255" i="9"/>
  <c r="Z255" i="9"/>
  <c r="L255" i="9"/>
  <c r="M255" i="9" s="1"/>
  <c r="AC254" i="9"/>
  <c r="AB254" i="9"/>
  <c r="Z254" i="9"/>
  <c r="L254" i="9"/>
  <c r="M254" i="9" s="1"/>
  <c r="AC253" i="9"/>
  <c r="AB253" i="9"/>
  <c r="Z253" i="9"/>
  <c r="L253" i="9"/>
  <c r="M253" i="9" s="1"/>
  <c r="AC252" i="9"/>
  <c r="AB252" i="9"/>
  <c r="Z252" i="9"/>
  <c r="L252" i="9"/>
  <c r="M252" i="9" s="1"/>
  <c r="AC251" i="9"/>
  <c r="AB251" i="9"/>
  <c r="Z251" i="9"/>
  <c r="L251" i="9"/>
  <c r="M251" i="9" s="1"/>
  <c r="AC250" i="9"/>
  <c r="AB250" i="9"/>
  <c r="Z250" i="9"/>
  <c r="L250" i="9"/>
  <c r="M250" i="9" s="1"/>
  <c r="AC249" i="9"/>
  <c r="AB249" i="9"/>
  <c r="Z249" i="9"/>
  <c r="L249" i="9"/>
  <c r="M249" i="9" s="1"/>
  <c r="AC248" i="9"/>
  <c r="AB248" i="9"/>
  <c r="Z248" i="9"/>
  <c r="L248" i="9"/>
  <c r="M248" i="9" s="1"/>
  <c r="AC247" i="9"/>
  <c r="AB247" i="9"/>
  <c r="Z247" i="9"/>
  <c r="L247" i="9"/>
  <c r="M247" i="9" s="1"/>
  <c r="AC246" i="9"/>
  <c r="AB246" i="9"/>
  <c r="Z246" i="9"/>
  <c r="L246" i="9"/>
  <c r="M246" i="9" s="1"/>
  <c r="AC245" i="9"/>
  <c r="AB245" i="9"/>
  <c r="Z245" i="9"/>
  <c r="L245" i="9"/>
  <c r="M245" i="9" s="1"/>
  <c r="AC244" i="9"/>
  <c r="AB244" i="9"/>
  <c r="Z244" i="9"/>
  <c r="L244" i="9"/>
  <c r="M244" i="9" s="1"/>
  <c r="AC243" i="9"/>
  <c r="AB243" i="9"/>
  <c r="Z243" i="9"/>
  <c r="L243" i="9"/>
  <c r="M243" i="9" s="1"/>
  <c r="AC242" i="9"/>
  <c r="AB242" i="9"/>
  <c r="Z242" i="9"/>
  <c r="L242" i="9"/>
  <c r="M242" i="9" s="1"/>
  <c r="AC241" i="9"/>
  <c r="AB241" i="9"/>
  <c r="Z241" i="9"/>
  <c r="L241" i="9"/>
  <c r="M241" i="9" s="1"/>
  <c r="AC240" i="9"/>
  <c r="AB240" i="9"/>
  <c r="Z240" i="9"/>
  <c r="L240" i="9"/>
  <c r="M240" i="9" s="1"/>
  <c r="AC239" i="9"/>
  <c r="AB239" i="9"/>
  <c r="Z239" i="9"/>
  <c r="L239" i="9"/>
  <c r="M239" i="9" s="1"/>
  <c r="AC238" i="9"/>
  <c r="AB238" i="9"/>
  <c r="Z238" i="9"/>
  <c r="L238" i="9"/>
  <c r="M238" i="9" s="1"/>
  <c r="AC237" i="9"/>
  <c r="AB237" i="9"/>
  <c r="Z237" i="9"/>
  <c r="L237" i="9"/>
  <c r="M237" i="9" s="1"/>
  <c r="AC236" i="9"/>
  <c r="AB236" i="9"/>
  <c r="Z236" i="9"/>
  <c r="L236" i="9"/>
  <c r="M236" i="9" s="1"/>
  <c r="AC235" i="9"/>
  <c r="AB235" i="9"/>
  <c r="Z235" i="9"/>
  <c r="L235" i="9"/>
  <c r="M235" i="9" s="1"/>
  <c r="AC234" i="9"/>
  <c r="AB234" i="9"/>
  <c r="Z234" i="9"/>
  <c r="L234" i="9"/>
  <c r="M234" i="9" s="1"/>
  <c r="AC233" i="9"/>
  <c r="AB233" i="9"/>
  <c r="Z233" i="9"/>
  <c r="L233" i="9"/>
  <c r="M233" i="9" s="1"/>
  <c r="AC232" i="9"/>
  <c r="AB232" i="9"/>
  <c r="Z232" i="9"/>
  <c r="L232" i="9"/>
  <c r="M232" i="9" s="1"/>
  <c r="AC231" i="9"/>
  <c r="AB231" i="9"/>
  <c r="Z231" i="9"/>
  <c r="L231" i="9"/>
  <c r="M231" i="9" s="1"/>
  <c r="AC230" i="9"/>
  <c r="AB230" i="9"/>
  <c r="Z230" i="9"/>
  <c r="L230" i="9"/>
  <c r="M230" i="9" s="1"/>
  <c r="AC229" i="9"/>
  <c r="AB229" i="9"/>
  <c r="Z229" i="9"/>
  <c r="L229" i="9"/>
  <c r="M229" i="9" s="1"/>
  <c r="AC228" i="9"/>
  <c r="AB228" i="9"/>
  <c r="Z228" i="9"/>
  <c r="L228" i="9"/>
  <c r="M228" i="9" s="1"/>
  <c r="AC227" i="9"/>
  <c r="AB227" i="9"/>
  <c r="Z227" i="9"/>
  <c r="L227" i="9"/>
  <c r="M227" i="9" s="1"/>
  <c r="AC226" i="9"/>
  <c r="AB226" i="9"/>
  <c r="Z226" i="9"/>
  <c r="L226" i="9"/>
  <c r="M226" i="9" s="1"/>
  <c r="AC225" i="9"/>
  <c r="AB225" i="9"/>
  <c r="Z225" i="9"/>
  <c r="L225" i="9"/>
  <c r="M225" i="9" s="1"/>
  <c r="AC224" i="9"/>
  <c r="AB224" i="9"/>
  <c r="Z224" i="9"/>
  <c r="L224" i="9"/>
  <c r="M224" i="9" s="1"/>
  <c r="AC223" i="9"/>
  <c r="AB223" i="9"/>
  <c r="Z223" i="9"/>
  <c r="L223" i="9"/>
  <c r="M223" i="9" s="1"/>
  <c r="AC222" i="9"/>
  <c r="AB222" i="9"/>
  <c r="Z222" i="9"/>
  <c r="L222" i="9"/>
  <c r="M222" i="9" s="1"/>
  <c r="AC221" i="9"/>
  <c r="AB221" i="9"/>
  <c r="Z221" i="9"/>
  <c r="L221" i="9"/>
  <c r="M221" i="9" s="1"/>
  <c r="AC220" i="9"/>
  <c r="AB220" i="9"/>
  <c r="Z220" i="9"/>
  <c r="L220" i="9"/>
  <c r="M220" i="9" s="1"/>
  <c r="AC219" i="9"/>
  <c r="AB219" i="9"/>
  <c r="Z219" i="9"/>
  <c r="L219" i="9"/>
  <c r="M219" i="9" s="1"/>
  <c r="AC218" i="9"/>
  <c r="AB218" i="9"/>
  <c r="Z218" i="9"/>
  <c r="L218" i="9"/>
  <c r="M218" i="9" s="1"/>
  <c r="AC217" i="9"/>
  <c r="AB217" i="9"/>
  <c r="Z217" i="9"/>
  <c r="L217" i="9"/>
  <c r="M217" i="9" s="1"/>
  <c r="AC216" i="9"/>
  <c r="AB216" i="9"/>
  <c r="Z216" i="9"/>
  <c r="L216" i="9"/>
  <c r="M216" i="9" s="1"/>
  <c r="AC215" i="9"/>
  <c r="AB215" i="9"/>
  <c r="Z215" i="9"/>
  <c r="L215" i="9"/>
  <c r="M215" i="9" s="1"/>
  <c r="AC214" i="9"/>
  <c r="AB214" i="9"/>
  <c r="Z214" i="9"/>
  <c r="L214" i="9"/>
  <c r="M214" i="9" s="1"/>
  <c r="AC213" i="9"/>
  <c r="AB213" i="9"/>
  <c r="Z213" i="9"/>
  <c r="L213" i="9"/>
  <c r="M213" i="9" s="1"/>
  <c r="AC212" i="9"/>
  <c r="AB212" i="9"/>
  <c r="Z212" i="9"/>
  <c r="L212" i="9"/>
  <c r="M212" i="9" s="1"/>
  <c r="AC211" i="9"/>
  <c r="AB211" i="9"/>
  <c r="Z211" i="9"/>
  <c r="L211" i="9"/>
  <c r="M211" i="9" s="1"/>
  <c r="AC210" i="9"/>
  <c r="AB210" i="9"/>
  <c r="Z210" i="9"/>
  <c r="L210" i="9"/>
  <c r="M210" i="9" s="1"/>
  <c r="AC209" i="9"/>
  <c r="AB209" i="9"/>
  <c r="Z209" i="9"/>
  <c r="L209" i="9"/>
  <c r="M209" i="9" s="1"/>
  <c r="AC208" i="9"/>
  <c r="AB208" i="9"/>
  <c r="Z208" i="9"/>
  <c r="L208" i="9"/>
  <c r="M208" i="9" s="1"/>
  <c r="AC207" i="9"/>
  <c r="AB207" i="9"/>
  <c r="Z207" i="9"/>
  <c r="L207" i="9"/>
  <c r="M207" i="9" s="1"/>
  <c r="AC206" i="9"/>
  <c r="AB206" i="9"/>
  <c r="Z206" i="9"/>
  <c r="L206" i="9"/>
  <c r="M206" i="9" s="1"/>
  <c r="AC205" i="9"/>
  <c r="AB205" i="9"/>
  <c r="Z205" i="9"/>
  <c r="L205" i="9"/>
  <c r="M205" i="9" s="1"/>
  <c r="AC204" i="9"/>
  <c r="AB204" i="9"/>
  <c r="Z204" i="9"/>
  <c r="L204" i="9"/>
  <c r="M204" i="9" s="1"/>
  <c r="AC203" i="9"/>
  <c r="AB203" i="9"/>
  <c r="Z203" i="9"/>
  <c r="L203" i="9"/>
  <c r="M203" i="9" s="1"/>
  <c r="AC202" i="9"/>
  <c r="AB202" i="9"/>
  <c r="Z202" i="9"/>
  <c r="L202" i="9"/>
  <c r="M202" i="9" s="1"/>
  <c r="AC201" i="9"/>
  <c r="AB201" i="9"/>
  <c r="Z201" i="9"/>
  <c r="L201" i="9"/>
  <c r="M201" i="9" s="1"/>
  <c r="AC200" i="9"/>
  <c r="AB200" i="9"/>
  <c r="Z200" i="9"/>
  <c r="L200" i="9"/>
  <c r="M200" i="9" s="1"/>
  <c r="AC199" i="9"/>
  <c r="AB199" i="9"/>
  <c r="Z199" i="9"/>
  <c r="L199" i="9"/>
  <c r="M199" i="9" s="1"/>
  <c r="AC198" i="9"/>
  <c r="AB198" i="9"/>
  <c r="Z198" i="9"/>
  <c r="L198" i="9"/>
  <c r="M198" i="9" s="1"/>
  <c r="AC197" i="9"/>
  <c r="AB197" i="9"/>
  <c r="Z197" i="9"/>
  <c r="L197" i="9"/>
  <c r="M197" i="9" s="1"/>
  <c r="AC196" i="9"/>
  <c r="AB196" i="9"/>
  <c r="Z196" i="9"/>
  <c r="L196" i="9"/>
  <c r="M196" i="9" s="1"/>
  <c r="AC195" i="9"/>
  <c r="AB195" i="9"/>
  <c r="Z195" i="9"/>
  <c r="L195" i="9"/>
  <c r="M195" i="9" s="1"/>
  <c r="AC194" i="9"/>
  <c r="AB194" i="9"/>
  <c r="Z194" i="9"/>
  <c r="L194" i="9"/>
  <c r="M194" i="9" s="1"/>
  <c r="AC193" i="9"/>
  <c r="AB193" i="9"/>
  <c r="Z193" i="9"/>
  <c r="L193" i="9"/>
  <c r="M193" i="9" s="1"/>
  <c r="AC192" i="9"/>
  <c r="AB192" i="9"/>
  <c r="Z192" i="9"/>
  <c r="L192" i="9"/>
  <c r="M192" i="9" s="1"/>
  <c r="AC191" i="9"/>
  <c r="AB191" i="9"/>
  <c r="Z191" i="9"/>
  <c r="L191" i="9"/>
  <c r="M191" i="9" s="1"/>
  <c r="AC190" i="9"/>
  <c r="AB190" i="9"/>
  <c r="Z190" i="9"/>
  <c r="L190" i="9"/>
  <c r="M190" i="9" s="1"/>
  <c r="AC189" i="9"/>
  <c r="AB189" i="9"/>
  <c r="Z189" i="9"/>
  <c r="L189" i="9"/>
  <c r="M189" i="9" s="1"/>
  <c r="AC188" i="9"/>
  <c r="AB188" i="9"/>
  <c r="Z188" i="9"/>
  <c r="L188" i="9"/>
  <c r="M188" i="9" s="1"/>
  <c r="AC187" i="9"/>
  <c r="AB187" i="9"/>
  <c r="Z187" i="9"/>
  <c r="L187" i="9"/>
  <c r="M187" i="9" s="1"/>
  <c r="AC186" i="9"/>
  <c r="AB186" i="9"/>
  <c r="Z186" i="9"/>
  <c r="L186" i="9"/>
  <c r="M186" i="9" s="1"/>
  <c r="AC185" i="9"/>
  <c r="AB185" i="9"/>
  <c r="Z185" i="9"/>
  <c r="L185" i="9"/>
  <c r="M185" i="9" s="1"/>
  <c r="AC184" i="9"/>
  <c r="AB184" i="9"/>
  <c r="Z184" i="9"/>
  <c r="L184" i="9"/>
  <c r="M184" i="9" s="1"/>
  <c r="AC183" i="9"/>
  <c r="AB183" i="9"/>
  <c r="Z183" i="9"/>
  <c r="L183" i="9"/>
  <c r="M183" i="9" s="1"/>
  <c r="AC182" i="9"/>
  <c r="AB182" i="9"/>
  <c r="Z182" i="9"/>
  <c r="L182" i="9"/>
  <c r="M182" i="9" s="1"/>
  <c r="AC181" i="9"/>
  <c r="AB181" i="9"/>
  <c r="Z181" i="9"/>
  <c r="L181" i="9"/>
  <c r="M181" i="9" s="1"/>
  <c r="AC180" i="9"/>
  <c r="AB180" i="9"/>
  <c r="Z180" i="9"/>
  <c r="L180" i="9"/>
  <c r="M180" i="9" s="1"/>
  <c r="AC179" i="9"/>
  <c r="AB179" i="9"/>
  <c r="Z179" i="9"/>
  <c r="L179" i="9"/>
  <c r="M179" i="9" s="1"/>
  <c r="AC178" i="9"/>
  <c r="AB178" i="9"/>
  <c r="Z178" i="9"/>
  <c r="L178" i="9"/>
  <c r="M178" i="9" s="1"/>
  <c r="AC177" i="9"/>
  <c r="AB177" i="9"/>
  <c r="Z177" i="9"/>
  <c r="L177" i="9"/>
  <c r="M177" i="9" s="1"/>
  <c r="AC176" i="9"/>
  <c r="AB176" i="9"/>
  <c r="Z176" i="9"/>
  <c r="L176" i="9"/>
  <c r="M176" i="9" s="1"/>
  <c r="AC175" i="9"/>
  <c r="AB175" i="9"/>
  <c r="Z175" i="9"/>
  <c r="L175" i="9"/>
  <c r="M175" i="9" s="1"/>
  <c r="AC174" i="9"/>
  <c r="AB174" i="9"/>
  <c r="Z174" i="9"/>
  <c r="L174" i="9"/>
  <c r="M174" i="9" s="1"/>
  <c r="AC173" i="9"/>
  <c r="AB173" i="9"/>
  <c r="Z173" i="9"/>
  <c r="L173" i="9"/>
  <c r="M173" i="9" s="1"/>
  <c r="AC172" i="9"/>
  <c r="AB172" i="9"/>
  <c r="Z172" i="9"/>
  <c r="L172" i="9"/>
  <c r="M172" i="9" s="1"/>
  <c r="AC171" i="9"/>
  <c r="AB171" i="9"/>
  <c r="Z171" i="9"/>
  <c r="L171" i="9"/>
  <c r="M171" i="9" s="1"/>
  <c r="AC170" i="9"/>
  <c r="AB170" i="9"/>
  <c r="Z170" i="9"/>
  <c r="L170" i="9"/>
  <c r="M170" i="9" s="1"/>
  <c r="AC169" i="9"/>
  <c r="AB169" i="9"/>
  <c r="Z169" i="9"/>
  <c r="L169" i="9"/>
  <c r="M169" i="9" s="1"/>
  <c r="AC168" i="9"/>
  <c r="AB168" i="9"/>
  <c r="Z168" i="9"/>
  <c r="L168" i="9"/>
  <c r="M168" i="9" s="1"/>
  <c r="AC167" i="9"/>
  <c r="AB167" i="9"/>
  <c r="Z167" i="9"/>
  <c r="L167" i="9"/>
  <c r="M167" i="9" s="1"/>
  <c r="AC166" i="9"/>
  <c r="AB166" i="9"/>
  <c r="Z166" i="9"/>
  <c r="L166" i="9"/>
  <c r="M166" i="9" s="1"/>
  <c r="AC165" i="9"/>
  <c r="AB165" i="9"/>
  <c r="Z165" i="9"/>
  <c r="L165" i="9"/>
  <c r="M165" i="9" s="1"/>
  <c r="AC164" i="9"/>
  <c r="AB164" i="9"/>
  <c r="Z164" i="9"/>
  <c r="L164" i="9"/>
  <c r="M164" i="9" s="1"/>
  <c r="AC163" i="9"/>
  <c r="AB163" i="9"/>
  <c r="Z163" i="9"/>
  <c r="L163" i="9"/>
  <c r="M163" i="9" s="1"/>
  <c r="AC162" i="9"/>
  <c r="AB162" i="9"/>
  <c r="Z162" i="9"/>
  <c r="L162" i="9"/>
  <c r="M162" i="9" s="1"/>
  <c r="AC161" i="9"/>
  <c r="AB161" i="9"/>
  <c r="Z161" i="9"/>
  <c r="L161" i="9"/>
  <c r="M161" i="9" s="1"/>
  <c r="AC160" i="9"/>
  <c r="AB160" i="9"/>
  <c r="Z160" i="9"/>
  <c r="L160" i="9"/>
  <c r="M160" i="9" s="1"/>
  <c r="AC159" i="9"/>
  <c r="AB159" i="9"/>
  <c r="Z159" i="9"/>
  <c r="L159" i="9"/>
  <c r="M159" i="9" s="1"/>
  <c r="AC158" i="9"/>
  <c r="AB158" i="9"/>
  <c r="Z158" i="9"/>
  <c r="L158" i="9"/>
  <c r="M158" i="9" s="1"/>
  <c r="AC157" i="9"/>
  <c r="AB157" i="9"/>
  <c r="Z157" i="9"/>
  <c r="L157" i="9"/>
  <c r="M157" i="9" s="1"/>
  <c r="AC156" i="9"/>
  <c r="AB156" i="9"/>
  <c r="Z156" i="9"/>
  <c r="L156" i="9"/>
  <c r="M156" i="9" s="1"/>
  <c r="AC155" i="9"/>
  <c r="AB155" i="9"/>
  <c r="Z155" i="9"/>
  <c r="L155" i="9"/>
  <c r="M155" i="9" s="1"/>
  <c r="AC154" i="9"/>
  <c r="AB154" i="9"/>
  <c r="Z154" i="9"/>
  <c r="L154" i="9"/>
  <c r="M154" i="9" s="1"/>
  <c r="AC153" i="9"/>
  <c r="AB153" i="9"/>
  <c r="Z153" i="9"/>
  <c r="L153" i="9"/>
  <c r="M153" i="9" s="1"/>
  <c r="AC152" i="9"/>
  <c r="AB152" i="9"/>
  <c r="Z152" i="9"/>
  <c r="L152" i="9"/>
  <c r="M152" i="9" s="1"/>
  <c r="AC151" i="9"/>
  <c r="AB151" i="9"/>
  <c r="Z151" i="9"/>
  <c r="L151" i="9"/>
  <c r="M151" i="9" s="1"/>
  <c r="AC150" i="9"/>
  <c r="AB150" i="9"/>
  <c r="Z150" i="9"/>
  <c r="L150" i="9"/>
  <c r="M150" i="9" s="1"/>
  <c r="AC149" i="9"/>
  <c r="AB149" i="9"/>
  <c r="Z149" i="9"/>
  <c r="L149" i="9"/>
  <c r="M149" i="9" s="1"/>
  <c r="AC148" i="9"/>
  <c r="AB148" i="9"/>
  <c r="Z148" i="9"/>
  <c r="L148" i="9"/>
  <c r="M148" i="9" s="1"/>
  <c r="AC147" i="9"/>
  <c r="AB147" i="9"/>
  <c r="Z147" i="9"/>
  <c r="L147" i="9"/>
  <c r="M147" i="9" s="1"/>
  <c r="AC146" i="9"/>
  <c r="AB146" i="9"/>
  <c r="Z146" i="9"/>
  <c r="L146" i="9"/>
  <c r="M146" i="9" s="1"/>
  <c r="AC145" i="9"/>
  <c r="AB145" i="9"/>
  <c r="Z145" i="9"/>
  <c r="L145" i="9"/>
  <c r="M145" i="9" s="1"/>
  <c r="AC144" i="9"/>
  <c r="AB144" i="9"/>
  <c r="Z144" i="9"/>
  <c r="L144" i="9"/>
  <c r="M144" i="9" s="1"/>
  <c r="AC143" i="9"/>
  <c r="AB143" i="9"/>
  <c r="Z143" i="9"/>
  <c r="L143" i="9"/>
  <c r="M143" i="9" s="1"/>
  <c r="AC142" i="9"/>
  <c r="AB142" i="9"/>
  <c r="Z142" i="9"/>
  <c r="L142" i="9"/>
  <c r="M142" i="9" s="1"/>
  <c r="AC141" i="9"/>
  <c r="AB141" i="9"/>
  <c r="Z141" i="9"/>
  <c r="L141" i="9"/>
  <c r="M141" i="9" s="1"/>
  <c r="AC140" i="9"/>
  <c r="AB140" i="9"/>
  <c r="Z140" i="9"/>
  <c r="L140" i="9"/>
  <c r="M140" i="9" s="1"/>
  <c r="AC139" i="9"/>
  <c r="AB139" i="9"/>
  <c r="Z139" i="9"/>
  <c r="L139" i="9"/>
  <c r="M139" i="9" s="1"/>
  <c r="AC138" i="9"/>
  <c r="AB138" i="9"/>
  <c r="Z138" i="9"/>
  <c r="L138" i="9"/>
  <c r="M138" i="9" s="1"/>
  <c r="AC137" i="9"/>
  <c r="AB137" i="9"/>
  <c r="Z137" i="9"/>
  <c r="L137" i="9"/>
  <c r="M137" i="9" s="1"/>
  <c r="AC136" i="9"/>
  <c r="AB136" i="9"/>
  <c r="Z136" i="9"/>
  <c r="L136" i="9"/>
  <c r="M136" i="9" s="1"/>
  <c r="AC135" i="9"/>
  <c r="AB135" i="9"/>
  <c r="Z135" i="9"/>
  <c r="L135" i="9"/>
  <c r="M135" i="9" s="1"/>
  <c r="AC134" i="9"/>
  <c r="AB134" i="9"/>
  <c r="Z134" i="9"/>
  <c r="L134" i="9"/>
  <c r="M134" i="9" s="1"/>
  <c r="AC133" i="9"/>
  <c r="AB133" i="9"/>
  <c r="Z133" i="9"/>
  <c r="L133" i="9"/>
  <c r="M133" i="9" s="1"/>
  <c r="AC132" i="9"/>
  <c r="AB132" i="9"/>
  <c r="Z132" i="9"/>
  <c r="L132" i="9"/>
  <c r="M132" i="9" s="1"/>
  <c r="AC131" i="9"/>
  <c r="AB131" i="9"/>
  <c r="Z131" i="9"/>
  <c r="L131" i="9"/>
  <c r="M131" i="9" s="1"/>
  <c r="AC130" i="9"/>
  <c r="AB130" i="9"/>
  <c r="Z130" i="9"/>
  <c r="L130" i="9"/>
  <c r="M130" i="9" s="1"/>
  <c r="AC129" i="9"/>
  <c r="AB129" i="9"/>
  <c r="Z129" i="9"/>
  <c r="L129" i="9"/>
  <c r="M129" i="9" s="1"/>
  <c r="AC128" i="9"/>
  <c r="AB128" i="9"/>
  <c r="Z128" i="9"/>
  <c r="L128" i="9"/>
  <c r="M128" i="9" s="1"/>
  <c r="AC127" i="9"/>
  <c r="AB127" i="9"/>
  <c r="Z127" i="9"/>
  <c r="L127" i="9"/>
  <c r="M127" i="9" s="1"/>
  <c r="AC126" i="9"/>
  <c r="AB126" i="9"/>
  <c r="Z126" i="9"/>
  <c r="L126" i="9"/>
  <c r="M126" i="9" s="1"/>
  <c r="AC125" i="9"/>
  <c r="AB125" i="9"/>
  <c r="Z125" i="9"/>
  <c r="L125" i="9"/>
  <c r="M125" i="9" s="1"/>
  <c r="AC124" i="9"/>
  <c r="AB124" i="9"/>
  <c r="Z124" i="9"/>
  <c r="L124" i="9"/>
  <c r="M124" i="9" s="1"/>
  <c r="AC123" i="9"/>
  <c r="AB123" i="9"/>
  <c r="Z123" i="9"/>
  <c r="L123" i="9"/>
  <c r="M123" i="9" s="1"/>
  <c r="AC122" i="9"/>
  <c r="AB122" i="9"/>
  <c r="Z122" i="9"/>
  <c r="L122" i="9"/>
  <c r="M122" i="9" s="1"/>
  <c r="AC121" i="9"/>
  <c r="AB121" i="9"/>
  <c r="Z121" i="9"/>
  <c r="L121" i="9"/>
  <c r="M121" i="9" s="1"/>
  <c r="AC120" i="9"/>
  <c r="AB120" i="9"/>
  <c r="Z120" i="9"/>
  <c r="L120" i="9"/>
  <c r="M120" i="9" s="1"/>
  <c r="AC119" i="9"/>
  <c r="AB119" i="9"/>
  <c r="Z119" i="9"/>
  <c r="L119" i="9"/>
  <c r="M119" i="9" s="1"/>
  <c r="AC118" i="9"/>
  <c r="AB118" i="9"/>
  <c r="Z118" i="9"/>
  <c r="L118" i="9"/>
  <c r="M118" i="9" s="1"/>
  <c r="AC117" i="9"/>
  <c r="AB117" i="9"/>
  <c r="Z117" i="9"/>
  <c r="L117" i="9"/>
  <c r="M117" i="9" s="1"/>
  <c r="AC116" i="9"/>
  <c r="AB116" i="9"/>
  <c r="Z116" i="9"/>
  <c r="L116" i="9"/>
  <c r="M116" i="9" s="1"/>
  <c r="AC115" i="9"/>
  <c r="AB115" i="9"/>
  <c r="Z115" i="9"/>
  <c r="L115" i="9"/>
  <c r="M115" i="9" s="1"/>
  <c r="AC114" i="9"/>
  <c r="AB114" i="9"/>
  <c r="Z114" i="9"/>
  <c r="L114" i="9"/>
  <c r="M114" i="9" s="1"/>
  <c r="AC113" i="9"/>
  <c r="AB113" i="9"/>
  <c r="Z113" i="9"/>
  <c r="L113" i="9"/>
  <c r="M113" i="9" s="1"/>
  <c r="AC112" i="9"/>
  <c r="AB112" i="9"/>
  <c r="Z112" i="9"/>
  <c r="L112" i="9"/>
  <c r="M112" i="9" s="1"/>
  <c r="AC111" i="9"/>
  <c r="AB111" i="9"/>
  <c r="Z111" i="9"/>
  <c r="L111" i="9"/>
  <c r="M111" i="9" s="1"/>
  <c r="AC110" i="9"/>
  <c r="AB110" i="9"/>
  <c r="Z110" i="9"/>
  <c r="L110" i="9"/>
  <c r="M110" i="9" s="1"/>
  <c r="AC109" i="9"/>
  <c r="AB109" i="9"/>
  <c r="Z109" i="9"/>
  <c r="L109" i="9"/>
  <c r="M109" i="9" s="1"/>
  <c r="AC108" i="9"/>
  <c r="AB108" i="9"/>
  <c r="Z108" i="9"/>
  <c r="L108" i="9"/>
  <c r="M108" i="9" s="1"/>
  <c r="AC107" i="9"/>
  <c r="AB107" i="9"/>
  <c r="Z107" i="9"/>
  <c r="L107" i="9"/>
  <c r="M107" i="9" s="1"/>
  <c r="AC106" i="9"/>
  <c r="AB106" i="9"/>
  <c r="Z106" i="9"/>
  <c r="L106" i="9"/>
  <c r="M106" i="9" s="1"/>
  <c r="AC105" i="9"/>
  <c r="AB105" i="9"/>
  <c r="Z105" i="9"/>
  <c r="L105" i="9"/>
  <c r="M105" i="9" s="1"/>
  <c r="AC104" i="9"/>
  <c r="AB104" i="9"/>
  <c r="Z104" i="9"/>
  <c r="L104" i="9"/>
  <c r="M104" i="9" s="1"/>
  <c r="AC103" i="9"/>
  <c r="AB103" i="9"/>
  <c r="Z103" i="9"/>
  <c r="L103" i="9"/>
  <c r="M103" i="9" s="1"/>
  <c r="AC102" i="9"/>
  <c r="AB102" i="9"/>
  <c r="Z102" i="9"/>
  <c r="L102" i="9"/>
  <c r="M102" i="9" s="1"/>
  <c r="AC101" i="9"/>
  <c r="AB101" i="9"/>
  <c r="Z101" i="9"/>
  <c r="L101" i="9"/>
  <c r="M101" i="9" s="1"/>
  <c r="AC100" i="9"/>
  <c r="AB100" i="9"/>
  <c r="Z100" i="9"/>
  <c r="L100" i="9"/>
  <c r="M100" i="9" s="1"/>
  <c r="AC99" i="9"/>
  <c r="AB99" i="9"/>
  <c r="Z99" i="9"/>
  <c r="L99" i="9"/>
  <c r="M99" i="9" s="1"/>
  <c r="AC98" i="9"/>
  <c r="AB98" i="9"/>
  <c r="Z98" i="9"/>
  <c r="L98" i="9"/>
  <c r="M98" i="9" s="1"/>
  <c r="AC97" i="9"/>
  <c r="AB97" i="9"/>
  <c r="Z97" i="9"/>
  <c r="L97" i="9"/>
  <c r="M97" i="9" s="1"/>
  <c r="AC96" i="9"/>
  <c r="AB96" i="9"/>
  <c r="Z96" i="9"/>
  <c r="L96" i="9"/>
  <c r="M96" i="9" s="1"/>
  <c r="AC95" i="9"/>
  <c r="AB95" i="9"/>
  <c r="Z95" i="9"/>
  <c r="L95" i="9"/>
  <c r="M95" i="9" s="1"/>
  <c r="AC94" i="9"/>
  <c r="AB94" i="9"/>
  <c r="Z94" i="9"/>
  <c r="L94" i="9"/>
  <c r="M94" i="9" s="1"/>
  <c r="AC93" i="9"/>
  <c r="AB93" i="9"/>
  <c r="Z93" i="9"/>
  <c r="L93" i="9"/>
  <c r="M93" i="9" s="1"/>
  <c r="AC92" i="9"/>
  <c r="AB92" i="9"/>
  <c r="Z92" i="9"/>
  <c r="L92" i="9"/>
  <c r="M92" i="9" s="1"/>
  <c r="AC91" i="9"/>
  <c r="AB91" i="9"/>
  <c r="Z91" i="9"/>
  <c r="L91" i="9"/>
  <c r="M91" i="9" s="1"/>
  <c r="AC90" i="9"/>
  <c r="AB90" i="9"/>
  <c r="Z90" i="9"/>
  <c r="L90" i="9"/>
  <c r="M90" i="9" s="1"/>
  <c r="AC89" i="9"/>
  <c r="AB89" i="9"/>
  <c r="Z89" i="9"/>
  <c r="L89" i="9"/>
  <c r="M89" i="9" s="1"/>
  <c r="AC88" i="9"/>
  <c r="AB88" i="9"/>
  <c r="Z88" i="9"/>
  <c r="L88" i="9"/>
  <c r="M88" i="9" s="1"/>
  <c r="AC87" i="9"/>
  <c r="AB87" i="9"/>
  <c r="Z87" i="9"/>
  <c r="L87" i="9"/>
  <c r="M87" i="9" s="1"/>
  <c r="AC86" i="9"/>
  <c r="AB86" i="9"/>
  <c r="Z86" i="9"/>
  <c r="L86" i="9"/>
  <c r="M86" i="9" s="1"/>
  <c r="AC85" i="9"/>
  <c r="AB85" i="9"/>
  <c r="Z85" i="9"/>
  <c r="L85" i="9"/>
  <c r="M85" i="9" s="1"/>
  <c r="AC84" i="9"/>
  <c r="AB84" i="9"/>
  <c r="Z84" i="9"/>
  <c r="L84" i="9"/>
  <c r="M84" i="9" s="1"/>
  <c r="AC83" i="9"/>
  <c r="AB83" i="9"/>
  <c r="Z83" i="9"/>
  <c r="L83" i="9"/>
  <c r="M83" i="9" s="1"/>
  <c r="AC82" i="9"/>
  <c r="AB82" i="9"/>
  <c r="Z82" i="9"/>
  <c r="L82" i="9"/>
  <c r="M82" i="9" s="1"/>
  <c r="AC81" i="9"/>
  <c r="AB81" i="9"/>
  <c r="Z81" i="9"/>
  <c r="L81" i="9"/>
  <c r="M81" i="9" s="1"/>
  <c r="AC80" i="9"/>
  <c r="AB80" i="9"/>
  <c r="Z80" i="9"/>
  <c r="L80" i="9"/>
  <c r="M80" i="9" s="1"/>
  <c r="AC79" i="9"/>
  <c r="AB79" i="9"/>
  <c r="Z79" i="9"/>
  <c r="L79" i="9"/>
  <c r="M79" i="9" s="1"/>
  <c r="AC78" i="9"/>
  <c r="AB78" i="9"/>
  <c r="Z78" i="9"/>
  <c r="L78" i="9"/>
  <c r="M78" i="9" s="1"/>
  <c r="AC77" i="9"/>
  <c r="AB77" i="9"/>
  <c r="Z77" i="9"/>
  <c r="L77" i="9"/>
  <c r="M77" i="9" s="1"/>
  <c r="AC76" i="9"/>
  <c r="AB76" i="9"/>
  <c r="Z76" i="9"/>
  <c r="L76" i="9"/>
  <c r="M76" i="9" s="1"/>
  <c r="AC75" i="9"/>
  <c r="AB75" i="9"/>
  <c r="Z75" i="9"/>
  <c r="L75" i="9"/>
  <c r="M75" i="9" s="1"/>
  <c r="AC74" i="9"/>
  <c r="AB74" i="9"/>
  <c r="Z74" i="9"/>
  <c r="L74" i="9"/>
  <c r="M74" i="9" s="1"/>
  <c r="AC73" i="9"/>
  <c r="AB73" i="9"/>
  <c r="Z73" i="9"/>
  <c r="L73" i="9"/>
  <c r="M73" i="9" s="1"/>
  <c r="AC72" i="9"/>
  <c r="AB72" i="9"/>
  <c r="Z72" i="9"/>
  <c r="L72" i="9"/>
  <c r="M72" i="9" s="1"/>
  <c r="AC71" i="9"/>
  <c r="AB71" i="9"/>
  <c r="Z71" i="9"/>
  <c r="L71" i="9"/>
  <c r="M71" i="9" s="1"/>
  <c r="AC70" i="9"/>
  <c r="AB70" i="9"/>
  <c r="Z70" i="9"/>
  <c r="L70" i="9"/>
  <c r="M70" i="9" s="1"/>
  <c r="AC69" i="9"/>
  <c r="AB69" i="9"/>
  <c r="Z69" i="9"/>
  <c r="L69" i="9"/>
  <c r="M69" i="9" s="1"/>
  <c r="AC68" i="9"/>
  <c r="AB68" i="9"/>
  <c r="Z68" i="9"/>
  <c r="L68" i="9"/>
  <c r="M68" i="9" s="1"/>
  <c r="AC67" i="9"/>
  <c r="AB67" i="9"/>
  <c r="Z67" i="9"/>
  <c r="L67" i="9"/>
  <c r="M67" i="9" s="1"/>
  <c r="AC66" i="9"/>
  <c r="AB66" i="9"/>
  <c r="Z66" i="9"/>
  <c r="L66" i="9"/>
  <c r="M66" i="9" s="1"/>
  <c r="AC65" i="9"/>
  <c r="AB65" i="9"/>
  <c r="Z65" i="9"/>
  <c r="L65" i="9"/>
  <c r="M65" i="9" s="1"/>
  <c r="AC64" i="9"/>
  <c r="AB64" i="9"/>
  <c r="Z64" i="9"/>
  <c r="L64" i="9"/>
  <c r="M64" i="9" s="1"/>
  <c r="AC63" i="9"/>
  <c r="AB63" i="9"/>
  <c r="Z63" i="9"/>
  <c r="L63" i="9"/>
  <c r="M63" i="9" s="1"/>
  <c r="AC62" i="9"/>
  <c r="AB62" i="9"/>
  <c r="Z62" i="9"/>
  <c r="L62" i="9"/>
  <c r="M62" i="9" s="1"/>
  <c r="AC61" i="9"/>
  <c r="AB61" i="9"/>
  <c r="Z61" i="9"/>
  <c r="L61" i="9"/>
  <c r="M61" i="9" s="1"/>
  <c r="AC60" i="9"/>
  <c r="AB60" i="9"/>
  <c r="Z60" i="9"/>
  <c r="L60" i="9"/>
  <c r="M60" i="9" s="1"/>
  <c r="AC59" i="9"/>
  <c r="AB59" i="9"/>
  <c r="Z59" i="9"/>
  <c r="L59" i="9"/>
  <c r="M59" i="9" s="1"/>
  <c r="AC58" i="9"/>
  <c r="AB58" i="9"/>
  <c r="Z58" i="9"/>
  <c r="L58" i="9"/>
  <c r="M58" i="9" s="1"/>
  <c r="AC57" i="9"/>
  <c r="AB57" i="9"/>
  <c r="Z57" i="9"/>
  <c r="L57" i="9"/>
  <c r="M57" i="9" s="1"/>
  <c r="AC56" i="9"/>
  <c r="AB56" i="9"/>
  <c r="Z56" i="9"/>
  <c r="L56" i="9"/>
  <c r="M56" i="9" s="1"/>
  <c r="AC55" i="9"/>
  <c r="AB55" i="9"/>
  <c r="Z55" i="9"/>
  <c r="L55" i="9"/>
  <c r="M55" i="9" s="1"/>
  <c r="AC54" i="9"/>
  <c r="AB54" i="9"/>
  <c r="Z54" i="9"/>
  <c r="L54" i="9"/>
  <c r="M54" i="9" s="1"/>
  <c r="AC53" i="9"/>
  <c r="AB53" i="9"/>
  <c r="Z53" i="9"/>
  <c r="L53" i="9"/>
  <c r="M53" i="9" s="1"/>
  <c r="AC52" i="9"/>
  <c r="AB52" i="9"/>
  <c r="Z52" i="9"/>
  <c r="L52" i="9"/>
  <c r="M52" i="9" s="1"/>
  <c r="AC51" i="9"/>
  <c r="AB51" i="9"/>
  <c r="Z51" i="9"/>
  <c r="L51" i="9"/>
  <c r="M51" i="9" s="1"/>
  <c r="AC50" i="9"/>
  <c r="AB50" i="9"/>
  <c r="Z50" i="9"/>
  <c r="L50" i="9"/>
  <c r="M50" i="9" s="1"/>
  <c r="AC49" i="9"/>
  <c r="AB49" i="9"/>
  <c r="Z49" i="9"/>
  <c r="L49" i="9"/>
  <c r="M49" i="9" s="1"/>
  <c r="AC48" i="9"/>
  <c r="AB48" i="9"/>
  <c r="Z48" i="9"/>
  <c r="L48" i="9"/>
  <c r="M48" i="9" s="1"/>
  <c r="AC47" i="9"/>
  <c r="AB47" i="9"/>
  <c r="Z47" i="9"/>
  <c r="L47" i="9"/>
  <c r="M47" i="9" s="1"/>
  <c r="AC46" i="9"/>
  <c r="AB46" i="9"/>
  <c r="Z46" i="9"/>
  <c r="L46" i="9"/>
  <c r="M46" i="9" s="1"/>
  <c r="AC45" i="9"/>
  <c r="AB45" i="9"/>
  <c r="Z45" i="9"/>
  <c r="L45" i="9"/>
  <c r="M45" i="9" s="1"/>
  <c r="AC44" i="9"/>
  <c r="AB44" i="9"/>
  <c r="Z44" i="9"/>
  <c r="L44" i="9"/>
  <c r="M44" i="9" s="1"/>
  <c r="AC43" i="9"/>
  <c r="AB43" i="9"/>
  <c r="Z43" i="9"/>
  <c r="L43" i="9"/>
  <c r="M43" i="9" s="1"/>
  <c r="AC42" i="9"/>
  <c r="AB42" i="9"/>
  <c r="Z42" i="9"/>
  <c r="L42" i="9"/>
  <c r="M42" i="9" s="1"/>
  <c r="AC41" i="9"/>
  <c r="AB41" i="9"/>
  <c r="Z41" i="9"/>
  <c r="L41" i="9"/>
  <c r="M41" i="9" s="1"/>
  <c r="AC40" i="9"/>
  <c r="AB40" i="9"/>
  <c r="Z40" i="9"/>
  <c r="L40" i="9"/>
  <c r="M40" i="9" s="1"/>
  <c r="AC39" i="9"/>
  <c r="AB39" i="9"/>
  <c r="Z39" i="9"/>
  <c r="L39" i="9"/>
  <c r="M39" i="9" s="1"/>
  <c r="AC38" i="9"/>
  <c r="AB38" i="9"/>
  <c r="Z38" i="9"/>
  <c r="L38" i="9"/>
  <c r="M38" i="9" s="1"/>
  <c r="AC37" i="9"/>
  <c r="AB37" i="9"/>
  <c r="Z37" i="9"/>
  <c r="L37" i="9"/>
  <c r="M37" i="9" s="1"/>
  <c r="AC36" i="9"/>
  <c r="AB36" i="9"/>
  <c r="Z36" i="9"/>
  <c r="L36" i="9"/>
  <c r="M36" i="9" s="1"/>
  <c r="AC35" i="9"/>
  <c r="AB35" i="9"/>
  <c r="Z35" i="9"/>
  <c r="L35" i="9"/>
  <c r="M35" i="9" s="1"/>
  <c r="AC34" i="9"/>
  <c r="AB34" i="9"/>
  <c r="Z34" i="9"/>
  <c r="L34" i="9"/>
  <c r="M34" i="9" s="1"/>
  <c r="AC33" i="9"/>
  <c r="AB33" i="9"/>
  <c r="Z33" i="9"/>
  <c r="L33" i="9"/>
  <c r="M33" i="9" s="1"/>
  <c r="AC32" i="9"/>
  <c r="AB32" i="9"/>
  <c r="Z32" i="9"/>
  <c r="L32" i="9"/>
  <c r="M32" i="9" s="1"/>
  <c r="AC31" i="9"/>
  <c r="AB31" i="9"/>
  <c r="Z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25" i="10"/>
  <c r="T260" i="13"/>
  <c r="T291" i="11"/>
  <c r="T71" i="16"/>
  <c r="T192" i="10"/>
  <c r="T266" i="10"/>
  <c r="T239" i="16"/>
  <c r="T514" i="11"/>
  <c r="T206" i="11"/>
  <c r="T520" i="11"/>
  <c r="T141" i="10"/>
  <c r="T83" i="16"/>
  <c r="T179" i="13"/>
  <c r="T16" i="16"/>
  <c r="T362" i="11"/>
  <c r="T319" i="11"/>
  <c r="T25" i="13"/>
  <c r="T16" i="13"/>
  <c r="T45" i="16"/>
  <c r="T125" i="10"/>
  <c r="T196" i="11"/>
  <c r="T376" i="10"/>
  <c r="T300" i="11"/>
  <c r="T368" i="11"/>
  <c r="T194" i="13"/>
  <c r="T61" i="10"/>
  <c r="T65" i="10"/>
  <c r="T235" i="11"/>
  <c r="T146" i="11"/>
  <c r="T302" i="10"/>
  <c r="T103" i="13"/>
  <c r="T514" i="10"/>
  <c r="T155" i="16"/>
  <c r="T513" i="11"/>
  <c r="T312" i="11"/>
  <c r="T503" i="11"/>
  <c r="T37" i="13"/>
  <c r="T264" i="11"/>
  <c r="T130" i="10"/>
  <c r="T212" i="13"/>
  <c r="T165" i="16"/>
  <c r="T39" i="16"/>
  <c r="T290" i="10"/>
  <c r="T194" i="11"/>
  <c r="T191" i="16"/>
  <c r="T46" i="11"/>
  <c r="T532" i="11"/>
  <c r="T31" i="10"/>
  <c r="T407" i="11"/>
  <c r="T51" i="16"/>
  <c r="T117" i="13"/>
  <c r="T225" i="13"/>
  <c r="T308" i="10"/>
  <c r="T114" i="10"/>
  <c r="T328" i="11"/>
  <c r="T464" i="10"/>
  <c r="T242" i="13"/>
  <c r="T537" i="10"/>
  <c r="T146" i="10"/>
  <c r="T224" i="16"/>
  <c r="T23" i="10"/>
  <c r="T92" i="10"/>
  <c r="T81" i="13"/>
  <c r="T253" i="11"/>
  <c r="T285" i="10"/>
  <c r="T194" i="16"/>
  <c r="T288" i="11"/>
  <c r="T235" i="10"/>
  <c r="T179" i="16"/>
  <c r="T258" i="10"/>
  <c r="T87" i="13"/>
  <c r="T509" i="11"/>
  <c r="T476" i="11"/>
  <c r="T143" i="10"/>
  <c r="T329" i="10"/>
  <c r="T356" i="10"/>
  <c r="T97" i="13"/>
  <c r="T196" i="10"/>
  <c r="T210" i="13"/>
  <c r="T44" i="11"/>
  <c r="T236" i="13"/>
  <c r="T448" i="11"/>
  <c r="T278" i="11"/>
  <c r="T14" i="10"/>
  <c r="T299" i="11"/>
  <c r="T228" i="13"/>
  <c r="T215" i="10"/>
  <c r="T207" i="11"/>
  <c r="T147" i="11"/>
  <c r="T438" i="11"/>
  <c r="T179" i="11"/>
  <c r="T227" i="10"/>
  <c r="T492" i="11"/>
  <c r="T115" i="10"/>
  <c r="T292" i="10"/>
  <c r="T133" i="11"/>
  <c r="T227" i="16"/>
  <c r="T57" i="10"/>
  <c r="T41" i="11"/>
  <c r="T78" i="10"/>
  <c r="T97" i="16"/>
  <c r="T192" i="16"/>
  <c r="T317" i="11"/>
  <c r="T200" i="13"/>
  <c r="T124" i="11"/>
  <c r="T20" i="11"/>
  <c r="T145" i="10"/>
  <c r="T14" i="11"/>
  <c r="T53" i="10"/>
  <c r="T73" i="11"/>
  <c r="T33" i="13"/>
  <c r="T27" i="11"/>
  <c r="T159" i="13"/>
  <c r="T366" i="11"/>
  <c r="T188" i="13"/>
  <c r="T237" i="16"/>
  <c r="T499" i="10"/>
  <c r="T279" i="10"/>
  <c r="T142" i="10"/>
  <c r="T180" i="13"/>
  <c r="T233" i="16"/>
  <c r="T182" i="16"/>
  <c r="T242" i="11"/>
  <c r="T70" i="10"/>
  <c r="T246" i="10"/>
  <c r="T545" i="10"/>
  <c r="T127" i="16"/>
  <c r="T17" i="10"/>
  <c r="T291" i="10"/>
  <c r="T109" i="13"/>
  <c r="T176" i="11"/>
  <c r="T269" i="10"/>
  <c r="T89" i="10"/>
  <c r="T264" i="13"/>
  <c r="T346" i="11"/>
  <c r="T150" i="11"/>
  <c r="T171" i="13"/>
  <c r="T104" i="11"/>
  <c r="T490" i="10"/>
  <c r="T460" i="10"/>
  <c r="T275" i="11"/>
  <c r="T297" i="10"/>
  <c r="T161" i="13"/>
  <c r="T151" i="11"/>
  <c r="T258" i="13"/>
  <c r="T511" i="11"/>
  <c r="T418" i="11"/>
  <c r="T24" i="16"/>
  <c r="T132" i="11"/>
  <c r="T208" i="10"/>
  <c r="T135" i="11"/>
  <c r="T48" i="10"/>
  <c r="T18" i="16"/>
  <c r="T53" i="13"/>
  <c r="T115" i="13"/>
  <c r="T183" i="16"/>
  <c r="T153" i="10"/>
  <c r="T119" i="10"/>
  <c r="T74" i="11"/>
  <c r="T145" i="13"/>
  <c r="T19" i="11"/>
  <c r="T35" i="11"/>
  <c r="T472" i="11"/>
  <c r="T543" i="11"/>
  <c r="T472" i="10"/>
  <c r="T521" i="10"/>
  <c r="T372" i="10"/>
  <c r="T436" i="11"/>
  <c r="T139" i="16"/>
  <c r="T73" i="10"/>
  <c r="T201" i="13"/>
  <c r="T65" i="16"/>
  <c r="T552" i="10"/>
  <c r="T133" i="10"/>
  <c r="T163" i="11"/>
  <c r="T240" i="11"/>
  <c r="T328" i="10"/>
  <c r="T145" i="11"/>
  <c r="T77" i="16"/>
  <c r="T139" i="10"/>
  <c r="T321" i="11"/>
  <c r="T170" i="11"/>
  <c r="T120" i="10"/>
  <c r="T206" i="13"/>
  <c r="T97" i="10"/>
  <c r="T516" i="10"/>
  <c r="T532" i="10"/>
  <c r="T142" i="11"/>
  <c r="T186" i="13"/>
  <c r="T188" i="16"/>
  <c r="T506" i="10"/>
  <c r="T394" i="10"/>
  <c r="T414" i="10"/>
  <c r="T69" i="10"/>
  <c r="T255" i="11"/>
  <c r="T254" i="16"/>
  <c r="T525" i="10"/>
  <c r="T325" i="10"/>
  <c r="T41" i="13"/>
  <c r="T206" i="10"/>
  <c r="T163" i="16"/>
  <c r="T255" i="10"/>
  <c r="T123" i="16"/>
  <c r="T222" i="13"/>
  <c r="T502" i="11"/>
  <c r="T87" i="11"/>
  <c r="T342" i="11"/>
  <c r="T179" i="10"/>
  <c r="T364" i="10"/>
  <c r="T244" i="10"/>
  <c r="T533" i="10"/>
  <c r="T198" i="13"/>
  <c r="T94" i="10"/>
  <c r="T434" i="11"/>
  <c r="T217" i="10"/>
  <c r="T29" i="16"/>
  <c r="T340" i="10"/>
  <c r="T535" i="10"/>
  <c r="T27" i="13"/>
  <c r="T507" i="10"/>
  <c r="T65" i="11"/>
  <c r="T233" i="10"/>
  <c r="T182" i="11"/>
  <c r="T127" i="13"/>
  <c r="T22" i="16"/>
  <c r="T228" i="16"/>
  <c r="T309" i="11"/>
  <c r="T98" i="10"/>
  <c r="T64" i="11"/>
  <c r="T549" i="10"/>
  <c r="T91" i="16"/>
  <c r="T240" i="13"/>
  <c r="T317" i="10"/>
  <c r="T132" i="10"/>
  <c r="T248" i="16"/>
  <c r="T237" i="13"/>
  <c r="T205" i="10"/>
  <c r="T224" i="13"/>
  <c r="T135" i="13"/>
  <c r="T122" i="11"/>
  <c r="T318" i="11"/>
  <c r="T153" i="11"/>
  <c r="T148" i="11"/>
  <c r="T324" i="11"/>
  <c r="T117" i="11"/>
  <c r="T356" i="11"/>
  <c r="T307" i="10"/>
  <c r="T227" i="11"/>
  <c r="T210" i="11"/>
  <c r="T446" i="11"/>
  <c r="T263" i="10"/>
  <c r="T37" i="11"/>
  <c r="T322" i="11"/>
  <c r="T251" i="10"/>
  <c r="T169" i="16"/>
  <c r="T398" i="11"/>
  <c r="T233" i="11"/>
  <c r="T34" i="11"/>
  <c r="T83" i="10"/>
  <c r="T101" i="16"/>
  <c r="T193" i="11"/>
  <c r="T244" i="11"/>
  <c r="T316" i="10"/>
  <c r="T61" i="13"/>
  <c r="T325" i="11"/>
  <c r="T106" i="11"/>
  <c r="T265" i="11"/>
  <c r="T189" i="11"/>
  <c r="T248" i="10"/>
  <c r="T67" i="11"/>
  <c r="T303" i="11"/>
  <c r="T516" i="11"/>
  <c r="T350" i="10"/>
  <c r="T99" i="11"/>
  <c r="T41" i="10"/>
  <c r="T462" i="11"/>
  <c r="T468" i="11"/>
  <c r="T282" i="11"/>
  <c r="T384" i="10"/>
  <c r="T200" i="16"/>
  <c r="T358" i="10"/>
  <c r="T176" i="13"/>
  <c r="T140" i="11"/>
  <c r="T304" i="10"/>
  <c r="T273" i="11"/>
  <c r="T538" i="10"/>
  <c r="T327" i="10"/>
  <c r="T153" i="16"/>
  <c r="T254" i="10"/>
  <c r="T390" i="10"/>
  <c r="T137" i="16"/>
  <c r="T456" i="11"/>
  <c r="T265" i="10"/>
  <c r="T111" i="11"/>
  <c r="T104" i="10"/>
  <c r="T69" i="16"/>
  <c r="T28" i="10"/>
  <c r="T24" i="10"/>
  <c r="T263" i="11"/>
  <c r="T12" i="13"/>
  <c r="T293" i="11"/>
  <c r="T509" i="10"/>
  <c r="T11" i="10"/>
  <c r="T252" i="10"/>
  <c r="T510" i="11"/>
  <c r="T249" i="10"/>
  <c r="T81" i="11"/>
  <c r="T24" i="11"/>
  <c r="T30" i="11"/>
  <c r="T170" i="10"/>
  <c r="T410" i="11"/>
  <c r="T159" i="16"/>
  <c r="T400" i="11"/>
  <c r="T129" i="10"/>
  <c r="T157" i="16"/>
  <c r="T143" i="16"/>
  <c r="T191" i="10"/>
  <c r="T73" i="13"/>
  <c r="T183" i="11"/>
  <c r="T543" i="10"/>
  <c r="T214" i="11"/>
  <c r="T78" i="11"/>
  <c r="T159" i="10"/>
  <c r="T69" i="13"/>
  <c r="T338" i="10"/>
  <c r="T288" i="10"/>
  <c r="T105" i="16"/>
  <c r="T396" i="10"/>
  <c r="T67" i="10"/>
  <c r="T81" i="10"/>
  <c r="T91" i="11"/>
  <c r="T37" i="16"/>
  <c r="T416" i="10"/>
  <c r="T241" i="10"/>
  <c r="T114" i="11"/>
  <c r="T420" i="10"/>
  <c r="T234" i="16"/>
  <c r="T506" i="11"/>
  <c r="T257" i="10"/>
  <c r="T549" i="11"/>
  <c r="T19" i="10"/>
  <c r="T239" i="10"/>
  <c r="T406" i="11"/>
  <c r="T159" i="11"/>
  <c r="T128" i="10"/>
  <c r="T216" i="13"/>
  <c r="T84" i="11"/>
  <c r="T219" i="13"/>
  <c r="T26" i="10"/>
  <c r="T180" i="10"/>
  <c r="T205" i="11"/>
  <c r="T14" i="16"/>
  <c r="T200" i="10"/>
  <c r="T108" i="10"/>
  <c r="T308" i="11"/>
  <c r="T271" i="11"/>
  <c r="T332" i="10"/>
  <c r="T148" i="10"/>
  <c r="T80" i="10"/>
  <c r="T280" i="11"/>
  <c r="T154" i="10"/>
  <c r="T56" i="10"/>
  <c r="T73" i="16"/>
  <c r="T540" i="10"/>
  <c r="T450" i="10"/>
  <c r="T138" i="11"/>
  <c r="T320" i="11"/>
  <c r="T255" i="13"/>
  <c r="T116" i="11"/>
  <c r="T258" i="11"/>
  <c r="T327" i="11"/>
  <c r="T162" i="11"/>
  <c r="T186" i="16"/>
  <c r="T418" i="10"/>
  <c r="T165" i="10"/>
  <c r="T130" i="11"/>
  <c r="T551" i="10"/>
  <c r="T521" i="11"/>
  <c r="T287" i="10"/>
  <c r="T225" i="16"/>
  <c r="T510" i="10"/>
  <c r="T59" i="10"/>
  <c r="T503" i="10"/>
  <c r="T428" i="10"/>
  <c r="T89" i="13"/>
  <c r="T207" i="10"/>
  <c r="T236" i="16"/>
  <c r="T123" i="13"/>
  <c r="T536" i="10"/>
  <c r="T145" i="16"/>
  <c r="T151" i="13"/>
  <c r="T239" i="13"/>
  <c r="T315" i="10"/>
  <c r="T214" i="10"/>
  <c r="T178" i="11"/>
  <c r="T221" i="13"/>
  <c r="T334" i="10"/>
  <c r="T396" i="11"/>
  <c r="T220" i="10"/>
  <c r="T103" i="11"/>
  <c r="T223" i="11"/>
  <c r="T303" i="10"/>
  <c r="T147" i="10"/>
  <c r="T182" i="10"/>
  <c r="T62" i="11"/>
  <c r="T185" i="16"/>
  <c r="T57" i="11"/>
  <c r="T215" i="11"/>
  <c r="T19" i="16"/>
  <c r="T230" i="13"/>
  <c r="T398" i="10"/>
  <c r="T302" i="11"/>
  <c r="T352" i="11"/>
  <c r="T201" i="10"/>
  <c r="T275" i="10"/>
  <c r="T92" i="11"/>
  <c r="T233" i="13"/>
  <c r="T59" i="13"/>
  <c r="T149" i="10"/>
  <c r="T113" i="16"/>
  <c r="T43" i="13"/>
  <c r="T141" i="13"/>
  <c r="T283" i="10"/>
  <c r="T491" i="11"/>
  <c r="T497" i="10"/>
  <c r="T133" i="13"/>
  <c r="T218" i="13"/>
  <c r="T174" i="10"/>
  <c r="T40" i="11"/>
  <c r="T20" i="10"/>
  <c r="T109" i="16"/>
  <c r="T127" i="11"/>
  <c r="T172" i="10"/>
  <c r="T191" i="11"/>
  <c r="T202" i="11"/>
  <c r="T237" i="11"/>
  <c r="T66" i="11"/>
  <c r="T517" i="10"/>
  <c r="T314" i="11"/>
  <c r="T22" i="10"/>
  <c r="T47" i="13"/>
  <c r="T138" i="10"/>
  <c r="T224" i="10"/>
  <c r="T262" i="10"/>
  <c r="T36" i="10"/>
  <c r="T123" i="11"/>
  <c r="T185" i="13"/>
  <c r="T256" i="11"/>
  <c r="T124" i="10"/>
  <c r="T81" i="16"/>
  <c r="T70" i="11"/>
  <c r="T480" i="11"/>
  <c r="T168" i="10"/>
  <c r="T390" i="11"/>
  <c r="T19" i="13"/>
  <c r="T538" i="11"/>
  <c r="T42" i="10"/>
  <c r="T194" i="10"/>
  <c r="T290" i="11"/>
  <c r="T310" i="10"/>
  <c r="T60" i="10"/>
  <c r="T88" i="11"/>
  <c r="T446" i="10"/>
  <c r="T25" i="11"/>
  <c r="T320" i="10"/>
  <c r="T257" i="16"/>
  <c r="T342" i="10"/>
  <c r="T29" i="11"/>
  <c r="T63" i="11"/>
  <c r="T125" i="13"/>
  <c r="T273" i="10"/>
  <c r="T252" i="11"/>
  <c r="T289" i="11"/>
  <c r="T184" i="10"/>
  <c r="T76" i="10"/>
  <c r="T432" i="10"/>
  <c r="T528" i="10"/>
  <c r="T75" i="16"/>
  <c r="T531" i="10"/>
  <c r="T195" i="16"/>
  <c r="T204" i="13"/>
  <c r="T491" i="10"/>
  <c r="T426" i="11"/>
  <c r="T30" i="10"/>
  <c r="T218" i="11"/>
  <c r="T56" i="11"/>
  <c r="T394" i="11"/>
  <c r="T109" i="11"/>
  <c r="T202" i="10"/>
  <c r="T306" i="10"/>
  <c r="T546" i="10"/>
  <c r="T189" i="10"/>
  <c r="T407" i="10"/>
  <c r="T474" i="10"/>
  <c r="T251" i="11"/>
  <c r="T157" i="11"/>
  <c r="T470" i="11"/>
  <c r="T117" i="10"/>
  <c r="T59" i="16"/>
  <c r="T268" i="11"/>
  <c r="T209" i="10"/>
  <c r="T75" i="10"/>
  <c r="T85" i="13"/>
  <c r="T40" i="10"/>
  <c r="T258" i="16"/>
  <c r="T198" i="11"/>
  <c r="T210" i="10"/>
  <c r="T440" i="11"/>
  <c r="T189" i="16"/>
  <c r="T331" i="10"/>
  <c r="T311" i="11"/>
  <c r="T248" i="11"/>
  <c r="T489" i="10"/>
  <c r="T460" i="11"/>
  <c r="T80" i="11"/>
  <c r="T204" i="10"/>
  <c r="T152" i="10"/>
  <c r="T128" i="11"/>
  <c r="T222" i="16"/>
  <c r="T22" i="11"/>
  <c r="T11" i="16"/>
  <c r="T17" i="11"/>
  <c r="T487" i="10"/>
  <c r="T75" i="11"/>
  <c r="T299" i="10"/>
  <c r="T143" i="11"/>
  <c r="T404" i="10"/>
  <c r="T187" i="10"/>
  <c r="T212" i="16"/>
  <c r="T554" i="11"/>
  <c r="T151" i="16"/>
  <c r="T278" i="10"/>
  <c r="T23" i="11"/>
  <c r="T182" i="13"/>
  <c r="T60" i="11"/>
  <c r="T266" i="11"/>
  <c r="T64" i="10"/>
  <c r="T378" i="11"/>
  <c r="T243" i="10"/>
  <c r="T261" i="11"/>
  <c r="T247" i="10"/>
  <c r="T212" i="10"/>
  <c r="T111" i="16"/>
  <c r="T380" i="11"/>
  <c r="T263" i="16"/>
  <c r="T47" i="10"/>
  <c r="T486" i="11"/>
  <c r="T260" i="16"/>
  <c r="T119" i="16"/>
  <c r="T313" i="10"/>
  <c r="T253" i="10"/>
  <c r="T223" i="10"/>
  <c r="T121" i="13"/>
  <c r="T496" i="11"/>
  <c r="T199" i="10"/>
  <c r="T106" i="10"/>
  <c r="T33" i="16"/>
  <c r="T443" i="11"/>
  <c r="T346" i="10"/>
  <c r="T348" i="11"/>
  <c r="T198" i="16"/>
  <c r="T289" i="10"/>
  <c r="T204" i="16"/>
  <c r="T107" i="13"/>
  <c r="T172" i="13"/>
  <c r="T225" i="10"/>
  <c r="T215" i="16"/>
  <c r="T436" i="10"/>
  <c r="T213" i="13"/>
  <c r="T180" i="11"/>
  <c r="T213" i="16"/>
  <c r="T316" i="11"/>
  <c r="T523" i="10"/>
  <c r="T13" i="13"/>
  <c r="T51" i="10"/>
  <c r="T551" i="11"/>
  <c r="T227" i="13"/>
  <c r="T32" i="11"/>
  <c r="T249" i="16"/>
  <c r="T171" i="10"/>
  <c r="T174" i="11"/>
  <c r="T344" i="10"/>
  <c r="T109" i="10"/>
  <c r="T350" i="11"/>
  <c r="T201" i="16"/>
  <c r="T220" i="11"/>
  <c r="T177" i="11"/>
  <c r="T219" i="16"/>
  <c r="T296" i="10"/>
  <c r="T169" i="13"/>
  <c r="T136" i="10"/>
  <c r="T45" i="10"/>
  <c r="T163" i="13"/>
  <c r="T85" i="10"/>
  <c r="T167" i="16"/>
  <c r="T490" i="11"/>
  <c r="T133" i="16"/>
  <c r="T386" i="11"/>
  <c r="T286" i="10"/>
  <c r="T200" i="11"/>
  <c r="T222" i="11"/>
  <c r="T458" i="10"/>
  <c r="T247" i="11"/>
  <c r="T151" i="10"/>
  <c r="T272" i="10"/>
  <c r="T293" i="10"/>
  <c r="T236" i="10"/>
  <c r="T77" i="10"/>
  <c r="T63" i="16"/>
  <c r="T122" i="10"/>
  <c r="T499" i="11"/>
  <c r="T252" i="13"/>
  <c r="T218" i="16"/>
  <c r="T188" i="10"/>
  <c r="T15" i="10"/>
  <c r="T74" i="10"/>
  <c r="T99" i="13"/>
  <c r="T44" i="10"/>
  <c r="T135" i="16"/>
  <c r="T210" i="16"/>
  <c r="T313" i="11"/>
  <c r="T441" i="11"/>
  <c r="T489" i="11"/>
  <c r="T120" i="11"/>
  <c r="T416" i="11"/>
  <c r="T18" i="11"/>
  <c r="T294" i="10"/>
  <c r="T295" i="10"/>
  <c r="T314" i="10"/>
  <c r="T95" i="11"/>
  <c r="T215" i="13"/>
  <c r="T281" i="10"/>
  <c r="T15" i="16"/>
  <c r="T272" i="11"/>
  <c r="T458" i="11"/>
  <c r="T410" i="10"/>
  <c r="T251" i="13"/>
  <c r="T167" i="13"/>
  <c r="T474" i="11"/>
  <c r="T256" i="10"/>
  <c r="T35" i="13"/>
  <c r="T307" i="11"/>
  <c r="T103" i="16"/>
  <c r="T207" i="13"/>
  <c r="T129" i="13"/>
  <c r="T226" i="11"/>
  <c r="T254" i="11"/>
  <c r="T440" i="10"/>
  <c r="T257" i="11"/>
  <c r="T513" i="10"/>
  <c r="T478" i="10"/>
  <c r="T38" i="11"/>
  <c r="T536" i="11"/>
  <c r="T310" i="11"/>
  <c r="T82" i="11"/>
  <c r="T125" i="11"/>
  <c r="T271" i="10"/>
  <c r="T294" i="11"/>
  <c r="T199" i="11"/>
  <c r="T464" i="11"/>
  <c r="T496" i="10"/>
  <c r="T495" i="11"/>
  <c r="T110" i="10"/>
  <c r="T175" i="10"/>
  <c r="R5" i="14" a="1"/>
  <c r="T198" i="10"/>
  <c r="T95" i="13"/>
  <c r="T155" i="13"/>
  <c r="T65" i="13"/>
  <c r="T226" i="10"/>
  <c r="T102" i="11"/>
  <c r="T386" i="10"/>
  <c r="T48" i="11"/>
  <c r="T452" i="10"/>
  <c r="T228" i="11"/>
  <c r="T152" i="11"/>
  <c r="T188" i="11"/>
  <c r="T71" i="10"/>
  <c r="T13" i="10"/>
  <c r="T535" i="11"/>
  <c r="T274" i="11"/>
  <c r="T112" i="10"/>
  <c r="T219" i="11"/>
  <c r="T524" i="11"/>
  <c r="T67" i="16"/>
  <c r="T107" i="16"/>
  <c r="T37" i="10"/>
  <c r="T295" i="11"/>
  <c r="T164" i="11"/>
  <c r="T157" i="10"/>
  <c r="T31" i="13"/>
  <c r="T91" i="13"/>
  <c r="T14" i="13"/>
  <c r="T103" i="10"/>
  <c r="T432" i="11"/>
  <c r="T134" i="11"/>
  <c r="T517" i="11"/>
  <c r="T388" i="10"/>
  <c r="T169" i="10"/>
  <c r="T111" i="13"/>
  <c r="T332" i="11"/>
  <c r="T222" i="10"/>
  <c r="T229" i="11"/>
  <c r="T131" i="11"/>
  <c r="T39" i="10"/>
  <c r="T237" i="10"/>
  <c r="T174" i="13"/>
  <c r="T51" i="11"/>
  <c r="T261" i="10"/>
  <c r="T519" i="10"/>
  <c r="T306" i="11"/>
  <c r="T85" i="11"/>
  <c r="T76" i="11"/>
  <c r="T298" i="10"/>
  <c r="T47" i="11"/>
  <c r="T28" i="13"/>
  <c r="T304" i="11"/>
  <c r="T292" i="11"/>
  <c r="T505" i="11"/>
  <c r="T414" i="11"/>
  <c r="T480" i="10"/>
  <c r="T409" i="10"/>
  <c r="T454" i="11"/>
  <c r="T17" i="13"/>
  <c r="R5" i="15" a="1"/>
  <c r="T548" i="11"/>
  <c r="T89" i="11"/>
  <c r="T63" i="10"/>
  <c r="T540" i="11"/>
  <c r="T412" i="10"/>
  <c r="T71" i="13"/>
  <c r="T249" i="13"/>
  <c r="T57" i="16"/>
  <c r="T376" i="11"/>
  <c r="T500" i="10"/>
  <c r="T28" i="16"/>
  <c r="T204" i="11"/>
  <c r="T380" i="10"/>
  <c r="T497" i="11"/>
  <c r="T183" i="10"/>
  <c r="T374" i="10"/>
  <c r="T420" i="11"/>
  <c r="T123" i="10"/>
  <c r="T13" i="11"/>
  <c r="T545" i="11"/>
  <c r="T548" i="10"/>
  <c r="T143" i="13"/>
  <c r="T169" i="11"/>
  <c r="T484" i="11"/>
  <c r="R5" i="9" a="1"/>
  <c r="T243" i="16"/>
  <c r="T240" i="16"/>
  <c r="T94" i="11"/>
  <c r="T197" i="16"/>
  <c r="T348" i="10"/>
  <c r="T29" i="10"/>
  <c r="T95" i="10"/>
  <c r="T32" i="10"/>
  <c r="T378" i="10"/>
  <c r="T27" i="16"/>
  <c r="T88" i="10"/>
  <c r="T82" i="10"/>
  <c r="T422" i="11"/>
  <c r="T434" i="10"/>
  <c r="T234" i="11"/>
  <c r="T322" i="10"/>
  <c r="T49" i="16"/>
  <c r="T231" i="16"/>
  <c r="T264" i="10"/>
  <c r="T283" i="11"/>
  <c r="T494" i="11"/>
  <c r="T197" i="11"/>
  <c r="T232" i="11"/>
  <c r="T23" i="13"/>
  <c r="T119" i="11"/>
  <c r="T478" i="11"/>
  <c r="T87" i="10"/>
  <c r="T231" i="10"/>
  <c r="T16" i="11"/>
  <c r="T15" i="11"/>
  <c r="T93" i="16"/>
  <c r="T468" i="10"/>
  <c r="T238" i="11"/>
  <c r="T97" i="11"/>
  <c r="T186" i="10"/>
  <c r="T539" i="10"/>
  <c r="T177" i="13"/>
  <c r="T147" i="16"/>
  <c r="T476" i="10"/>
  <c r="T69" i="11"/>
  <c r="T167" i="10"/>
  <c r="T59" i="11"/>
  <c r="T530" i="10"/>
  <c r="T334" i="11"/>
  <c r="T530" i="11"/>
  <c r="T487" i="11"/>
  <c r="T12" i="16"/>
  <c r="T213" i="10"/>
  <c r="T206" i="16"/>
  <c r="T466" i="11"/>
  <c r="T26" i="16"/>
  <c r="T35" i="10"/>
  <c r="T243" i="11"/>
  <c r="T98" i="11"/>
  <c r="T354" i="10"/>
  <c r="T113" i="11"/>
  <c r="T262" i="11"/>
  <c r="T51" i="13"/>
  <c r="T115" i="16"/>
  <c r="T16" i="10"/>
  <c r="T319" i="10"/>
  <c r="T96" i="11"/>
  <c r="T252" i="16"/>
  <c r="T251" i="16"/>
  <c r="T274" i="10"/>
  <c r="T209" i="11"/>
  <c r="T523" i="11"/>
  <c r="T482" i="10"/>
  <c r="T189" i="13"/>
  <c r="T462" i="10"/>
  <c r="T139" i="11"/>
  <c r="T55" i="11"/>
  <c r="T178" i="10"/>
  <c r="T176" i="10"/>
  <c r="T438" i="10"/>
  <c r="T136" i="11"/>
  <c r="T90" i="10"/>
  <c r="T181" i="10"/>
  <c r="T329" i="11"/>
  <c r="T527" i="10"/>
  <c r="T260" i="10"/>
  <c r="T277" i="10"/>
  <c r="T366" i="10"/>
  <c r="T105" i="11"/>
  <c r="T77" i="11"/>
  <c r="T134" i="10"/>
  <c r="T26" i="13"/>
  <c r="T495" i="10"/>
  <c r="T125" i="16"/>
  <c r="T164" i="10"/>
  <c r="T137" i="13"/>
  <c r="T218" i="10"/>
  <c r="T392" i="11"/>
  <c r="T141" i="16"/>
  <c r="T115" i="11"/>
  <c r="T372" i="11"/>
  <c r="T236" i="11"/>
  <c r="T531" i="11"/>
  <c r="T444" i="10"/>
  <c r="T49" i="13"/>
  <c r="T66" i="10"/>
  <c r="T99" i="16"/>
  <c r="T402" i="11"/>
  <c r="T250" i="11"/>
  <c r="T404" i="11"/>
  <c r="T285" i="11"/>
  <c r="T392" i="10"/>
  <c r="T264" i="16"/>
  <c r="T546" i="11"/>
  <c r="T297" i="11"/>
  <c r="T17" i="16"/>
  <c r="T382" i="10"/>
  <c r="T121" i="16"/>
  <c r="T83" i="13"/>
  <c r="T454" i="10"/>
  <c r="T315" i="11"/>
  <c r="T318" i="10"/>
  <c r="T101" i="10"/>
  <c r="T72" i="10"/>
  <c r="T21" i="13"/>
  <c r="T402" i="10"/>
  <c r="T428" i="11"/>
  <c r="T41" i="16"/>
  <c r="T229" i="10"/>
  <c r="T208" i="11"/>
  <c r="T192" i="13"/>
  <c r="T324" i="10"/>
  <c r="T311" i="10"/>
  <c r="T500" i="11"/>
  <c r="T352" i="10"/>
  <c r="T241" i="11"/>
  <c r="T187" i="11"/>
  <c r="T47" i="16"/>
  <c r="T177" i="10"/>
  <c r="T520" i="10"/>
  <c r="T298" i="11"/>
  <c r="T61" i="16"/>
  <c r="T209" i="16"/>
  <c r="T502" i="10"/>
  <c r="T539" i="11"/>
  <c r="T450" i="11"/>
  <c r="T507" i="11"/>
  <c r="T117" i="16"/>
  <c r="T364" i="11"/>
  <c r="T191" i="13"/>
  <c r="T155" i="11"/>
  <c r="T175" i="11"/>
  <c r="T85" i="16"/>
  <c r="T276" i="10"/>
  <c r="T77" i="13"/>
  <c r="T426" i="10"/>
  <c r="T257" i="13"/>
  <c r="T529" i="11"/>
  <c r="T172" i="11"/>
  <c r="T105" i="13"/>
  <c r="T209" i="13"/>
  <c r="T255" i="16"/>
  <c r="T38" i="10"/>
  <c r="T101" i="11"/>
  <c r="T157" i="13"/>
  <c r="T174" i="16"/>
  <c r="T519" i="11"/>
  <c r="T184" i="11"/>
  <c r="T250" i="10"/>
  <c r="T131" i="16"/>
  <c r="T165" i="11"/>
  <c r="T384" i="11"/>
  <c r="T29" i="13"/>
  <c r="T121" i="11"/>
  <c r="T430" i="11"/>
  <c r="T39" i="11"/>
  <c r="T165" i="13"/>
  <c r="T430" i="10"/>
  <c r="T305" i="11"/>
  <c r="T25" i="16"/>
  <c r="T84" i="10"/>
  <c r="T230" i="16"/>
  <c r="T424" i="11"/>
  <c r="T207" i="16"/>
  <c r="T216" i="16"/>
  <c r="T108" i="11"/>
  <c r="T368" i="10"/>
  <c r="T219" i="10"/>
  <c r="T42" i="11"/>
  <c r="T71" i="11"/>
  <c r="T34" i="10"/>
  <c r="T246" i="11"/>
  <c r="T46" i="10"/>
  <c r="T111" i="10"/>
  <c r="T83" i="11"/>
  <c r="T305" i="10"/>
  <c r="T11" i="13"/>
  <c r="T484" i="10"/>
  <c r="T62" i="10"/>
  <c r="T287" i="11"/>
  <c r="T49" i="10"/>
  <c r="T163" i="10"/>
  <c r="T113" i="13"/>
  <c r="T160" i="11"/>
  <c r="T412" i="11"/>
  <c r="T494" i="10"/>
  <c r="T72" i="11"/>
  <c r="T527" i="11"/>
  <c r="T129" i="16"/>
  <c r="T167" i="11"/>
  <c r="T309" i="10"/>
  <c r="T234" i="10"/>
  <c r="T192" i="11"/>
  <c r="T180" i="16"/>
  <c r="T388" i="11"/>
  <c r="T162" i="10"/>
  <c r="T217" i="11"/>
  <c r="T36" i="11"/>
  <c r="T537" i="11"/>
  <c r="T149" i="16"/>
  <c r="T149" i="13"/>
  <c r="T13" i="16"/>
  <c r="T406" i="10"/>
  <c r="T254" i="13"/>
  <c r="T168" i="11"/>
  <c r="T529" i="10"/>
  <c r="T422" i="10"/>
  <c r="T153" i="13"/>
  <c r="T541" i="11"/>
  <c r="T336" i="11"/>
  <c r="T280" i="10"/>
  <c r="T90" i="11"/>
  <c r="T53" i="16"/>
  <c r="T525" i="11"/>
  <c r="T279" i="11"/>
  <c r="T370" i="11"/>
  <c r="T105" i="10"/>
  <c r="T21" i="16"/>
  <c r="T370" i="10"/>
  <c r="T75" i="13"/>
  <c r="T95" i="16"/>
  <c r="T239" i="11"/>
  <c r="T231" i="13"/>
  <c r="T158" i="10"/>
  <c r="T131" i="10"/>
  <c r="T67" i="13"/>
  <c r="T93" i="13"/>
  <c r="T183" i="13"/>
  <c r="T541" i="10"/>
  <c r="T53" i="11"/>
  <c r="T127" i="10"/>
  <c r="T441" i="10"/>
  <c r="T248" i="13"/>
  <c r="T27" i="10"/>
  <c r="T213" i="11"/>
  <c r="T161" i="16"/>
  <c r="T286" i="11"/>
  <c r="T238" i="10"/>
  <c r="T158" i="11"/>
  <c r="T43" i="16"/>
  <c r="T195" i="13"/>
  <c r="T45" i="11"/>
  <c r="T102" i="10"/>
  <c r="T57" i="13"/>
  <c r="T240" i="10"/>
  <c r="T374" i="11"/>
  <c r="T242" i="16"/>
  <c r="T50" i="11"/>
  <c r="T296" i="11"/>
  <c r="T246" i="16"/>
  <c r="T129" i="11"/>
  <c r="T261" i="13"/>
  <c r="T224" i="11"/>
  <c r="T49" i="11"/>
  <c r="T26" i="11"/>
  <c r="T121" i="10"/>
  <c r="T360" i="10"/>
  <c r="T79" i="13"/>
  <c r="T249" i="11"/>
  <c r="T281" i="11"/>
  <c r="T18" i="13"/>
  <c r="T172" i="16"/>
  <c r="T482" i="11"/>
  <c r="T245" i="13"/>
  <c r="T203" i="13"/>
  <c r="T201" i="11"/>
  <c r="T171" i="16"/>
  <c r="T193" i="10"/>
  <c r="T409" i="11"/>
  <c r="T444" i="11"/>
  <c r="T45" i="13"/>
  <c r="T89" i="16"/>
  <c r="T79" i="16"/>
  <c r="T155" i="10"/>
  <c r="T177" i="16"/>
  <c r="T456" i="10"/>
  <c r="T96" i="10"/>
  <c r="T312" i="10"/>
  <c r="T360" i="11"/>
  <c r="T246" i="13"/>
  <c r="T243" i="13"/>
  <c r="T22" i="13"/>
  <c r="T260" i="11"/>
  <c r="T259" i="11"/>
  <c r="T181" i="11"/>
  <c r="T466" i="10"/>
  <c r="T61" i="11"/>
  <c r="T552" i="11"/>
  <c r="T470" i="10"/>
  <c r="T147" i="13"/>
  <c r="T28" i="11"/>
  <c r="T400" i="10"/>
  <c r="T154" i="11"/>
  <c r="T15" i="13"/>
  <c r="T528" i="11"/>
  <c r="T245" i="16"/>
  <c r="T269" i="11"/>
  <c r="T344" i="11"/>
  <c r="T55" i="16"/>
  <c r="T268" i="10"/>
  <c r="T230" i="11"/>
  <c r="T23" i="16"/>
  <c r="T54" i="11"/>
  <c r="T186" i="11"/>
  <c r="T149" i="11"/>
  <c r="T112" i="11"/>
  <c r="T113" i="10"/>
  <c r="R5" i="8" a="1"/>
  <c r="T492" i="10"/>
  <c r="T63" i="13"/>
  <c r="T197" i="10"/>
  <c r="T242" i="10"/>
  <c r="T259" i="10"/>
  <c r="T443" i="10"/>
  <c r="T486" i="10"/>
  <c r="T340" i="11"/>
  <c r="T270" i="10"/>
  <c r="T362" i="10"/>
  <c r="T212" i="11"/>
  <c r="T116" i="10"/>
  <c r="T119" i="13"/>
  <c r="T99" i="10"/>
  <c r="T39" i="13"/>
  <c r="T228" i="10"/>
  <c r="T232" i="10"/>
  <c r="T358" i="11"/>
  <c r="T424" i="10"/>
  <c r="T336" i="10"/>
  <c r="T277" i="11"/>
  <c r="T55" i="13"/>
  <c r="T338" i="11"/>
  <c r="T11" i="11"/>
  <c r="T35" i="16"/>
  <c r="T276" i="11"/>
  <c r="T176" i="16"/>
  <c r="T533" i="11"/>
  <c r="T511" i="10"/>
  <c r="T135" i="10"/>
  <c r="T354" i="11"/>
  <c r="T140" i="10"/>
  <c r="T55" i="10"/>
  <c r="T131" i="13"/>
  <c r="T452" i="11"/>
  <c r="T197" i="13"/>
  <c r="T31" i="11"/>
  <c r="T261" i="16"/>
  <c r="T87" i="16"/>
  <c r="T321" i="10"/>
  <c r="T524" i="10"/>
  <c r="T110" i="11"/>
  <c r="T282" i="10"/>
  <c r="T160" i="10"/>
  <c r="T270" i="11"/>
  <c r="T139" i="13"/>
  <c r="T221" i="16"/>
  <c r="T31" i="16"/>
  <c r="T225" i="11"/>
  <c r="T54" i="10"/>
  <c r="T24" i="13"/>
  <c r="T263" i="13"/>
  <c r="T141" i="11"/>
  <c r="T234" i="13"/>
  <c r="T91" i="10"/>
  <c r="T382" i="11"/>
  <c r="T50" i="10"/>
  <c r="T554" i="10"/>
  <c r="T331" i="11"/>
  <c r="T171" i="11"/>
  <c r="T18" i="10"/>
  <c r="T505" i="10"/>
  <c r="T150" i="10"/>
  <c r="T230" i="10"/>
  <c r="T300" i="10"/>
  <c r="T203" i="16"/>
  <c r="T101" i="13"/>
  <c r="T231" i="11"/>
  <c r="T448" i="10"/>
  <c r="J23" i="14" l="1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Z27" i="14" a="1"/>
  <c r="Z27" i="14" s="1"/>
  <c r="Z28" i="14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Z27" i="15" a="1"/>
  <c r="Z27" i="15" s="1"/>
  <c r="Z28" i="15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J6" i="9" a="1"/>
  <c r="G5" i="9" a="1"/>
  <c r="G6" i="9" a="1"/>
  <c r="H5" i="9" a="1"/>
  <c r="H7" i="9" a="1"/>
  <c r="H6" i="9" a="1"/>
  <c r="I5" i="9" a="1"/>
  <c r="I7" i="9" a="1"/>
  <c r="I6" i="9" a="1"/>
  <c r="J5" i="9" a="1"/>
  <c r="J7" i="9" a="1"/>
  <c r="Z28" i="9"/>
  <c r="Z27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534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6" i="10"/>
  <c r="V536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M138" i="7" s="1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M130" i="7" s="1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M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M118" i="7" s="1"/>
  <c r="AC117" i="7"/>
  <c r="AB117" i="7"/>
  <c r="L117" i="7"/>
  <c r="AC116" i="7"/>
  <c r="AB116" i="7"/>
  <c r="L116" i="7"/>
  <c r="AC115" i="7"/>
  <c r="AB115" i="7"/>
  <c r="L115" i="7"/>
  <c r="AC114" i="7"/>
  <c r="AB114" i="7"/>
  <c r="M114" i="7"/>
  <c r="L114" i="7"/>
  <c r="AC113" i="7"/>
  <c r="AB113" i="7"/>
  <c r="L113" i="7"/>
  <c r="M113" i="7" s="1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M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M100" i="7" s="1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M94" i="7" s="1"/>
  <c r="AC93" i="7"/>
  <c r="AB93" i="7"/>
  <c r="L93" i="7"/>
  <c r="M93" i="7" s="1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M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M84" i="7" s="1"/>
  <c r="AC83" i="7"/>
  <c r="AB83" i="7"/>
  <c r="L83" i="7"/>
  <c r="AC82" i="7"/>
  <c r="AB82" i="7"/>
  <c r="L82" i="7"/>
  <c r="AC81" i="7"/>
  <c r="AB81" i="7"/>
  <c r="L81" i="7"/>
  <c r="M81" i="7" s="1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M76" i="7" s="1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M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M65" i="7" s="1"/>
  <c r="AC64" i="7"/>
  <c r="AB64" i="7"/>
  <c r="L64" i="7"/>
  <c r="AC63" i="7"/>
  <c r="AB63" i="7"/>
  <c r="L63" i="7"/>
  <c r="AC62" i="7"/>
  <c r="AB62" i="7"/>
  <c r="L62" i="7"/>
  <c r="AC61" i="7"/>
  <c r="AB61" i="7"/>
  <c r="L61" i="7"/>
  <c r="AC60" i="7"/>
  <c r="AB60" i="7"/>
  <c r="L60" i="7"/>
  <c r="AC59" i="7"/>
  <c r="AB59" i="7"/>
  <c r="L59" i="7"/>
  <c r="AC58" i="7"/>
  <c r="AB58" i="7"/>
  <c r="L58" i="7"/>
  <c r="M58" i="7" s="1"/>
  <c r="AC57" i="7"/>
  <c r="AB57" i="7"/>
  <c r="L57" i="7"/>
  <c r="M57" i="7" s="1"/>
  <c r="AC56" i="7"/>
  <c r="AB56" i="7"/>
  <c r="L56" i="7"/>
  <c r="AC55" i="7"/>
  <c r="AB55" i="7"/>
  <c r="L55" i="7"/>
  <c r="AC54" i="7"/>
  <c r="AB54" i="7"/>
  <c r="M54" i="7"/>
  <c r="L54" i="7"/>
  <c r="AC53" i="7"/>
  <c r="AB53" i="7"/>
  <c r="L53" i="7"/>
  <c r="AC52" i="7"/>
  <c r="AB52" i="7"/>
  <c r="L52" i="7"/>
  <c r="AC51" i="7"/>
  <c r="AB51" i="7"/>
  <c r="L51" i="7"/>
  <c r="AC50" i="7"/>
  <c r="AB50" i="7"/>
  <c r="L50" i="7"/>
  <c r="AC49" i="7"/>
  <c r="AB49" i="7"/>
  <c r="L49" i="7"/>
  <c r="AC48" i="7"/>
  <c r="AB48" i="7"/>
  <c r="L48" i="7"/>
  <c r="AC47" i="7"/>
  <c r="AB47" i="7"/>
  <c r="L47" i="7"/>
  <c r="AC46" i="7"/>
  <c r="AB46" i="7"/>
  <c r="L46" i="7"/>
  <c r="AC45" i="7"/>
  <c r="AB45" i="7"/>
  <c r="L45" i="7"/>
  <c r="AC44" i="7"/>
  <c r="AB44" i="7"/>
  <c r="L44" i="7"/>
  <c r="AC43" i="7"/>
  <c r="AB43" i="7"/>
  <c r="L43" i="7"/>
  <c r="AC42" i="7"/>
  <c r="AB42" i="7"/>
  <c r="L42" i="7"/>
  <c r="AC41" i="7"/>
  <c r="AB41" i="7"/>
  <c r="M41" i="7"/>
  <c r="L41" i="7"/>
  <c r="AC40" i="7"/>
  <c r="AB40" i="7"/>
  <c r="L40" i="7"/>
  <c r="AC39" i="7"/>
  <c r="AB39" i="7"/>
  <c r="L39" i="7"/>
  <c r="AC38" i="7"/>
  <c r="AB38" i="7"/>
  <c r="L38" i="7"/>
  <c r="AC37" i="7"/>
  <c r="AB37" i="7"/>
  <c r="L37" i="7"/>
  <c r="AC36" i="7"/>
  <c r="AB36" i="7"/>
  <c r="L36" i="7"/>
  <c r="AC35" i="7"/>
  <c r="AB35" i="7"/>
  <c r="L35" i="7"/>
  <c r="AC34" i="7"/>
  <c r="AB34" i="7"/>
  <c r="L34" i="7"/>
  <c r="AC33" i="7"/>
  <c r="AB33" i="7"/>
  <c r="L33" i="7"/>
  <c r="M33" i="7" s="1"/>
  <c r="AC32" i="7"/>
  <c r="AB32" i="7"/>
  <c r="L32" i="7"/>
  <c r="AC31" i="7"/>
  <c r="AB31" i="7"/>
  <c r="L31" i="7"/>
  <c r="AC30" i="7"/>
  <c r="AB30" i="7"/>
  <c r="L30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F6" i="7"/>
  <c r="E6" i="7"/>
  <c r="F5" i="7"/>
  <c r="E5" i="7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07" i="12"/>
  <c r="T88" i="12"/>
  <c r="T31" i="12"/>
  <c r="T122" i="6"/>
  <c r="T93" i="6"/>
  <c r="T46" i="6"/>
  <c r="T54" i="6"/>
  <c r="T98" i="12"/>
  <c r="T51" i="12"/>
  <c r="T83" i="12"/>
  <c r="T56" i="6"/>
  <c r="T136" i="6"/>
  <c r="T121" i="6"/>
  <c r="T57" i="6"/>
  <c r="T103" i="6"/>
  <c r="T34" i="12"/>
  <c r="T127" i="12"/>
  <c r="T71" i="12"/>
  <c r="T88" i="6"/>
  <c r="T108" i="6"/>
  <c r="T45" i="6"/>
  <c r="T120" i="6"/>
  <c r="T134" i="12"/>
  <c r="T108" i="12"/>
  <c r="T27" i="6"/>
  <c r="T58" i="6"/>
  <c r="T123" i="12"/>
  <c r="T112" i="12"/>
  <c r="T84" i="6"/>
  <c r="T109" i="6"/>
  <c r="T26" i="6"/>
  <c r="T55" i="12"/>
  <c r="T121" i="12"/>
  <c r="T25" i="6"/>
  <c r="T23" i="6"/>
  <c r="T54" i="12"/>
  <c r="T41" i="6"/>
  <c r="T30" i="12"/>
  <c r="T70" i="6"/>
  <c r="T30" i="6"/>
  <c r="T128" i="6"/>
  <c r="T136" i="12"/>
  <c r="T103" i="12"/>
  <c r="T53" i="12"/>
  <c r="T98" i="6"/>
  <c r="T79" i="12"/>
  <c r="T91" i="12"/>
  <c r="T128" i="12"/>
  <c r="T109" i="12"/>
  <c r="T99" i="6"/>
  <c r="T110" i="6"/>
  <c r="T118" i="6"/>
  <c r="T42" i="12"/>
  <c r="T33" i="6"/>
  <c r="T78" i="12"/>
  <c r="T106" i="12"/>
  <c r="T44" i="12"/>
  <c r="T38" i="6"/>
  <c r="T29" i="12"/>
  <c r="T116" i="6"/>
  <c r="T110" i="12"/>
  <c r="T119" i="12"/>
  <c r="T124" i="12"/>
  <c r="T112" i="6"/>
  <c r="T36" i="6"/>
  <c r="T115" i="12"/>
  <c r="R5" i="5" a="1"/>
  <c r="T78" i="6"/>
  <c r="T80" i="12"/>
  <c r="T70" i="12"/>
  <c r="T129" i="12"/>
  <c r="T43" i="6"/>
  <c r="T81" i="6"/>
  <c r="T100" i="12"/>
  <c r="T43" i="12"/>
  <c r="T17" i="12"/>
  <c r="T65" i="6"/>
  <c r="T58" i="12"/>
  <c r="T19" i="12"/>
  <c r="T120" i="12"/>
  <c r="T19" i="6"/>
  <c r="T76" i="6"/>
  <c r="T31" i="6"/>
  <c r="T42" i="6"/>
  <c r="T125" i="12"/>
  <c r="T99" i="12"/>
  <c r="T82" i="12"/>
  <c r="T29" i="6"/>
  <c r="T126" i="6"/>
  <c r="T87" i="6"/>
  <c r="T34" i="6"/>
  <c r="T86" i="12"/>
  <c r="T27" i="12"/>
  <c r="T45" i="12"/>
  <c r="T82" i="6"/>
  <c r="T55" i="6"/>
  <c r="T86" i="6"/>
  <c r="T94" i="6"/>
  <c r="T39" i="12"/>
  <c r="T118" i="12"/>
  <c r="T72" i="12"/>
  <c r="T102" i="6"/>
  <c r="T71" i="6"/>
  <c r="T96" i="6"/>
  <c r="T41" i="12"/>
  <c r="T63" i="6"/>
  <c r="T60" i="6"/>
  <c r="T74" i="12"/>
  <c r="R5" i="7" a="1"/>
  <c r="T63" i="12"/>
  <c r="T113" i="6"/>
  <c r="T15" i="12"/>
  <c r="T67" i="6"/>
  <c r="T62" i="12"/>
  <c r="T127" i="6"/>
  <c r="T129" i="6"/>
  <c r="T69" i="6"/>
  <c r="T90" i="12"/>
  <c r="T49" i="6"/>
  <c r="T107" i="6"/>
  <c r="T67" i="12"/>
  <c r="T115" i="6"/>
  <c r="T105" i="6"/>
  <c r="T114" i="12"/>
  <c r="T72" i="6"/>
  <c r="T93" i="12"/>
  <c r="T84" i="12"/>
  <c r="T111" i="12"/>
  <c r="T21" i="6"/>
  <c r="T13" i="12"/>
  <c r="T57" i="12"/>
  <c r="T51" i="6"/>
  <c r="T114" i="6"/>
  <c r="T92" i="12"/>
  <c r="T73" i="12"/>
  <c r="T116" i="12"/>
  <c r="T61" i="6"/>
  <c r="T48" i="12"/>
  <c r="T17" i="6"/>
  <c r="T35" i="6"/>
  <c r="T105" i="12"/>
  <c r="T85" i="6"/>
  <c r="T94" i="12"/>
  <c r="T50" i="6"/>
  <c r="T75" i="12"/>
  <c r="T65" i="12"/>
  <c r="T68" i="6"/>
  <c r="T83" i="6"/>
  <c r="T47" i="12"/>
  <c r="T69" i="12"/>
  <c r="T25" i="12"/>
  <c r="T23" i="12"/>
  <c r="T79" i="6"/>
  <c r="T123" i="6"/>
  <c r="T97" i="6"/>
  <c r="T92" i="6"/>
  <c r="T49" i="12"/>
  <c r="T76" i="12"/>
  <c r="T113" i="12"/>
  <c r="T44" i="6"/>
  <c r="T28" i="6"/>
  <c r="T39" i="6"/>
  <c r="T100" i="6"/>
  <c r="T96" i="12"/>
  <c r="T56" i="12"/>
  <c r="T104" i="12"/>
  <c r="T111" i="6"/>
  <c r="T89" i="6"/>
  <c r="T106" i="6"/>
  <c r="T125" i="6"/>
  <c r="T68" i="12"/>
  <c r="T85" i="12"/>
  <c r="T64" i="12"/>
  <c r="T13" i="6"/>
  <c r="T75" i="6"/>
  <c r="T132" i="6"/>
  <c r="T40" i="6"/>
  <c r="T122" i="12"/>
  <c r="T62" i="6"/>
  <c r="T52" i="6"/>
  <c r="T131" i="12"/>
  <c r="T32" i="6"/>
  <c r="T66" i="6"/>
  <c r="T66" i="12"/>
  <c r="T124" i="6"/>
  <c r="T60" i="12"/>
  <c r="T36" i="12"/>
  <c r="T11" i="6"/>
  <c r="T35" i="12"/>
  <c r="T61" i="12"/>
  <c r="T130" i="12"/>
  <c r="T101" i="6"/>
  <c r="T52" i="12"/>
  <c r="T15" i="6"/>
  <c r="T32" i="12"/>
  <c r="T97" i="12"/>
  <c r="T64" i="6"/>
  <c r="T80" i="6"/>
  <c r="T21" i="12"/>
  <c r="T74" i="6"/>
  <c r="T46" i="12"/>
  <c r="T101" i="12"/>
  <c r="T130" i="6"/>
  <c r="T131" i="6"/>
  <c r="T11" i="12"/>
  <c r="T102" i="12"/>
  <c r="T134" i="6"/>
  <c r="T91" i="6"/>
  <c r="T126" i="12"/>
  <c r="T89" i="12"/>
  <c r="T81" i="12"/>
  <c r="T48" i="6"/>
  <c r="T87" i="12"/>
  <c r="T38" i="12"/>
  <c r="T104" i="6"/>
  <c r="T33" i="12"/>
  <c r="T50" i="12"/>
  <c r="T132" i="12"/>
  <c r="T53" i="6"/>
  <c r="T119" i="6"/>
  <c r="T40" i="12"/>
  <c r="T47" i="6"/>
  <c r="T26" i="12"/>
  <c r="T28" i="12"/>
  <c r="T73" i="6"/>
  <c r="T90" i="6"/>
  <c r="E8" i="7" l="1"/>
  <c r="F8" i="7"/>
  <c r="E7" i="2" s="1"/>
  <c r="U28" i="12"/>
  <c r="V28" i="12"/>
  <c r="U43" i="12"/>
  <c r="V43" i="12"/>
  <c r="V100" i="12"/>
  <c r="U100" i="12"/>
  <c r="U129" i="12"/>
  <c r="V129" i="12"/>
  <c r="U80" i="12"/>
  <c r="V80" i="12"/>
  <c r="U81" i="12"/>
  <c r="V81" i="12"/>
  <c r="U73" i="12"/>
  <c r="V73" i="12"/>
  <c r="U92" i="12"/>
  <c r="V92" i="12"/>
  <c r="U101" i="12"/>
  <c r="V101" i="12"/>
  <c r="U111" i="12"/>
  <c r="V111" i="12"/>
  <c r="U29" i="12"/>
  <c r="V29" i="12"/>
  <c r="V44" i="12"/>
  <c r="U44" i="12"/>
  <c r="U130" i="12"/>
  <c r="V130" i="12"/>
  <c r="U36" i="12"/>
  <c r="V36" i="12"/>
  <c r="V109" i="12"/>
  <c r="U109" i="12"/>
  <c r="U53" i="12"/>
  <c r="V53" i="12"/>
  <c r="V15" i="12"/>
  <c r="U15" i="12"/>
  <c r="V63" i="12"/>
  <c r="U63" i="12"/>
  <c r="V121" i="12"/>
  <c r="U121" i="12"/>
  <c r="V112" i="12"/>
  <c r="U112" i="12"/>
  <c r="U64" i="12"/>
  <c r="V64" i="12"/>
  <c r="U104" i="12"/>
  <c r="V104" i="12"/>
  <c r="U113" i="12"/>
  <c r="V113" i="12"/>
  <c r="V23" i="12"/>
  <c r="U23" i="12"/>
  <c r="U108" i="12"/>
  <c r="V108" i="12"/>
  <c r="U71" i="12"/>
  <c r="V71" i="12"/>
  <c r="U72" i="12"/>
  <c r="V72" i="12"/>
  <c r="V45" i="12"/>
  <c r="U45" i="12"/>
  <c r="V82" i="12"/>
  <c r="U82" i="12"/>
  <c r="V120" i="12"/>
  <c r="U120" i="12"/>
  <c r="U83" i="12"/>
  <c r="V83" i="12"/>
  <c r="V31" i="12"/>
  <c r="U31" i="12"/>
  <c r="V47" i="12"/>
  <c r="U47" i="12"/>
  <c r="U65" i="12"/>
  <c r="V65" i="12"/>
  <c r="V132" i="12"/>
  <c r="U132" i="12"/>
  <c r="V33" i="12"/>
  <c r="U33" i="12"/>
  <c r="U38" i="12"/>
  <c r="V38" i="12"/>
  <c r="V89" i="12"/>
  <c r="U89" i="12"/>
  <c r="V115" i="12"/>
  <c r="U115" i="12"/>
  <c r="V124" i="12"/>
  <c r="U124" i="12"/>
  <c r="V57" i="12"/>
  <c r="U57" i="12"/>
  <c r="U21" i="12"/>
  <c r="V21" i="12"/>
  <c r="U97" i="12"/>
  <c r="V97" i="12"/>
  <c r="V106" i="12"/>
  <c r="U106" i="12"/>
  <c r="V61" i="12"/>
  <c r="U61" i="12"/>
  <c r="V42" i="12"/>
  <c r="U42" i="12"/>
  <c r="U128" i="12"/>
  <c r="V128" i="12"/>
  <c r="U62" i="12"/>
  <c r="V62" i="12"/>
  <c r="U66" i="12"/>
  <c r="V66" i="12"/>
  <c r="U54" i="12"/>
  <c r="V54" i="12"/>
  <c r="U74" i="12"/>
  <c r="V74" i="12"/>
  <c r="U122" i="12"/>
  <c r="V122" i="12"/>
  <c r="V85" i="12"/>
  <c r="U85" i="12"/>
  <c r="U56" i="12"/>
  <c r="V56" i="12"/>
  <c r="V76" i="12"/>
  <c r="U76" i="12"/>
  <c r="V25" i="12"/>
  <c r="U25" i="12"/>
  <c r="U41" i="12"/>
  <c r="V41" i="12"/>
  <c r="V127" i="12"/>
  <c r="U127" i="12"/>
  <c r="U118" i="12"/>
  <c r="V118" i="12"/>
  <c r="V27" i="12"/>
  <c r="U27" i="12"/>
  <c r="V99" i="12"/>
  <c r="U99" i="12"/>
  <c r="U19" i="12"/>
  <c r="V19" i="12"/>
  <c r="U51" i="12"/>
  <c r="V51" i="12"/>
  <c r="U88" i="12"/>
  <c r="V88" i="12"/>
  <c r="V17" i="12"/>
  <c r="U17" i="12"/>
  <c r="V75" i="12"/>
  <c r="U75" i="12"/>
  <c r="U94" i="12"/>
  <c r="V94" i="12"/>
  <c r="U105" i="12"/>
  <c r="V105" i="12"/>
  <c r="U48" i="12"/>
  <c r="V48" i="12"/>
  <c r="U116" i="12"/>
  <c r="V116" i="12"/>
  <c r="V102" i="12"/>
  <c r="U102" i="12"/>
  <c r="U119" i="12"/>
  <c r="V119" i="12"/>
  <c r="U46" i="12"/>
  <c r="V46" i="12"/>
  <c r="U84" i="12"/>
  <c r="V84" i="12"/>
  <c r="V114" i="12"/>
  <c r="U114" i="12"/>
  <c r="U52" i="12"/>
  <c r="V52" i="12"/>
  <c r="U67" i="12"/>
  <c r="V67" i="12"/>
  <c r="U90" i="12"/>
  <c r="V90" i="12"/>
  <c r="U91" i="12"/>
  <c r="V91" i="12"/>
  <c r="U103" i="12"/>
  <c r="V103" i="12"/>
  <c r="U30" i="12"/>
  <c r="V30" i="12"/>
  <c r="U131" i="12"/>
  <c r="V131" i="12"/>
  <c r="U55" i="12"/>
  <c r="V55" i="12"/>
  <c r="V123" i="12"/>
  <c r="U123" i="12"/>
  <c r="V68" i="12"/>
  <c r="U68" i="12"/>
  <c r="U96" i="12"/>
  <c r="V96" i="12"/>
  <c r="V49" i="12"/>
  <c r="U49" i="12"/>
  <c r="U69" i="12"/>
  <c r="V69" i="12"/>
  <c r="V134" i="12"/>
  <c r="U134" i="12"/>
  <c r="V34" i="12"/>
  <c r="U34" i="12"/>
  <c r="U39" i="12"/>
  <c r="V39" i="12"/>
  <c r="U86" i="12"/>
  <c r="V86" i="12"/>
  <c r="V125" i="12"/>
  <c r="U125" i="12"/>
  <c r="U58" i="12"/>
  <c r="V58" i="12"/>
  <c r="V98" i="12"/>
  <c r="U98" i="12"/>
  <c r="V107" i="12"/>
  <c r="U107" i="12"/>
  <c r="V26" i="12"/>
  <c r="U26" i="12"/>
  <c r="V40" i="12"/>
  <c r="U40" i="12"/>
  <c r="U50" i="12"/>
  <c r="V50" i="12"/>
  <c r="U70" i="12"/>
  <c r="V70" i="12"/>
  <c r="U87" i="12"/>
  <c r="V87" i="12"/>
  <c r="V126" i="12"/>
  <c r="U126" i="12"/>
  <c r="V11" i="12"/>
  <c r="U11" i="12"/>
  <c r="U110" i="12"/>
  <c r="V110" i="12"/>
  <c r="V13" i="12"/>
  <c r="U13" i="12"/>
  <c r="U93" i="12"/>
  <c r="V93" i="12"/>
  <c r="U32" i="12"/>
  <c r="V32" i="12"/>
  <c r="U78" i="12"/>
  <c r="V78" i="12"/>
  <c r="V35" i="12"/>
  <c r="U35" i="12"/>
  <c r="V60" i="12"/>
  <c r="U60" i="12"/>
  <c r="V79" i="12"/>
  <c r="U79" i="12"/>
  <c r="V136" i="12"/>
  <c r="U136" i="12"/>
  <c r="M109" i="7"/>
  <c r="M34" i="7"/>
  <c r="M53" i="7"/>
  <c r="M137" i="7"/>
  <c r="M90" i="7"/>
  <c r="M110" i="7"/>
  <c r="M119" i="7"/>
  <c r="M35" i="7"/>
  <c r="M82" i="7"/>
  <c r="M101" i="7"/>
  <c r="M62" i="7"/>
  <c r="M73" i="7"/>
  <c r="M74" i="7"/>
  <c r="M121" i="7"/>
  <c r="M141" i="7"/>
  <c r="M116" i="7"/>
  <c r="M79" i="7"/>
  <c r="M89" i="7"/>
  <c r="M63" i="7"/>
  <c r="M91" i="7"/>
  <c r="M128" i="7"/>
  <c r="M92" i="7"/>
  <c r="M37" i="7"/>
  <c r="M56" i="7"/>
  <c r="M75" i="7"/>
  <c r="M140" i="7"/>
  <c r="H7" i="7" a="1"/>
  <c r="M48" i="7"/>
  <c r="M95" i="7"/>
  <c r="M123" i="7"/>
  <c r="M132" i="7"/>
  <c r="M67" i="7"/>
  <c r="M86" i="7"/>
  <c r="M71" i="7"/>
  <c r="M72" i="7"/>
  <c r="M83" i="7"/>
  <c r="M85" i="7"/>
  <c r="M32" i="7"/>
  <c r="M51" i="7"/>
  <c r="M135" i="7"/>
  <c r="M136" i="7"/>
  <c r="M47" i="7"/>
  <c r="M60" i="7"/>
  <c r="M98" i="7"/>
  <c r="M52" i="7"/>
  <c r="M103" i="7"/>
  <c r="M124" i="7"/>
  <c r="M107" i="7"/>
  <c r="M108" i="7"/>
  <c r="M127" i="7"/>
  <c r="M45" i="7"/>
  <c r="M129" i="7"/>
  <c r="M55" i="7"/>
  <c r="M46" i="7"/>
  <c r="M112" i="7"/>
  <c r="M122" i="7"/>
  <c r="M42" i="7"/>
  <c r="M61" i="7"/>
  <c r="M70" i="7"/>
  <c r="M80" i="7"/>
  <c r="M99" i="7"/>
  <c r="M117" i="7"/>
  <c r="M126" i="7"/>
  <c r="M64" i="7"/>
  <c r="M111" i="7"/>
  <c r="M36" i="7"/>
  <c r="M120" i="7"/>
  <c r="M139" i="7"/>
  <c r="H5" i="7" a="1"/>
  <c r="M131" i="7"/>
  <c r="H6" i="7" a="1"/>
  <c r="M66" i="7"/>
  <c r="M104" i="7"/>
  <c r="M30" i="7"/>
  <c r="M49" i="7"/>
  <c r="M77" i="7"/>
  <c r="M96" i="7"/>
  <c r="M133" i="7"/>
  <c r="M68" i="7"/>
  <c r="M115" i="7"/>
  <c r="M31" i="7"/>
  <c r="M50" i="7"/>
  <c r="M59" i="7"/>
  <c r="M78" i="7"/>
  <c r="M97" i="7"/>
  <c r="M106" i="7"/>
  <c r="M134" i="7"/>
  <c r="M43" i="7"/>
  <c r="M44" i="7"/>
  <c r="M102" i="7"/>
  <c r="M38" i="7"/>
  <c r="M40" i="7"/>
  <c r="M87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34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Q15" i="7" a="1"/>
  <c r="M39" i="7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K46" i="1"/>
  <c r="AL46" i="1"/>
  <c r="L47" i="1"/>
  <c r="AK47" i="1"/>
  <c r="AL47" i="1"/>
  <c r="L48" i="1"/>
  <c r="AK48" i="1"/>
  <c r="AL48" i="1"/>
  <c r="L49" i="1"/>
  <c r="AK49" i="1"/>
  <c r="AL49" i="1"/>
  <c r="L50" i="1"/>
  <c r="AK50" i="1"/>
  <c r="AL50" i="1"/>
  <c r="L51" i="1"/>
  <c r="AK51" i="1"/>
  <c r="AL51" i="1"/>
  <c r="L52" i="1"/>
  <c r="AK52" i="1"/>
  <c r="AL52" i="1"/>
  <c r="L53" i="1"/>
  <c r="AK53" i="1"/>
  <c r="AL53" i="1"/>
  <c r="L54" i="1"/>
  <c r="AK54" i="1"/>
  <c r="AL54" i="1"/>
  <c r="L55" i="1"/>
  <c r="M55" i="1" s="1"/>
  <c r="AK55" i="1"/>
  <c r="AL55" i="1"/>
  <c r="L56" i="1"/>
  <c r="AK56" i="1"/>
  <c r="AL56" i="1"/>
  <c r="L57" i="1"/>
  <c r="AK57" i="1"/>
  <c r="AL57" i="1"/>
  <c r="L58" i="1"/>
  <c r="AK58" i="1"/>
  <c r="AL58" i="1"/>
  <c r="L59" i="1"/>
  <c r="AK59" i="1"/>
  <c r="AL59" i="1"/>
  <c r="L60" i="1"/>
  <c r="AK60" i="1"/>
  <c r="AL60" i="1"/>
  <c r="L61" i="1"/>
  <c r="AK61" i="1"/>
  <c r="AL61" i="1"/>
  <c r="L62" i="1"/>
  <c r="AK62" i="1"/>
  <c r="AL62" i="1"/>
  <c r="L63" i="1"/>
  <c r="AK63" i="1"/>
  <c r="AL63" i="1"/>
  <c r="L64" i="1"/>
  <c r="AK64" i="1"/>
  <c r="AL64" i="1"/>
  <c r="L65" i="1"/>
  <c r="AK65" i="1"/>
  <c r="AL65" i="1"/>
  <c r="L66" i="1"/>
  <c r="AK66" i="1"/>
  <c r="AL66" i="1"/>
  <c r="L67" i="1"/>
  <c r="AK67" i="1"/>
  <c r="AL67" i="1"/>
  <c r="L68" i="1"/>
  <c r="AK68" i="1"/>
  <c r="AL68" i="1"/>
  <c r="L69" i="1"/>
  <c r="AK69" i="1"/>
  <c r="AL69" i="1"/>
  <c r="L70" i="1"/>
  <c r="AK70" i="1"/>
  <c r="AL70" i="1"/>
  <c r="L71" i="1"/>
  <c r="AK71" i="1"/>
  <c r="AL71" i="1"/>
  <c r="L72" i="1"/>
  <c r="M72" i="1" s="1"/>
  <c r="AK72" i="1"/>
  <c r="AL72" i="1"/>
  <c r="L73" i="1"/>
  <c r="AK73" i="1"/>
  <c r="AL73" i="1"/>
  <c r="L74" i="1"/>
  <c r="M74" i="1" s="1"/>
  <c r="AK74" i="1"/>
  <c r="AL74" i="1"/>
  <c r="L75" i="1"/>
  <c r="AK75" i="1"/>
  <c r="AL75" i="1"/>
  <c r="L76" i="1"/>
  <c r="AK76" i="1"/>
  <c r="AL76" i="1"/>
  <c r="L77" i="1"/>
  <c r="AK77" i="1"/>
  <c r="AL77" i="1"/>
  <c r="L78" i="1"/>
  <c r="AK78" i="1"/>
  <c r="AL78" i="1"/>
  <c r="L79" i="1"/>
  <c r="AK79" i="1"/>
  <c r="AL79" i="1"/>
  <c r="L80" i="1"/>
  <c r="AK80" i="1"/>
  <c r="AL80" i="1"/>
  <c r="L81" i="1"/>
  <c r="AK81" i="1"/>
  <c r="AL81" i="1"/>
  <c r="L82" i="1"/>
  <c r="AK82" i="1"/>
  <c r="AL82" i="1"/>
  <c r="L83" i="1"/>
  <c r="AK83" i="1"/>
  <c r="AL83" i="1"/>
  <c r="L84" i="1"/>
  <c r="AK84" i="1"/>
  <c r="AL84" i="1"/>
  <c r="L85" i="1"/>
  <c r="AK85" i="1"/>
  <c r="AL85" i="1"/>
  <c r="L86" i="1"/>
  <c r="AK86" i="1"/>
  <c r="AL86" i="1"/>
  <c r="L87" i="1"/>
  <c r="M87" i="1" s="1"/>
  <c r="AK87" i="1"/>
  <c r="AL87" i="1"/>
  <c r="L88" i="1"/>
  <c r="AK88" i="1"/>
  <c r="AL88" i="1"/>
  <c r="L89" i="1"/>
  <c r="AK89" i="1"/>
  <c r="AL89" i="1"/>
  <c r="L90" i="1"/>
  <c r="AK90" i="1"/>
  <c r="AL90" i="1"/>
  <c r="L91" i="1"/>
  <c r="AK91" i="1"/>
  <c r="AL91" i="1"/>
  <c r="L92" i="1"/>
  <c r="AK92" i="1"/>
  <c r="AL92" i="1"/>
  <c r="L93" i="1"/>
  <c r="AK93" i="1"/>
  <c r="AL93" i="1"/>
  <c r="L94" i="1"/>
  <c r="AK94" i="1"/>
  <c r="AL94" i="1"/>
  <c r="L95" i="1"/>
  <c r="AK95" i="1"/>
  <c r="AL95" i="1"/>
  <c r="L96" i="1"/>
  <c r="AK96" i="1"/>
  <c r="AL96" i="1"/>
  <c r="L97" i="1"/>
  <c r="M97" i="1" s="1"/>
  <c r="AK97" i="1"/>
  <c r="AL97" i="1"/>
  <c r="L98" i="1"/>
  <c r="AK98" i="1"/>
  <c r="AL98" i="1"/>
  <c r="L99" i="1"/>
  <c r="AK99" i="1"/>
  <c r="AL99" i="1"/>
  <c r="L100" i="1"/>
  <c r="AK100" i="1"/>
  <c r="AL100" i="1"/>
  <c r="L101" i="1"/>
  <c r="AK101" i="1"/>
  <c r="AL101" i="1"/>
  <c r="L102" i="1"/>
  <c r="AK102" i="1"/>
  <c r="AL102" i="1"/>
  <c r="L103" i="1"/>
  <c r="AK103" i="1"/>
  <c r="AL103" i="1"/>
  <c r="L104" i="1"/>
  <c r="AK104" i="1"/>
  <c r="AL104" i="1"/>
  <c r="L105" i="1"/>
  <c r="AK105" i="1"/>
  <c r="AL105" i="1"/>
  <c r="L106" i="1"/>
  <c r="AK106" i="1"/>
  <c r="AL106" i="1"/>
  <c r="L107" i="1"/>
  <c r="AK107" i="1"/>
  <c r="AL107" i="1"/>
  <c r="L108" i="1"/>
  <c r="M108" i="1" s="1"/>
  <c r="AK108" i="1"/>
  <c r="AL108" i="1"/>
  <c r="L109" i="1"/>
  <c r="AK109" i="1"/>
  <c r="AL109" i="1"/>
  <c r="L110" i="1"/>
  <c r="AK110" i="1"/>
  <c r="AL110" i="1"/>
  <c r="L111" i="1"/>
  <c r="AK111" i="1"/>
  <c r="AL111" i="1"/>
  <c r="L112" i="1"/>
  <c r="AK112" i="1"/>
  <c r="AL112" i="1"/>
  <c r="L113" i="1"/>
  <c r="AK113" i="1"/>
  <c r="AL113" i="1"/>
  <c r="L114" i="1"/>
  <c r="AK114" i="1"/>
  <c r="AL114" i="1"/>
  <c r="L115" i="1"/>
  <c r="M115" i="1" s="1"/>
  <c r="AK115" i="1"/>
  <c r="AL115" i="1"/>
  <c r="L116" i="1"/>
  <c r="AK116" i="1"/>
  <c r="AL116" i="1"/>
  <c r="L117" i="1"/>
  <c r="AK117" i="1"/>
  <c r="AL117" i="1"/>
  <c r="L118" i="1"/>
  <c r="AK118" i="1"/>
  <c r="AL118" i="1"/>
  <c r="L119" i="1"/>
  <c r="AK119" i="1"/>
  <c r="AL119" i="1"/>
  <c r="L120" i="1"/>
  <c r="AK120" i="1"/>
  <c r="AL120" i="1"/>
  <c r="L121" i="1"/>
  <c r="AK121" i="1"/>
  <c r="AL121" i="1"/>
  <c r="L122" i="1"/>
  <c r="AK122" i="1"/>
  <c r="AL122" i="1"/>
  <c r="L123" i="1"/>
  <c r="M123" i="1" s="1"/>
  <c r="AK123" i="1"/>
  <c r="AL123" i="1"/>
  <c r="L124" i="1"/>
  <c r="AK124" i="1"/>
  <c r="AL124" i="1"/>
  <c r="L125" i="1"/>
  <c r="AK125" i="1"/>
  <c r="AL125" i="1"/>
  <c r="L126" i="1"/>
  <c r="AK126" i="1"/>
  <c r="AL126" i="1"/>
  <c r="L127" i="1"/>
  <c r="AK127" i="1"/>
  <c r="AL127" i="1"/>
  <c r="L128" i="1"/>
  <c r="AK128" i="1"/>
  <c r="AL128" i="1"/>
  <c r="L129" i="1"/>
  <c r="AK129" i="1"/>
  <c r="AL129" i="1"/>
  <c r="L130" i="1"/>
  <c r="AK130" i="1"/>
  <c r="AL130" i="1"/>
  <c r="L131" i="1"/>
  <c r="AK131" i="1"/>
  <c r="AL131" i="1"/>
  <c r="L132" i="1"/>
  <c r="M132" i="1" s="1"/>
  <c r="AK132" i="1"/>
  <c r="AL132" i="1"/>
  <c r="L133" i="1"/>
  <c r="AK133" i="1"/>
  <c r="AL133" i="1"/>
  <c r="L134" i="1"/>
  <c r="M134" i="1" s="1"/>
  <c r="AK134" i="1"/>
  <c r="AL134" i="1"/>
  <c r="L135" i="1"/>
  <c r="AK135" i="1"/>
  <c r="AL135" i="1"/>
  <c r="L136" i="1"/>
  <c r="M136" i="1" s="1"/>
  <c r="AK136" i="1"/>
  <c r="AL136" i="1"/>
  <c r="L137" i="1"/>
  <c r="AK137" i="1"/>
  <c r="AL137" i="1"/>
  <c r="L138" i="1"/>
  <c r="AK138" i="1"/>
  <c r="AL138" i="1"/>
  <c r="L139" i="1"/>
  <c r="AK139" i="1"/>
  <c r="AL139" i="1"/>
  <c r="L140" i="1"/>
  <c r="AK140" i="1"/>
  <c r="AL140" i="1"/>
  <c r="L141" i="1"/>
  <c r="AK141" i="1"/>
  <c r="AL141" i="1"/>
  <c r="L142" i="1"/>
  <c r="AK142" i="1"/>
  <c r="AL142" i="1"/>
  <c r="L143" i="1"/>
  <c r="AK143" i="1"/>
  <c r="AL143" i="1"/>
  <c r="L144" i="1"/>
  <c r="M144" i="1" s="1"/>
  <c r="AK144" i="1"/>
  <c r="AL144" i="1"/>
  <c r="L145" i="1"/>
  <c r="AK145" i="1"/>
  <c r="AL145" i="1"/>
  <c r="L146" i="1"/>
  <c r="AK146" i="1"/>
  <c r="AL146" i="1"/>
  <c r="L147" i="1"/>
  <c r="AK147" i="1"/>
  <c r="AL147" i="1"/>
  <c r="L148" i="1"/>
  <c r="AK148" i="1"/>
  <c r="AL148" i="1"/>
  <c r="L149" i="1"/>
  <c r="AK149" i="1"/>
  <c r="AL149" i="1"/>
  <c r="L150" i="1"/>
  <c r="AK150" i="1"/>
  <c r="AL150" i="1"/>
  <c r="L151" i="1"/>
  <c r="AK151" i="1"/>
  <c r="AL151" i="1"/>
  <c r="L152" i="1"/>
  <c r="AK152" i="1"/>
  <c r="AL152" i="1"/>
  <c r="L153" i="1"/>
  <c r="AK153" i="1"/>
  <c r="AL153" i="1"/>
  <c r="L154" i="1"/>
  <c r="AK154" i="1"/>
  <c r="AL154" i="1"/>
  <c r="L155" i="1"/>
  <c r="AK155" i="1"/>
  <c r="AL155" i="1"/>
  <c r="L156" i="1"/>
  <c r="M156" i="1" s="1"/>
  <c r="AK156" i="1"/>
  <c r="AL156" i="1"/>
  <c r="L157" i="1"/>
  <c r="AK157" i="1"/>
  <c r="AL157" i="1"/>
  <c r="L158" i="1"/>
  <c r="M158" i="1" s="1"/>
  <c r="AK158" i="1"/>
  <c r="AL158" i="1"/>
  <c r="L159" i="1"/>
  <c r="AK159" i="1"/>
  <c r="AL159" i="1"/>
  <c r="L160" i="1"/>
  <c r="M160" i="1" s="1"/>
  <c r="AK160" i="1"/>
  <c r="AL160" i="1"/>
  <c r="L161" i="1"/>
  <c r="AK161" i="1"/>
  <c r="AL161" i="1"/>
  <c r="L162" i="1"/>
  <c r="AK162" i="1"/>
  <c r="AL162" i="1"/>
  <c r="L163" i="1"/>
  <c r="M163" i="1" s="1"/>
  <c r="AK163" i="1"/>
  <c r="AL163" i="1"/>
  <c r="L164" i="1"/>
  <c r="AK164" i="1"/>
  <c r="AL164" i="1"/>
  <c r="L165" i="1"/>
  <c r="AK165" i="1"/>
  <c r="AL165" i="1"/>
  <c r="L166" i="1"/>
  <c r="AK166" i="1"/>
  <c r="AL166" i="1"/>
  <c r="L167" i="1"/>
  <c r="AK167" i="1"/>
  <c r="AL167" i="1"/>
  <c r="L168" i="1"/>
  <c r="AK168" i="1"/>
  <c r="AL168" i="1"/>
  <c r="L169" i="1"/>
  <c r="AK169" i="1"/>
  <c r="AL169" i="1"/>
  <c r="L170" i="1"/>
  <c r="AK170" i="1"/>
  <c r="AL170" i="1"/>
  <c r="L171" i="1"/>
  <c r="AK171" i="1"/>
  <c r="AL171" i="1"/>
  <c r="L172" i="1"/>
  <c r="AK172" i="1"/>
  <c r="AL172" i="1"/>
  <c r="L173" i="1"/>
  <c r="AK173" i="1"/>
  <c r="AL173" i="1"/>
  <c r="L174" i="1"/>
  <c r="AK174" i="1"/>
  <c r="AL174" i="1"/>
  <c r="L175" i="1"/>
  <c r="AK175" i="1"/>
  <c r="AL175" i="1"/>
  <c r="L176" i="1"/>
  <c r="AK176" i="1"/>
  <c r="AL176" i="1"/>
  <c r="L177" i="1"/>
  <c r="AK177" i="1"/>
  <c r="AL177" i="1"/>
  <c r="L178" i="1"/>
  <c r="AK178" i="1"/>
  <c r="AL178" i="1"/>
  <c r="L179" i="1"/>
  <c r="AK179" i="1"/>
  <c r="AL179" i="1"/>
  <c r="L180" i="1"/>
  <c r="M180" i="1" s="1"/>
  <c r="AK180" i="1"/>
  <c r="AL180" i="1"/>
  <c r="L181" i="1"/>
  <c r="AK181" i="1"/>
  <c r="AL181" i="1"/>
  <c r="L182" i="1"/>
  <c r="M182" i="1" s="1"/>
  <c r="AK182" i="1"/>
  <c r="AL182" i="1"/>
  <c r="L183" i="1"/>
  <c r="AK183" i="1"/>
  <c r="AL183" i="1"/>
  <c r="L184" i="1"/>
  <c r="M184" i="1" s="1"/>
  <c r="AK184" i="1"/>
  <c r="AL184" i="1"/>
  <c r="L185" i="1"/>
  <c r="AK185" i="1"/>
  <c r="AL185" i="1"/>
  <c r="L186" i="1"/>
  <c r="AK186" i="1"/>
  <c r="AL186" i="1"/>
  <c r="L187" i="1"/>
  <c r="M187" i="1" s="1"/>
  <c r="AK187" i="1"/>
  <c r="AL187" i="1"/>
  <c r="L188" i="1"/>
  <c r="AK188" i="1"/>
  <c r="AL188" i="1"/>
  <c r="L189" i="1"/>
  <c r="AK189" i="1"/>
  <c r="AL189" i="1"/>
  <c r="L190" i="1"/>
  <c r="AK190" i="1"/>
  <c r="AL190" i="1"/>
  <c r="L191" i="1"/>
  <c r="AK191" i="1"/>
  <c r="AL191" i="1"/>
  <c r="L192" i="1"/>
  <c r="AK192" i="1"/>
  <c r="AL192" i="1"/>
  <c r="L193" i="1"/>
  <c r="AK193" i="1"/>
  <c r="AL193" i="1"/>
  <c r="L194" i="1"/>
  <c r="AK194" i="1"/>
  <c r="AL194" i="1"/>
  <c r="L195" i="1"/>
  <c r="AK195" i="1"/>
  <c r="AL195" i="1"/>
  <c r="L196" i="1"/>
  <c r="AK196" i="1"/>
  <c r="AL196" i="1"/>
  <c r="L197" i="1"/>
  <c r="AK197" i="1"/>
  <c r="AL197" i="1"/>
  <c r="L198" i="1"/>
  <c r="AK198" i="1"/>
  <c r="AL198" i="1"/>
  <c r="L199" i="1"/>
  <c r="AK199" i="1"/>
  <c r="AL199" i="1"/>
  <c r="L200" i="1"/>
  <c r="AK200" i="1"/>
  <c r="AL200" i="1"/>
  <c r="L201" i="1"/>
  <c r="AK201" i="1"/>
  <c r="AL201" i="1"/>
  <c r="L202" i="1"/>
  <c r="AK202" i="1"/>
  <c r="AL202" i="1"/>
  <c r="L203" i="1"/>
  <c r="AK203" i="1"/>
  <c r="AL203" i="1"/>
  <c r="L204" i="1"/>
  <c r="AK204" i="1"/>
  <c r="AL204" i="1"/>
  <c r="L205" i="1"/>
  <c r="AK205" i="1"/>
  <c r="AL205" i="1"/>
  <c r="L206" i="1"/>
  <c r="M206" i="1" s="1"/>
  <c r="AK206" i="1"/>
  <c r="AL206" i="1"/>
  <c r="L207" i="1"/>
  <c r="AK207" i="1"/>
  <c r="AL207" i="1"/>
  <c r="L208" i="1"/>
  <c r="AK208" i="1"/>
  <c r="AL208" i="1"/>
  <c r="L209" i="1"/>
  <c r="AK209" i="1"/>
  <c r="AL209" i="1"/>
  <c r="L210" i="1"/>
  <c r="AK210" i="1"/>
  <c r="AL210" i="1"/>
  <c r="L211" i="1"/>
  <c r="M211" i="1" s="1"/>
  <c r="AK211" i="1"/>
  <c r="AL211" i="1"/>
  <c r="L212" i="1"/>
  <c r="AK212" i="1"/>
  <c r="AL212" i="1"/>
  <c r="L213" i="1"/>
  <c r="AK213" i="1"/>
  <c r="AL213" i="1"/>
  <c r="L214" i="1"/>
  <c r="M214" i="1" s="1"/>
  <c r="AK214" i="1"/>
  <c r="AL214" i="1"/>
  <c r="L215" i="1"/>
  <c r="AK215" i="1"/>
  <c r="AL215" i="1"/>
  <c r="L216" i="1"/>
  <c r="AK216" i="1"/>
  <c r="AL216" i="1"/>
  <c r="L217" i="1"/>
  <c r="AK217" i="1"/>
  <c r="AL217" i="1"/>
  <c r="L218" i="1"/>
  <c r="AK218" i="1"/>
  <c r="AL218" i="1"/>
  <c r="L219" i="1"/>
  <c r="AK219" i="1"/>
  <c r="AL219" i="1"/>
  <c r="L220" i="1"/>
  <c r="AK220" i="1"/>
  <c r="AL220" i="1"/>
  <c r="L221" i="1"/>
  <c r="AK221" i="1"/>
  <c r="AL221" i="1"/>
  <c r="L222" i="1"/>
  <c r="AK222" i="1"/>
  <c r="AL222" i="1"/>
  <c r="L223" i="1"/>
  <c r="AK223" i="1"/>
  <c r="AL223" i="1"/>
  <c r="L224" i="1"/>
  <c r="AK224" i="1"/>
  <c r="AL224" i="1"/>
  <c r="L225" i="1"/>
  <c r="AK225" i="1"/>
  <c r="AL225" i="1"/>
  <c r="L226" i="1"/>
  <c r="M226" i="1" s="1"/>
  <c r="AK226" i="1"/>
  <c r="AL226" i="1"/>
  <c r="L227" i="1"/>
  <c r="AK227" i="1"/>
  <c r="AL227" i="1"/>
  <c r="L228" i="1"/>
  <c r="AK228" i="1"/>
  <c r="AL228" i="1"/>
  <c r="L229" i="1"/>
  <c r="AK229" i="1"/>
  <c r="AL229" i="1"/>
  <c r="L230" i="1"/>
  <c r="AK230" i="1"/>
  <c r="AL230" i="1"/>
  <c r="L231" i="1"/>
  <c r="AK231" i="1"/>
  <c r="AL231" i="1"/>
  <c r="L232" i="1"/>
  <c r="AK232" i="1"/>
  <c r="AL232" i="1"/>
  <c r="L233" i="1"/>
  <c r="AK233" i="1"/>
  <c r="AL233" i="1"/>
  <c r="L234" i="1"/>
  <c r="AK234" i="1"/>
  <c r="AL234" i="1"/>
  <c r="L235" i="1"/>
  <c r="AK235" i="1"/>
  <c r="AL235" i="1"/>
  <c r="L236" i="1"/>
  <c r="AK236" i="1"/>
  <c r="AL236" i="1"/>
  <c r="L237" i="1"/>
  <c r="AK237" i="1"/>
  <c r="AL237" i="1"/>
  <c r="L238" i="1"/>
  <c r="AK238" i="1"/>
  <c r="AL238" i="1"/>
  <c r="L239" i="1"/>
  <c r="AK239" i="1"/>
  <c r="AL239" i="1"/>
  <c r="L240" i="1"/>
  <c r="AK240" i="1"/>
  <c r="AL240" i="1"/>
  <c r="L241" i="1"/>
  <c r="AK241" i="1"/>
  <c r="AL241" i="1"/>
  <c r="L242" i="1"/>
  <c r="AK242" i="1"/>
  <c r="AL242" i="1"/>
  <c r="L243" i="1"/>
  <c r="AK243" i="1"/>
  <c r="AL243" i="1"/>
  <c r="L244" i="1"/>
  <c r="AK244" i="1"/>
  <c r="AL244" i="1"/>
  <c r="L245" i="1"/>
  <c r="AK245" i="1"/>
  <c r="AL245" i="1"/>
  <c r="L246" i="1"/>
  <c r="AK246" i="1"/>
  <c r="AL246" i="1"/>
  <c r="L247" i="1"/>
  <c r="AK247" i="1"/>
  <c r="AL247" i="1"/>
  <c r="L248" i="1"/>
  <c r="AK248" i="1"/>
  <c r="AL248" i="1"/>
  <c r="L249" i="1"/>
  <c r="AK249" i="1"/>
  <c r="AL249" i="1"/>
  <c r="L250" i="1"/>
  <c r="M250" i="1" s="1"/>
  <c r="AK250" i="1"/>
  <c r="AL250" i="1"/>
  <c r="L251" i="1"/>
  <c r="AK251" i="1"/>
  <c r="AL251" i="1"/>
  <c r="L252" i="1"/>
  <c r="M252" i="1" s="1"/>
  <c r="AK252" i="1"/>
  <c r="AL252" i="1"/>
  <c r="L253" i="1"/>
  <c r="AK253" i="1"/>
  <c r="AL253" i="1"/>
  <c r="L254" i="1"/>
  <c r="AK254" i="1"/>
  <c r="AL254" i="1"/>
  <c r="L255" i="1"/>
  <c r="AK255" i="1"/>
  <c r="AL255" i="1"/>
  <c r="L256" i="1"/>
  <c r="AK256" i="1"/>
  <c r="AL256" i="1"/>
  <c r="L257" i="1"/>
  <c r="AK257" i="1"/>
  <c r="AL257" i="1"/>
  <c r="L258" i="1"/>
  <c r="AK258" i="1"/>
  <c r="AL258" i="1"/>
  <c r="L259" i="1"/>
  <c r="M259" i="1" s="1"/>
  <c r="AK259" i="1"/>
  <c r="AL259" i="1"/>
  <c r="L260" i="1"/>
  <c r="AK260" i="1"/>
  <c r="AL260" i="1"/>
  <c r="L261" i="1"/>
  <c r="AK261" i="1"/>
  <c r="AL261" i="1"/>
  <c r="L262" i="1"/>
  <c r="M262" i="1" s="1"/>
  <c r="AK262" i="1"/>
  <c r="AL262" i="1"/>
  <c r="L263" i="1"/>
  <c r="AK263" i="1"/>
  <c r="AL263" i="1"/>
  <c r="L264" i="1"/>
  <c r="AK264" i="1"/>
  <c r="AL264" i="1"/>
  <c r="L265" i="1"/>
  <c r="AK265" i="1"/>
  <c r="AL265" i="1"/>
  <c r="L266" i="1"/>
  <c r="AK266" i="1"/>
  <c r="AL266" i="1"/>
  <c r="L267" i="1"/>
  <c r="AK267" i="1"/>
  <c r="AL267" i="1"/>
  <c r="L268" i="1"/>
  <c r="AK268" i="1"/>
  <c r="AL268" i="1"/>
  <c r="L269" i="1"/>
  <c r="AK269" i="1"/>
  <c r="AL269" i="1"/>
  <c r="L270" i="1"/>
  <c r="AK270" i="1"/>
  <c r="AL270" i="1"/>
  <c r="L271" i="1"/>
  <c r="AK271" i="1"/>
  <c r="AL271" i="1"/>
  <c r="L272" i="1"/>
  <c r="AK272" i="1"/>
  <c r="AL272" i="1"/>
  <c r="L273" i="1"/>
  <c r="AK273" i="1"/>
  <c r="AL273" i="1"/>
  <c r="L274" i="1"/>
  <c r="AK274" i="1"/>
  <c r="AL274" i="1"/>
  <c r="L275" i="1"/>
  <c r="AK275" i="1"/>
  <c r="AL275" i="1"/>
  <c r="L276" i="1"/>
  <c r="AK276" i="1"/>
  <c r="AL276" i="1"/>
  <c r="L277" i="1"/>
  <c r="AK277" i="1"/>
  <c r="AL277" i="1"/>
  <c r="L278" i="1"/>
  <c r="AK278" i="1"/>
  <c r="AL278" i="1"/>
  <c r="L279" i="1"/>
  <c r="AK279" i="1"/>
  <c r="AL279" i="1"/>
  <c r="L280" i="1"/>
  <c r="AK280" i="1"/>
  <c r="AL280" i="1"/>
  <c r="L281" i="1"/>
  <c r="AK281" i="1"/>
  <c r="AL281" i="1"/>
  <c r="L282" i="1"/>
  <c r="AK282" i="1"/>
  <c r="AL282" i="1"/>
  <c r="L283" i="1"/>
  <c r="AK283" i="1"/>
  <c r="AL283" i="1"/>
  <c r="L284" i="1"/>
  <c r="AK284" i="1"/>
  <c r="AL284" i="1"/>
  <c r="L285" i="1"/>
  <c r="AK285" i="1"/>
  <c r="AL285" i="1"/>
  <c r="L286" i="1"/>
  <c r="AK286" i="1"/>
  <c r="AL286" i="1"/>
  <c r="L287" i="1"/>
  <c r="AK287" i="1"/>
  <c r="AL287" i="1"/>
  <c r="L288" i="1"/>
  <c r="AK288" i="1"/>
  <c r="AL288" i="1"/>
  <c r="L289" i="1"/>
  <c r="AK289" i="1"/>
  <c r="AL289" i="1"/>
  <c r="L290" i="1"/>
  <c r="AK290" i="1"/>
  <c r="AL290" i="1"/>
  <c r="L291" i="1"/>
  <c r="AK291" i="1"/>
  <c r="AL291" i="1"/>
  <c r="L292" i="1"/>
  <c r="AK292" i="1"/>
  <c r="AL292" i="1"/>
  <c r="L293" i="1"/>
  <c r="AK293" i="1"/>
  <c r="AL293" i="1"/>
  <c r="L294" i="1"/>
  <c r="AK294" i="1"/>
  <c r="AL294" i="1"/>
  <c r="L295" i="1"/>
  <c r="AK295" i="1"/>
  <c r="AL295" i="1"/>
  <c r="L296" i="1"/>
  <c r="AK296" i="1"/>
  <c r="AL296" i="1"/>
  <c r="L297" i="1"/>
  <c r="AK297" i="1"/>
  <c r="AL297" i="1"/>
  <c r="L298" i="1"/>
  <c r="AK298" i="1"/>
  <c r="AL298" i="1"/>
  <c r="L299" i="1"/>
  <c r="AK299" i="1"/>
  <c r="AL299" i="1"/>
  <c r="L300" i="1"/>
  <c r="AK300" i="1"/>
  <c r="AL300" i="1"/>
  <c r="L301" i="1"/>
  <c r="AK301" i="1"/>
  <c r="AL301" i="1"/>
  <c r="L302" i="1"/>
  <c r="AK302" i="1"/>
  <c r="AL302" i="1"/>
  <c r="L303" i="1"/>
  <c r="AK303" i="1"/>
  <c r="AL303" i="1"/>
  <c r="L304" i="1"/>
  <c r="AK304" i="1"/>
  <c r="AL304" i="1"/>
  <c r="L305" i="1"/>
  <c r="AK305" i="1"/>
  <c r="AL305" i="1"/>
  <c r="L306" i="1"/>
  <c r="AK306" i="1"/>
  <c r="AL306" i="1"/>
  <c r="L307" i="1"/>
  <c r="AK307" i="1"/>
  <c r="AL307" i="1"/>
  <c r="L308" i="1"/>
  <c r="AK308" i="1"/>
  <c r="AL308" i="1"/>
  <c r="L309" i="1"/>
  <c r="AK309" i="1"/>
  <c r="AL309" i="1"/>
  <c r="L310" i="1"/>
  <c r="AK310" i="1"/>
  <c r="AL310" i="1"/>
  <c r="L311" i="1"/>
  <c r="AK311" i="1"/>
  <c r="AL311" i="1"/>
  <c r="L312" i="1"/>
  <c r="AK312" i="1"/>
  <c r="AL312" i="1"/>
  <c r="L313" i="1"/>
  <c r="AK313" i="1"/>
  <c r="AL313" i="1"/>
  <c r="L314" i="1"/>
  <c r="AK314" i="1"/>
  <c r="AL314" i="1"/>
  <c r="L315" i="1"/>
  <c r="AK315" i="1"/>
  <c r="AL315" i="1"/>
  <c r="L316" i="1"/>
  <c r="AK316" i="1"/>
  <c r="AL316" i="1"/>
  <c r="L317" i="1"/>
  <c r="AK317" i="1"/>
  <c r="AL317" i="1"/>
  <c r="L318" i="1"/>
  <c r="AK318" i="1"/>
  <c r="AL318" i="1"/>
  <c r="L319" i="1"/>
  <c r="AK319" i="1"/>
  <c r="AL319" i="1"/>
  <c r="L320" i="1"/>
  <c r="AK320" i="1"/>
  <c r="AL320" i="1"/>
  <c r="L321" i="1"/>
  <c r="AK321" i="1"/>
  <c r="AL321" i="1"/>
  <c r="L322" i="1"/>
  <c r="AK322" i="1"/>
  <c r="AL322" i="1"/>
  <c r="L323" i="1"/>
  <c r="AK323" i="1"/>
  <c r="AL323" i="1"/>
  <c r="L324" i="1"/>
  <c r="AK324" i="1"/>
  <c r="AL324" i="1"/>
  <c r="L325" i="1"/>
  <c r="AK325" i="1"/>
  <c r="AL325" i="1"/>
  <c r="L326" i="1"/>
  <c r="AK326" i="1"/>
  <c r="AL326" i="1"/>
  <c r="L327" i="1"/>
  <c r="AK327" i="1"/>
  <c r="AL327" i="1"/>
  <c r="L328" i="1"/>
  <c r="AK328" i="1"/>
  <c r="AL328" i="1"/>
  <c r="L329" i="1"/>
  <c r="AK329" i="1"/>
  <c r="AL329" i="1"/>
  <c r="L330" i="1"/>
  <c r="AK330" i="1"/>
  <c r="AL330" i="1"/>
  <c r="L331" i="1"/>
  <c r="M331" i="1" s="1"/>
  <c r="AK331" i="1"/>
  <c r="AL331" i="1"/>
  <c r="L332" i="1"/>
  <c r="AK332" i="1"/>
  <c r="AL332" i="1"/>
  <c r="L333" i="1"/>
  <c r="AK333" i="1"/>
  <c r="AL333" i="1"/>
  <c r="L334" i="1"/>
  <c r="AK334" i="1"/>
  <c r="AL334" i="1"/>
  <c r="L335" i="1"/>
  <c r="AK335" i="1"/>
  <c r="AL335" i="1"/>
  <c r="L336" i="1"/>
  <c r="AK336" i="1"/>
  <c r="AL336" i="1"/>
  <c r="L337" i="1"/>
  <c r="AK337" i="1"/>
  <c r="AL337" i="1"/>
  <c r="L338" i="1"/>
  <c r="AK338" i="1"/>
  <c r="AL338" i="1"/>
  <c r="L339" i="1"/>
  <c r="AK339" i="1"/>
  <c r="AL339" i="1"/>
  <c r="L340" i="1"/>
  <c r="AK340" i="1"/>
  <c r="AL340" i="1"/>
  <c r="L341" i="1"/>
  <c r="AK341" i="1"/>
  <c r="AL341" i="1"/>
  <c r="L342" i="1"/>
  <c r="AK342" i="1"/>
  <c r="AL342" i="1"/>
  <c r="L343" i="1"/>
  <c r="AK343" i="1"/>
  <c r="AL343" i="1"/>
  <c r="L344" i="1"/>
  <c r="AK344" i="1"/>
  <c r="AL344" i="1"/>
  <c r="L345" i="1"/>
  <c r="AK345" i="1"/>
  <c r="AL345" i="1"/>
  <c r="L346" i="1"/>
  <c r="AK346" i="1"/>
  <c r="AL346" i="1"/>
  <c r="L347" i="1"/>
  <c r="AK347" i="1"/>
  <c r="AL347" i="1"/>
  <c r="L348" i="1"/>
  <c r="AK348" i="1"/>
  <c r="AL348" i="1"/>
  <c r="L349" i="1"/>
  <c r="AK349" i="1"/>
  <c r="AL349" i="1"/>
  <c r="L350" i="1"/>
  <c r="AK350" i="1"/>
  <c r="AL350" i="1"/>
  <c r="L351" i="1"/>
  <c r="AK351" i="1"/>
  <c r="AL351" i="1"/>
  <c r="L352" i="1"/>
  <c r="AK352" i="1"/>
  <c r="AL352" i="1"/>
  <c r="L353" i="1"/>
  <c r="AK353" i="1"/>
  <c r="AL353" i="1"/>
  <c r="L354" i="1"/>
  <c r="AK354" i="1"/>
  <c r="AL354" i="1"/>
  <c r="L355" i="1"/>
  <c r="AK355" i="1"/>
  <c r="AL355" i="1"/>
  <c r="L356" i="1"/>
  <c r="AK356" i="1"/>
  <c r="AL356" i="1"/>
  <c r="L357" i="1"/>
  <c r="AK357" i="1"/>
  <c r="AL357" i="1"/>
  <c r="L358" i="1"/>
  <c r="AK358" i="1"/>
  <c r="AL358" i="1"/>
  <c r="L359" i="1"/>
  <c r="AK359" i="1"/>
  <c r="AL359" i="1"/>
  <c r="L360" i="1"/>
  <c r="AK360" i="1"/>
  <c r="AL360" i="1"/>
  <c r="L361" i="1"/>
  <c r="AK361" i="1"/>
  <c r="AL361" i="1"/>
  <c r="L362" i="1"/>
  <c r="AK362" i="1"/>
  <c r="AL362" i="1"/>
  <c r="L363" i="1"/>
  <c r="AK363" i="1"/>
  <c r="AL363" i="1"/>
  <c r="L364" i="1"/>
  <c r="AK364" i="1"/>
  <c r="AL364" i="1"/>
  <c r="L365" i="1"/>
  <c r="AK365" i="1"/>
  <c r="AL365" i="1"/>
  <c r="L366" i="1"/>
  <c r="AK366" i="1"/>
  <c r="AL366" i="1"/>
  <c r="L367" i="1"/>
  <c r="AK367" i="1"/>
  <c r="AL367" i="1"/>
  <c r="L368" i="1"/>
  <c r="AK368" i="1"/>
  <c r="AL368" i="1"/>
  <c r="L369" i="1"/>
  <c r="AK369" i="1"/>
  <c r="AL369" i="1"/>
  <c r="L370" i="1"/>
  <c r="AK370" i="1"/>
  <c r="AL370" i="1"/>
  <c r="L371" i="1"/>
  <c r="AK371" i="1"/>
  <c r="AL371" i="1"/>
  <c r="L372" i="1"/>
  <c r="AK372" i="1"/>
  <c r="AL372" i="1"/>
  <c r="L373" i="1"/>
  <c r="AK373" i="1"/>
  <c r="AL373" i="1"/>
  <c r="L374" i="1"/>
  <c r="AK374" i="1"/>
  <c r="AL374" i="1"/>
  <c r="L375" i="1"/>
  <c r="AK375" i="1"/>
  <c r="AL375" i="1"/>
  <c r="L376" i="1"/>
  <c r="AK376" i="1"/>
  <c r="AL376" i="1"/>
  <c r="L377" i="1"/>
  <c r="AK377" i="1"/>
  <c r="AL377" i="1"/>
  <c r="L378" i="1"/>
  <c r="AK378" i="1"/>
  <c r="AL378" i="1"/>
  <c r="L379" i="1"/>
  <c r="AK379" i="1"/>
  <c r="AL379" i="1"/>
  <c r="L380" i="1"/>
  <c r="AK380" i="1"/>
  <c r="AL380" i="1"/>
  <c r="L381" i="1"/>
  <c r="AK381" i="1"/>
  <c r="AL381" i="1"/>
  <c r="L382" i="1"/>
  <c r="AK382" i="1"/>
  <c r="AL382" i="1"/>
  <c r="L383" i="1"/>
  <c r="AK383" i="1"/>
  <c r="AL383" i="1"/>
  <c r="L384" i="1"/>
  <c r="AK384" i="1"/>
  <c r="AL384" i="1"/>
  <c r="L385" i="1"/>
  <c r="AK385" i="1"/>
  <c r="AL385" i="1"/>
  <c r="L386" i="1"/>
  <c r="AK386" i="1"/>
  <c r="AL386" i="1"/>
  <c r="L387" i="1"/>
  <c r="AK387" i="1"/>
  <c r="AL387" i="1"/>
  <c r="L388" i="1"/>
  <c r="AK388" i="1"/>
  <c r="AL388" i="1"/>
  <c r="L389" i="1"/>
  <c r="AK389" i="1"/>
  <c r="AL389" i="1"/>
  <c r="L390" i="1"/>
  <c r="AK390" i="1"/>
  <c r="AL390" i="1"/>
  <c r="L391" i="1"/>
  <c r="AK391" i="1"/>
  <c r="AL391" i="1"/>
  <c r="L392" i="1"/>
  <c r="AK392" i="1"/>
  <c r="AL392" i="1"/>
  <c r="L393" i="1"/>
  <c r="AK393" i="1"/>
  <c r="AL393" i="1"/>
  <c r="L394" i="1"/>
  <c r="AK394" i="1"/>
  <c r="AL394" i="1"/>
  <c r="L395" i="1"/>
  <c r="AK395" i="1"/>
  <c r="AL395" i="1"/>
  <c r="L396" i="1"/>
  <c r="AK396" i="1"/>
  <c r="AL396" i="1"/>
  <c r="L397" i="1"/>
  <c r="AK397" i="1"/>
  <c r="AL397" i="1"/>
  <c r="L398" i="1"/>
  <c r="AK398" i="1"/>
  <c r="AL398" i="1"/>
  <c r="L399" i="1"/>
  <c r="AK399" i="1"/>
  <c r="AL399" i="1"/>
  <c r="L400" i="1"/>
  <c r="AK400" i="1"/>
  <c r="AL400" i="1"/>
  <c r="L401" i="1"/>
  <c r="AK401" i="1"/>
  <c r="AL401" i="1"/>
  <c r="L402" i="1"/>
  <c r="AK402" i="1"/>
  <c r="AL402" i="1"/>
  <c r="L403" i="1"/>
  <c r="AK403" i="1"/>
  <c r="AL403" i="1"/>
  <c r="L404" i="1"/>
  <c r="AK404" i="1"/>
  <c r="AL404" i="1"/>
  <c r="L405" i="1"/>
  <c r="AK405" i="1"/>
  <c r="AL405" i="1"/>
  <c r="L406" i="1"/>
  <c r="AK406" i="1"/>
  <c r="AL406" i="1"/>
  <c r="L407" i="1"/>
  <c r="AK407" i="1"/>
  <c r="AL407" i="1"/>
  <c r="L408" i="1"/>
  <c r="AK408" i="1"/>
  <c r="AL408" i="1"/>
  <c r="L409" i="1"/>
  <c r="AK409" i="1"/>
  <c r="AL409" i="1"/>
  <c r="L410" i="1"/>
  <c r="AK410" i="1"/>
  <c r="AL410" i="1"/>
  <c r="L411" i="1"/>
  <c r="AK411" i="1"/>
  <c r="AL411" i="1"/>
  <c r="L412" i="1"/>
  <c r="AK412" i="1"/>
  <c r="AL412" i="1"/>
  <c r="L413" i="1"/>
  <c r="AK413" i="1"/>
  <c r="AL413" i="1"/>
  <c r="L414" i="1"/>
  <c r="AK414" i="1"/>
  <c r="AL414" i="1"/>
  <c r="L415" i="1"/>
  <c r="AK415" i="1"/>
  <c r="AL415" i="1"/>
  <c r="L416" i="1"/>
  <c r="AK416" i="1"/>
  <c r="AL416" i="1"/>
  <c r="L417" i="1"/>
  <c r="AK417" i="1"/>
  <c r="AL417" i="1"/>
  <c r="L418" i="1"/>
  <c r="AK418" i="1"/>
  <c r="AL418" i="1"/>
  <c r="L419" i="1"/>
  <c r="AK419" i="1"/>
  <c r="AL419" i="1"/>
  <c r="L420" i="1"/>
  <c r="AK420" i="1"/>
  <c r="AL420" i="1"/>
  <c r="L421" i="1"/>
  <c r="AK421" i="1"/>
  <c r="AL421" i="1"/>
  <c r="L422" i="1"/>
  <c r="AK422" i="1"/>
  <c r="AL422" i="1"/>
  <c r="L423" i="1"/>
  <c r="AK423" i="1"/>
  <c r="AL423" i="1"/>
  <c r="L424" i="1"/>
  <c r="AK424" i="1"/>
  <c r="AL424" i="1"/>
  <c r="L425" i="1"/>
  <c r="AK425" i="1"/>
  <c r="AL425" i="1"/>
  <c r="L426" i="1"/>
  <c r="AK426" i="1"/>
  <c r="AL426" i="1"/>
  <c r="L427" i="1"/>
  <c r="AK427" i="1"/>
  <c r="AL427" i="1"/>
  <c r="L428" i="1"/>
  <c r="AK428" i="1"/>
  <c r="AL428" i="1"/>
  <c r="L429" i="1"/>
  <c r="AK429" i="1"/>
  <c r="AL429" i="1"/>
  <c r="L430" i="1"/>
  <c r="AK430" i="1"/>
  <c r="AL430" i="1"/>
  <c r="L431" i="1"/>
  <c r="AK431" i="1"/>
  <c r="AL431" i="1"/>
  <c r="L432" i="1"/>
  <c r="AK432" i="1"/>
  <c r="AL432" i="1"/>
  <c r="L433" i="1"/>
  <c r="AK433" i="1"/>
  <c r="AL433" i="1"/>
  <c r="L434" i="1"/>
  <c r="AK434" i="1"/>
  <c r="AL434" i="1"/>
  <c r="L435" i="1"/>
  <c r="AK435" i="1"/>
  <c r="AL435" i="1"/>
  <c r="L436" i="1"/>
  <c r="AK436" i="1"/>
  <c r="AL436" i="1"/>
  <c r="L437" i="1"/>
  <c r="AK437" i="1"/>
  <c r="AL437" i="1"/>
  <c r="L438" i="1"/>
  <c r="AK438" i="1"/>
  <c r="AL438" i="1"/>
  <c r="L439" i="1"/>
  <c r="AK439" i="1"/>
  <c r="AL439" i="1"/>
  <c r="L440" i="1"/>
  <c r="AK440" i="1"/>
  <c r="AL440" i="1"/>
  <c r="L441" i="1"/>
  <c r="AK441" i="1"/>
  <c r="AL441" i="1"/>
  <c r="L442" i="1"/>
  <c r="AK442" i="1"/>
  <c r="AL442" i="1"/>
  <c r="L443" i="1"/>
  <c r="M443" i="1" s="1"/>
  <c r="AK443" i="1"/>
  <c r="AL443" i="1"/>
  <c r="L444" i="1"/>
  <c r="AK444" i="1"/>
  <c r="AL444" i="1"/>
  <c r="L445" i="1"/>
  <c r="AK445" i="1"/>
  <c r="AL445" i="1"/>
  <c r="L446" i="1"/>
  <c r="AK446" i="1"/>
  <c r="AL446" i="1"/>
  <c r="L447" i="1"/>
  <c r="AK447" i="1"/>
  <c r="AL447" i="1"/>
  <c r="L448" i="1"/>
  <c r="AK448" i="1"/>
  <c r="AL448" i="1"/>
  <c r="L449" i="1"/>
  <c r="AK449" i="1"/>
  <c r="AL449" i="1"/>
  <c r="L450" i="1"/>
  <c r="AK450" i="1"/>
  <c r="AL450" i="1"/>
  <c r="L451" i="1"/>
  <c r="AK451" i="1"/>
  <c r="AL451" i="1"/>
  <c r="L452" i="1"/>
  <c r="AK452" i="1"/>
  <c r="AL452" i="1"/>
  <c r="L453" i="1"/>
  <c r="AK453" i="1"/>
  <c r="AL453" i="1"/>
  <c r="L454" i="1"/>
  <c r="AK454" i="1"/>
  <c r="AL454" i="1"/>
  <c r="L455" i="1"/>
  <c r="AK455" i="1"/>
  <c r="AL455" i="1"/>
  <c r="L456" i="1"/>
  <c r="AK456" i="1"/>
  <c r="AL456" i="1"/>
  <c r="L457" i="1"/>
  <c r="AK457" i="1"/>
  <c r="AL457" i="1"/>
  <c r="L458" i="1"/>
  <c r="AK458" i="1"/>
  <c r="AL458" i="1"/>
  <c r="L459" i="1"/>
  <c r="AK459" i="1"/>
  <c r="AL459" i="1"/>
  <c r="L460" i="1"/>
  <c r="AK460" i="1"/>
  <c r="AL460" i="1"/>
  <c r="L461" i="1"/>
  <c r="AK461" i="1"/>
  <c r="AL461" i="1"/>
  <c r="L462" i="1"/>
  <c r="AK462" i="1"/>
  <c r="AL462" i="1"/>
  <c r="L463" i="1"/>
  <c r="AK463" i="1"/>
  <c r="AL463" i="1"/>
  <c r="L464" i="1"/>
  <c r="AK464" i="1"/>
  <c r="AL464" i="1"/>
  <c r="L465" i="1"/>
  <c r="AK465" i="1"/>
  <c r="AL465" i="1"/>
  <c r="L466" i="1"/>
  <c r="AK466" i="1"/>
  <c r="AL466" i="1"/>
  <c r="L467" i="1"/>
  <c r="AK467" i="1"/>
  <c r="AL467" i="1"/>
  <c r="L468" i="1"/>
  <c r="AK468" i="1"/>
  <c r="AL468" i="1"/>
  <c r="L469" i="1"/>
  <c r="AK469" i="1"/>
  <c r="AL469" i="1"/>
  <c r="L470" i="1"/>
  <c r="AK470" i="1"/>
  <c r="AL470" i="1"/>
  <c r="L471" i="1"/>
  <c r="AK471" i="1"/>
  <c r="AL471" i="1"/>
  <c r="L472" i="1"/>
  <c r="AK472" i="1"/>
  <c r="AL472" i="1"/>
  <c r="L473" i="1"/>
  <c r="AK473" i="1"/>
  <c r="AL473" i="1"/>
  <c r="L474" i="1"/>
  <c r="AK474" i="1"/>
  <c r="AL474" i="1"/>
  <c r="L475" i="1"/>
  <c r="M475" i="1" s="1"/>
  <c r="AK475" i="1"/>
  <c r="AL475" i="1"/>
  <c r="L476" i="1"/>
  <c r="AK476" i="1"/>
  <c r="AL476" i="1"/>
  <c r="L477" i="1"/>
  <c r="AK477" i="1"/>
  <c r="AL477" i="1"/>
  <c r="L478" i="1"/>
  <c r="AK478" i="1"/>
  <c r="AL478" i="1"/>
  <c r="L479" i="1"/>
  <c r="M479" i="1" s="1"/>
  <c r="AK479" i="1"/>
  <c r="AL479" i="1"/>
  <c r="L480" i="1"/>
  <c r="AK480" i="1"/>
  <c r="AL480" i="1"/>
  <c r="L481" i="1"/>
  <c r="AK481" i="1"/>
  <c r="AL481" i="1"/>
  <c r="L482" i="1"/>
  <c r="AK482" i="1"/>
  <c r="AL482" i="1"/>
  <c r="L483" i="1"/>
  <c r="AK483" i="1"/>
  <c r="AL483" i="1"/>
  <c r="L484" i="1"/>
  <c r="AK484" i="1"/>
  <c r="AL484" i="1"/>
  <c r="L485" i="1"/>
  <c r="AK485" i="1"/>
  <c r="AL485" i="1"/>
  <c r="L486" i="1"/>
  <c r="AK486" i="1"/>
  <c r="AL486" i="1"/>
  <c r="L487" i="1"/>
  <c r="AK487" i="1"/>
  <c r="AL487" i="1"/>
  <c r="L488" i="1"/>
  <c r="AK488" i="1"/>
  <c r="AL488" i="1"/>
  <c r="L489" i="1"/>
  <c r="AK489" i="1"/>
  <c r="AL489" i="1"/>
  <c r="L490" i="1"/>
  <c r="AK490" i="1"/>
  <c r="AL490" i="1"/>
  <c r="L491" i="1"/>
  <c r="AK491" i="1"/>
  <c r="AL491" i="1"/>
  <c r="L492" i="1"/>
  <c r="AK492" i="1"/>
  <c r="AL492" i="1"/>
  <c r="L493" i="1"/>
  <c r="AK493" i="1"/>
  <c r="AL493" i="1"/>
  <c r="L494" i="1"/>
  <c r="M494" i="1" s="1"/>
  <c r="AK494" i="1"/>
  <c r="AL494" i="1"/>
  <c r="L495" i="1"/>
  <c r="AK495" i="1"/>
  <c r="AL495" i="1"/>
  <c r="L496" i="1"/>
  <c r="AK496" i="1"/>
  <c r="AL496" i="1"/>
  <c r="L497" i="1"/>
  <c r="AK497" i="1"/>
  <c r="AL497" i="1"/>
  <c r="L498" i="1"/>
  <c r="AK498" i="1"/>
  <c r="AL498" i="1"/>
  <c r="L499" i="1"/>
  <c r="AK499" i="1"/>
  <c r="AL499" i="1"/>
  <c r="L500" i="1"/>
  <c r="AK500" i="1"/>
  <c r="AL500" i="1"/>
  <c r="L501" i="1"/>
  <c r="AK501" i="1"/>
  <c r="AL501" i="1"/>
  <c r="L502" i="1"/>
  <c r="AK502" i="1"/>
  <c r="AL502" i="1"/>
  <c r="L503" i="1"/>
  <c r="M503" i="1" s="1"/>
  <c r="AK503" i="1"/>
  <c r="AL503" i="1"/>
  <c r="L504" i="1"/>
  <c r="M504" i="1" s="1"/>
  <c r="AK504" i="1"/>
  <c r="AL504" i="1"/>
  <c r="L505" i="1"/>
  <c r="AK505" i="1"/>
  <c r="AL505" i="1"/>
  <c r="L506" i="1"/>
  <c r="AK506" i="1"/>
  <c r="AL506" i="1"/>
  <c r="L507" i="1"/>
  <c r="AK507" i="1"/>
  <c r="AL507" i="1"/>
  <c r="L508" i="1"/>
  <c r="AK508" i="1"/>
  <c r="AL508" i="1"/>
  <c r="L509" i="1"/>
  <c r="AK509" i="1"/>
  <c r="AL509" i="1"/>
  <c r="L510" i="1"/>
  <c r="AK510" i="1"/>
  <c r="AL510" i="1"/>
  <c r="L511" i="1"/>
  <c r="AK511" i="1"/>
  <c r="AL511" i="1"/>
  <c r="L512" i="1"/>
  <c r="AK512" i="1"/>
  <c r="AL512" i="1"/>
  <c r="L513" i="1"/>
  <c r="AK513" i="1"/>
  <c r="AL513" i="1"/>
  <c r="L514" i="1"/>
  <c r="AK514" i="1"/>
  <c r="AL514" i="1"/>
  <c r="L515" i="1"/>
  <c r="AK515" i="1"/>
  <c r="AL515" i="1"/>
  <c r="L516" i="1"/>
  <c r="AK516" i="1"/>
  <c r="AL516" i="1"/>
  <c r="L517" i="1"/>
  <c r="AK517" i="1"/>
  <c r="AL517" i="1"/>
  <c r="L518" i="1"/>
  <c r="AK518" i="1"/>
  <c r="AL518" i="1"/>
  <c r="L519" i="1"/>
  <c r="AK519" i="1"/>
  <c r="AL519" i="1"/>
  <c r="L520" i="1"/>
  <c r="AK520" i="1"/>
  <c r="AL520" i="1"/>
  <c r="L521" i="1"/>
  <c r="AK521" i="1"/>
  <c r="AL521" i="1"/>
  <c r="L522" i="1"/>
  <c r="AK522" i="1"/>
  <c r="AL522" i="1"/>
  <c r="L523" i="1"/>
  <c r="M523" i="1" s="1"/>
  <c r="AK523" i="1"/>
  <c r="AL523" i="1"/>
  <c r="L524" i="1"/>
  <c r="AK524" i="1"/>
  <c r="AL524" i="1"/>
  <c r="L525" i="1"/>
  <c r="AK525" i="1"/>
  <c r="AL525" i="1"/>
  <c r="L526" i="1"/>
  <c r="AK526" i="1"/>
  <c r="AL526" i="1"/>
  <c r="L527" i="1"/>
  <c r="AK527" i="1"/>
  <c r="AL527" i="1"/>
  <c r="L528" i="1"/>
  <c r="M528" i="1" s="1"/>
  <c r="AK528" i="1"/>
  <c r="AL528" i="1"/>
  <c r="L529" i="1"/>
  <c r="AK529" i="1"/>
  <c r="AL529" i="1"/>
  <c r="L530" i="1"/>
  <c r="M530" i="1" s="1"/>
  <c r="AK530" i="1"/>
  <c r="AL530" i="1"/>
  <c r="L531" i="1"/>
  <c r="AK531" i="1"/>
  <c r="AL531" i="1"/>
  <c r="L532" i="1"/>
  <c r="AK532" i="1"/>
  <c r="AL532" i="1"/>
  <c r="L533" i="1"/>
  <c r="AK533" i="1"/>
  <c r="AL533" i="1"/>
  <c r="L534" i="1"/>
  <c r="AK534" i="1"/>
  <c r="AL534" i="1"/>
  <c r="L535" i="1"/>
  <c r="AK535" i="1"/>
  <c r="AL535" i="1"/>
  <c r="L536" i="1"/>
  <c r="AK536" i="1"/>
  <c r="AL536" i="1"/>
  <c r="L537" i="1"/>
  <c r="AK537" i="1"/>
  <c r="AL537" i="1"/>
  <c r="L538" i="1"/>
  <c r="AK538" i="1"/>
  <c r="AL538" i="1"/>
  <c r="L539" i="1"/>
  <c r="AK539" i="1"/>
  <c r="AL539" i="1"/>
  <c r="L540" i="1"/>
  <c r="AK540" i="1"/>
  <c r="AL540" i="1"/>
  <c r="L541" i="1"/>
  <c r="AK541" i="1"/>
  <c r="AL541" i="1"/>
  <c r="L542" i="1"/>
  <c r="M542" i="1" s="1"/>
  <c r="AK542" i="1"/>
  <c r="AL542" i="1"/>
  <c r="L543" i="1"/>
  <c r="AK543" i="1"/>
  <c r="AL543" i="1"/>
  <c r="L544" i="1"/>
  <c r="AK544" i="1"/>
  <c r="AL544" i="1"/>
  <c r="L545" i="1"/>
  <c r="AK545" i="1"/>
  <c r="AL545" i="1"/>
  <c r="L44" i="1"/>
  <c r="AK44" i="1"/>
  <c r="AL44" i="1"/>
  <c r="L45" i="1"/>
  <c r="AK45" i="1"/>
  <c r="AL45" i="1"/>
  <c r="L37" i="1"/>
  <c r="AK37" i="1"/>
  <c r="AL37" i="1"/>
  <c r="L38" i="1"/>
  <c r="AK38" i="1"/>
  <c r="AL38" i="1"/>
  <c r="L39" i="1"/>
  <c r="AK39" i="1"/>
  <c r="AL39" i="1"/>
  <c r="L40" i="1"/>
  <c r="AK40" i="1"/>
  <c r="AL40" i="1"/>
  <c r="L41" i="1"/>
  <c r="AK41" i="1"/>
  <c r="AL41" i="1"/>
  <c r="L42" i="1"/>
  <c r="AK42" i="1"/>
  <c r="AL42" i="1"/>
  <c r="L43" i="1"/>
  <c r="AK43" i="1"/>
  <c r="AL43" i="1"/>
  <c r="J26" i="7" l="1" a="1"/>
  <c r="O18" i="7" a="1"/>
  <c r="J24" i="7" a="1"/>
  <c r="K25" i="7" a="1"/>
  <c r="N17" i="7" a="1"/>
  <c r="K26" i="7" a="1"/>
  <c r="O16" i="7" a="1"/>
  <c r="P16" i="7" a="1"/>
  <c r="O17" i="7" a="1"/>
  <c r="N18" i="7" a="1"/>
  <c r="R18" i="7" a="1"/>
  <c r="R16" i="7" a="1"/>
  <c r="Q17" i="7" a="1"/>
  <c r="J26" i="5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J6" i="7" a="1"/>
  <c r="E11" i="7" a="1"/>
  <c r="Q16" i="7" a="1"/>
  <c r="N16" i="7" a="1"/>
  <c r="R17" i="7" a="1"/>
  <c r="I7" i="7" a="1"/>
  <c r="P18" i="7" a="1"/>
  <c r="J7" i="7" a="1"/>
  <c r="J25" i="7" a="1"/>
  <c r="J5" i="7" a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387" i="3"/>
  <c r="T41" i="3"/>
  <c r="T507" i="3"/>
  <c r="T466" i="3"/>
  <c r="T66" i="3"/>
  <c r="T233" i="3"/>
  <c r="T269" i="3"/>
  <c r="T158" i="3"/>
  <c r="T418" i="3"/>
  <c r="T29" i="3"/>
  <c r="T260" i="3"/>
  <c r="T86" i="3"/>
  <c r="T113" i="3"/>
  <c r="T415" i="3"/>
  <c r="T499" i="3"/>
  <c r="T495" i="3"/>
  <c r="T313" i="3"/>
  <c r="T156" i="3"/>
  <c r="T583" i="3"/>
  <c r="T44" i="3"/>
  <c r="T161" i="3"/>
  <c r="T437" i="3"/>
  <c r="T100" i="3"/>
  <c r="T258" i="3"/>
  <c r="T411" i="3"/>
  <c r="T139" i="3"/>
  <c r="T54" i="3"/>
  <c r="T361" i="3"/>
  <c r="T106" i="3"/>
  <c r="T271" i="3"/>
  <c r="T48" i="3"/>
  <c r="T329" i="3"/>
  <c r="T455" i="3"/>
  <c r="T426" i="3"/>
  <c r="T73" i="3"/>
  <c r="T543" i="3"/>
  <c r="T357" i="3"/>
  <c r="T166" i="3"/>
  <c r="T601" i="3"/>
  <c r="T13" i="3"/>
  <c r="T189" i="3"/>
  <c r="T280" i="3"/>
  <c r="T555" i="3"/>
  <c r="T270" i="3"/>
  <c r="T501" i="3"/>
  <c r="T476" i="3"/>
  <c r="T353" i="3"/>
  <c r="T239" i="3"/>
  <c r="T474" i="3"/>
  <c r="T17" i="3"/>
  <c r="T217" i="3"/>
  <c r="T567" i="3"/>
  <c r="T128" i="3"/>
  <c r="T573" i="3"/>
  <c r="T265" i="3"/>
  <c r="T272" i="3"/>
  <c r="T59" i="3"/>
  <c r="T333" i="3"/>
  <c r="T150" i="3"/>
  <c r="T82" i="3"/>
  <c r="T519" i="3"/>
  <c r="T574" i="3"/>
  <c r="T604" i="3"/>
  <c r="T439" i="3"/>
  <c r="T590" i="3"/>
  <c r="R5" i="4" a="1"/>
  <c r="T186" i="3"/>
  <c r="T179" i="3"/>
  <c r="T416" i="3"/>
  <c r="T146" i="3"/>
  <c r="T168" i="3"/>
  <c r="T554" i="3"/>
  <c r="T87" i="3"/>
  <c r="T101" i="3"/>
  <c r="T144" i="3"/>
  <c r="T520" i="3"/>
  <c r="T107" i="3"/>
  <c r="T345" i="3"/>
  <c r="T178" i="3"/>
  <c r="T207" i="3"/>
  <c r="T90" i="3"/>
  <c r="T24" i="3"/>
  <c r="T227" i="3"/>
  <c r="T252" i="3"/>
  <c r="T404" i="3"/>
  <c r="T19" i="3"/>
  <c r="T557" i="3"/>
  <c r="T380" i="3"/>
  <c r="T236" i="3"/>
  <c r="T529" i="3"/>
  <c r="T563" i="3"/>
  <c r="T257" i="3"/>
  <c r="T16" i="3"/>
  <c r="T385" i="3"/>
  <c r="T174" i="3"/>
  <c r="T14" i="3"/>
  <c r="T219" i="3"/>
  <c r="T114" i="3"/>
  <c r="T205" i="3"/>
  <c r="T354" i="3"/>
  <c r="T378" i="3"/>
  <c r="T462" i="3"/>
  <c r="T464" i="3"/>
  <c r="T71" i="3"/>
  <c r="T538" i="3"/>
  <c r="T134" i="3"/>
  <c r="T232" i="3"/>
  <c r="T235" i="3"/>
  <c r="T564" i="3"/>
  <c r="T203" i="3"/>
  <c r="T588" i="3"/>
  <c r="P5" i="4" a="1"/>
  <c r="T142" i="3"/>
  <c r="T75" i="3"/>
  <c r="T98" i="3"/>
  <c r="T531" i="3"/>
  <c r="T61" i="3"/>
  <c r="T489" i="3"/>
  <c r="T572" i="3"/>
  <c r="T199" i="3"/>
  <c r="T159" i="3"/>
  <c r="T297" i="3"/>
  <c r="T410" i="3"/>
  <c r="T392" i="3"/>
  <c r="T136" i="3"/>
  <c r="T505" i="3"/>
  <c r="T64" i="3"/>
  <c r="T551" i="3"/>
  <c r="T37" i="3"/>
  <c r="T566" i="3"/>
  <c r="T299" i="3"/>
  <c r="T482" i="3"/>
  <c r="T119" i="3"/>
  <c r="T497" i="3"/>
  <c r="T306" i="3"/>
  <c r="T279" i="3"/>
  <c r="T92" i="3"/>
  <c r="T561" i="3"/>
  <c r="T369" i="3"/>
  <c r="T372" i="3"/>
  <c r="T493" i="3"/>
  <c r="T74" i="3"/>
  <c r="T131" i="3"/>
  <c r="T409" i="3"/>
  <c r="T230" i="3"/>
  <c r="T289" i="3"/>
  <c r="T67" i="3"/>
  <c r="T94" i="3"/>
  <c r="T242" i="3"/>
  <c r="T585" i="3"/>
  <c r="T229" i="3"/>
  <c r="T68" i="3"/>
  <c r="T116" i="3"/>
  <c r="T611" i="3"/>
  <c r="T317" i="3"/>
  <c r="T491" i="3"/>
  <c r="T63" i="3"/>
  <c r="T190" i="3"/>
  <c r="T480" i="3"/>
  <c r="T185" i="3"/>
  <c r="T391" i="3"/>
  <c r="T209" i="3"/>
  <c r="T552" i="3"/>
  <c r="T388" i="3"/>
  <c r="T281" i="3"/>
  <c r="T395" i="3"/>
  <c r="T370" i="3"/>
  <c r="T46" i="3"/>
  <c r="T425" i="3"/>
  <c r="T28" i="3"/>
  <c r="T312" i="3"/>
  <c r="T95" i="3"/>
  <c r="T596" i="3"/>
  <c r="T334" i="3"/>
  <c r="T548" i="3"/>
  <c r="T264" i="3"/>
  <c r="T556" i="3"/>
  <c r="T414" i="3"/>
  <c r="T33" i="3"/>
  <c r="T91" i="3"/>
  <c r="T30" i="3"/>
  <c r="T122" i="3"/>
  <c r="T374" i="3"/>
  <c r="T241" i="3"/>
  <c r="T175" i="3"/>
  <c r="T397" i="3"/>
  <c r="T267" i="3"/>
  <c r="T226" i="3"/>
  <c r="T544" i="3"/>
  <c r="T181" i="3"/>
  <c r="T545" i="3"/>
  <c r="T25" i="3"/>
  <c r="T234" i="3"/>
  <c r="T99" i="3"/>
  <c r="T133" i="3"/>
  <c r="T160" i="3"/>
  <c r="T511" i="3"/>
  <c r="T223" i="3"/>
  <c r="T402" i="3"/>
  <c r="T173" i="3"/>
  <c r="T262" i="3"/>
  <c r="T348" i="3"/>
  <c r="T187" i="3"/>
  <c r="T413" i="3"/>
  <c r="T132" i="3"/>
  <c r="T399" i="3"/>
  <c r="T49" i="3"/>
  <c r="T103" i="3"/>
  <c r="T88" i="3"/>
  <c r="T550" i="3"/>
  <c r="T246" i="3"/>
  <c r="T256" i="3"/>
  <c r="T115" i="3"/>
  <c r="T584" i="3"/>
  <c r="T301" i="3"/>
  <c r="T368" i="3"/>
  <c r="T121" i="3"/>
  <c r="T176" i="3"/>
  <c r="T356" i="3"/>
  <c r="T338" i="3"/>
  <c r="T316" i="3"/>
  <c r="T213" i="3"/>
  <c r="T197" i="3"/>
  <c r="T154" i="3"/>
  <c r="T171" i="3"/>
  <c r="T183" i="3"/>
  <c r="T375" i="3"/>
  <c r="T201" i="3"/>
  <c r="T478" i="3"/>
  <c r="T337" i="3"/>
  <c r="T445" i="3"/>
  <c r="T451" i="3"/>
  <c r="T167" i="3"/>
  <c r="T350" i="3"/>
  <c r="T57" i="3"/>
  <c r="T593" i="3"/>
  <c r="T362" i="3"/>
  <c r="T324" i="3"/>
  <c r="T141" i="3"/>
  <c r="T210" i="3"/>
  <c r="T108" i="3"/>
  <c r="T428" i="3"/>
  <c r="T400" i="3"/>
  <c r="T81" i="3"/>
  <c r="T360" i="3"/>
  <c r="T83" i="3"/>
  <c r="T579" i="3"/>
  <c r="T157" i="3"/>
  <c r="T153" i="3"/>
  <c r="T286" i="3"/>
  <c r="T285" i="3"/>
  <c r="T436" i="3"/>
  <c r="T459" i="3"/>
  <c r="T18" i="3"/>
  <c r="T294" i="3"/>
  <c r="T194" i="3"/>
  <c r="T534" i="3"/>
  <c r="T45" i="3"/>
  <c r="T126" i="3"/>
  <c r="T352" i="3"/>
  <c r="T214" i="3"/>
  <c r="T403" i="3"/>
  <c r="T206" i="3"/>
  <c r="T247" i="3"/>
  <c r="T22" i="3"/>
  <c r="T130" i="3"/>
  <c r="T162" i="3"/>
  <c r="T449" i="3"/>
  <c r="T137" i="3"/>
  <c r="T275" i="3"/>
  <c r="T278" i="3"/>
  <c r="T220" i="3"/>
  <c r="T318" i="3"/>
  <c r="T560" i="3"/>
  <c r="T325" i="3"/>
  <c r="T261" i="3"/>
  <c r="T355" i="3"/>
  <c r="T598" i="3"/>
  <c r="T248" i="3"/>
  <c r="T610" i="3"/>
  <c r="T140" i="3"/>
  <c r="T390" i="3"/>
  <c r="T77" i="3"/>
  <c r="T405" i="3"/>
  <c r="T12" i="3"/>
  <c r="T273" i="3"/>
  <c r="T123" i="3"/>
  <c r="T536" i="3"/>
  <c r="T124" i="3"/>
  <c r="T486" i="3"/>
  <c r="T332" i="3"/>
  <c r="T23" i="3"/>
  <c r="T255" i="3"/>
  <c r="T21" i="3"/>
  <c r="T558" i="3"/>
  <c r="T336" i="3"/>
  <c r="T34" i="3"/>
  <c r="T50" i="3"/>
  <c r="T266" i="3"/>
  <c r="T215" i="3"/>
  <c r="T379" i="3"/>
  <c r="T381" i="3"/>
  <c r="T254" i="3"/>
  <c r="T377" i="3"/>
  <c r="T367" i="3"/>
  <c r="T225" i="3"/>
  <c r="T52" i="3"/>
  <c r="T129" i="3"/>
  <c r="T323" i="3"/>
  <c r="T522" i="3"/>
  <c r="T55" i="3"/>
  <c r="T453" i="3"/>
  <c r="T243" i="3"/>
  <c r="T343" i="3"/>
  <c r="T308" i="3"/>
  <c r="T580" i="3"/>
  <c r="T198" i="3"/>
  <c r="T394" i="3"/>
  <c r="T259" i="3"/>
  <c r="T96" i="3"/>
  <c r="T526" i="3"/>
  <c r="T599" i="3"/>
  <c r="T58" i="3"/>
  <c r="T576" i="3"/>
  <c r="T191" i="3"/>
  <c r="T346" i="3"/>
  <c r="T276" i="3"/>
  <c r="T102" i="3"/>
  <c r="T382" i="3"/>
  <c r="T484" i="3"/>
  <c r="T60" i="3"/>
  <c r="T169" i="3"/>
  <c r="T145" i="3"/>
  <c r="T163" i="3"/>
  <c r="T305" i="3"/>
  <c r="T211" i="3"/>
  <c r="T539" i="3"/>
  <c r="T80" i="3"/>
  <c r="T221" i="3"/>
  <c r="T366" i="3"/>
  <c r="T389" i="3"/>
  <c r="T200" i="3"/>
  <c r="T109" i="3"/>
  <c r="T53" i="3"/>
  <c r="T359" i="3"/>
  <c r="T342" i="3"/>
  <c r="T253" i="3"/>
  <c r="T196" i="3"/>
  <c r="T165" i="3"/>
  <c r="T569" i="3"/>
  <c r="T314" i="3"/>
  <c r="T532" i="3"/>
  <c r="T293" i="3"/>
  <c r="T386" i="3"/>
  <c r="T330" i="3"/>
  <c r="T97" i="3"/>
  <c r="T347" i="3"/>
  <c r="T138" i="3"/>
  <c r="T331" i="3"/>
  <c r="T383" i="3"/>
  <c r="T408" i="3"/>
  <c r="T277" i="3"/>
  <c r="T127" i="3"/>
  <c r="T274" i="3"/>
  <c r="T487" i="3"/>
  <c r="T546" i="3"/>
  <c r="T195" i="3"/>
  <c r="T245" i="3"/>
  <c r="T93" i="3"/>
  <c r="T373" i="3"/>
  <c r="T238" i="3"/>
  <c r="T155" i="3"/>
  <c r="T172" i="3"/>
  <c r="T509" i="3"/>
  <c r="T152" i="3"/>
  <c r="T65" i="3"/>
  <c r="T328" i="3"/>
  <c r="T180" i="3"/>
  <c r="T149" i="3"/>
  <c r="T321" i="3"/>
  <c r="T398" i="3"/>
  <c r="T184" i="3"/>
  <c r="T351" i="3"/>
  <c r="T363" i="3"/>
  <c r="T592" i="3"/>
  <c r="T72" i="3"/>
  <c r="T571" i="3"/>
  <c r="T594" i="3"/>
  <c r="T20" i="3"/>
  <c r="T401" i="3"/>
  <c r="T581" i="3"/>
  <c r="T250" i="3"/>
  <c r="T112" i="3"/>
  <c r="T575" i="3"/>
  <c r="T424" i="3"/>
  <c r="T43" i="3"/>
  <c r="T525" i="3"/>
  <c r="T589" i="3"/>
  <c r="T39" i="3"/>
  <c r="T300" i="3"/>
  <c r="T287" i="3"/>
  <c r="T468" i="3"/>
  <c r="T47" i="3"/>
  <c r="T237" i="3"/>
  <c r="T513" i="3"/>
  <c r="T447" i="3"/>
  <c r="T40" i="3"/>
  <c r="T208" i="3"/>
  <c r="T135" i="3"/>
  <c r="T27" i="3"/>
  <c r="T170" i="3"/>
  <c r="T192" i="3"/>
  <c r="T303" i="3"/>
  <c r="T393" i="3"/>
  <c r="T204" i="3"/>
  <c r="T472" i="3"/>
  <c r="T417" i="3"/>
  <c r="T177" i="3"/>
  <c r="T118" i="3"/>
  <c r="T430" i="3"/>
  <c r="T51" i="3"/>
  <c r="T148" i="3"/>
  <c r="T322" i="3"/>
  <c r="T295" i="3"/>
  <c r="T311" i="3"/>
  <c r="T42" i="3"/>
  <c r="T212" i="3"/>
  <c r="T251" i="3"/>
  <c r="T224" i="3"/>
  <c r="T432" i="3"/>
  <c r="T231" i="3"/>
  <c r="T371" i="3"/>
  <c r="T365" i="3"/>
  <c r="T89" i="3"/>
  <c r="T606" i="3"/>
  <c r="T412" i="3"/>
  <c r="T240" i="3"/>
  <c r="T542" i="3"/>
  <c r="T340" i="3"/>
  <c r="T602" i="3"/>
  <c r="T457" i="3"/>
  <c r="T376" i="3"/>
  <c r="T290" i="3"/>
  <c r="T78" i="3"/>
  <c r="T406" i="3"/>
  <c r="T521" i="3"/>
  <c r="T307" i="3"/>
  <c r="T339" i="3"/>
  <c r="T182" i="3"/>
  <c r="T344" i="3"/>
  <c r="T503" i="3"/>
  <c r="T292" i="3"/>
  <c r="T111" i="3"/>
  <c r="T537" i="3"/>
  <c r="T11" i="3"/>
  <c r="T541" i="3"/>
  <c r="T470" i="3"/>
  <c r="T291" i="3"/>
  <c r="T309" i="3"/>
  <c r="T85" i="3"/>
  <c r="T84" i="3"/>
  <c r="T461" i="3"/>
  <c r="T298" i="3"/>
  <c r="T69" i="3"/>
  <c r="T31" i="3"/>
  <c r="T76" i="3"/>
  <c r="T302" i="3"/>
  <c r="T310" i="3"/>
  <c r="T79" i="3"/>
  <c r="T164" i="3"/>
  <c r="T193" i="3"/>
  <c r="T568" i="3"/>
  <c r="T349" i="3"/>
  <c r="T120" i="3"/>
  <c r="T104" i="3"/>
  <c r="T32" i="3"/>
  <c r="T125" i="3"/>
  <c r="T151" i="3"/>
  <c r="T105" i="3"/>
  <c r="T304" i="3"/>
  <c r="T528" i="3"/>
  <c r="T524" i="3"/>
  <c r="T38" i="3"/>
  <c r="T35" i="3"/>
  <c r="T268" i="3"/>
  <c r="T443" i="3"/>
  <c r="T218" i="3"/>
  <c r="T222" i="3"/>
  <c r="T319" i="3"/>
  <c r="T228" i="3"/>
  <c r="T441" i="3"/>
  <c r="T296" i="3"/>
  <c r="T263" i="3"/>
  <c r="T578" i="3"/>
  <c r="T216" i="3"/>
  <c r="T188" i="3"/>
  <c r="T244" i="3"/>
  <c r="T587" i="3"/>
  <c r="T326" i="3"/>
  <c r="T36" i="3"/>
  <c r="T56" i="3"/>
  <c r="T327" i="3"/>
  <c r="T288" i="3"/>
  <c r="T26" i="3"/>
  <c r="T608" i="3"/>
  <c r="T358" i="3"/>
  <c r="T341" i="3"/>
  <c r="T320" i="3"/>
  <c r="T143" i="3"/>
  <c r="T62" i="3"/>
  <c r="T110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L36" i="1" l="1"/>
  <c r="AK36" i="1"/>
  <c r="L36" i="1"/>
  <c r="AL35" i="1"/>
  <c r="AK35" i="1"/>
  <c r="L35" i="1"/>
  <c r="AL34" i="1"/>
  <c r="AK34" i="1"/>
  <c r="L34" i="1"/>
  <c r="AL33" i="1"/>
  <c r="AK33" i="1"/>
  <c r="L33" i="1"/>
  <c r="AL32" i="1"/>
  <c r="AK32" i="1"/>
  <c r="L32" i="1"/>
  <c r="AL31" i="1"/>
  <c r="AK31" i="1"/>
  <c r="L31" i="1"/>
  <c r="AL30" i="1"/>
  <c r="AK30" i="1"/>
  <c r="L30" i="1"/>
  <c r="AH28" i="1"/>
  <c r="X28" i="1"/>
  <c r="W28" i="1"/>
  <c r="V28" i="1"/>
  <c r="U28" i="1"/>
  <c r="T28" i="1"/>
  <c r="S28" i="1"/>
  <c r="R28" i="1"/>
  <c r="Q28" i="1"/>
  <c r="P28" i="1"/>
  <c r="O28" i="1"/>
  <c r="N28" i="1"/>
  <c r="AH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515" i="3"/>
  <c r="T283" i="3"/>
  <c r="T517" i="3"/>
  <c r="T420" i="3"/>
  <c r="T284" i="3"/>
  <c r="R5" i="1" a="1"/>
  <c r="T434" i="3"/>
  <c r="T422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AI51" i="1" l="1"/>
  <c r="AI391" i="1"/>
  <c r="AI114" i="1"/>
  <c r="Z470" i="4"/>
  <c r="Z418" i="4"/>
  <c r="AI99" i="1"/>
  <c r="Z152" i="4"/>
  <c r="Z405" i="4"/>
  <c r="AI123" i="1"/>
  <c r="Z333" i="4"/>
  <c r="Z468" i="4"/>
  <c r="AI71" i="1"/>
  <c r="Z284" i="4"/>
  <c r="AI489" i="1"/>
  <c r="Z453" i="4"/>
  <c r="AI210" i="1"/>
  <c r="AI53" i="1"/>
  <c r="Z123" i="4"/>
  <c r="AI448" i="1"/>
  <c r="Z452" i="4"/>
  <c r="AI194" i="1"/>
  <c r="AI42" i="1"/>
  <c r="Z251" i="4"/>
  <c r="Z520" i="4"/>
  <c r="Z525" i="4"/>
  <c r="AI370" i="1"/>
  <c r="AI346" i="1"/>
  <c r="AI386" i="1"/>
  <c r="Z266" i="4"/>
  <c r="Z443" i="4"/>
  <c r="AI100" i="1"/>
  <c r="Z420" i="4"/>
  <c r="Z330" i="4"/>
  <c r="Z441" i="4"/>
  <c r="AI215" i="1"/>
  <c r="AI331" i="1"/>
  <c r="Z122" i="4"/>
  <c r="AI91" i="1"/>
  <c r="Z438" i="4"/>
  <c r="AI361" i="1"/>
  <c r="AI347" i="1"/>
  <c r="Z184" i="4"/>
  <c r="AI324" i="1"/>
  <c r="AI532" i="1"/>
  <c r="AI414" i="1"/>
  <c r="Z522" i="4"/>
  <c r="Z64" i="4"/>
  <c r="Z387" i="4"/>
  <c r="Z510" i="4"/>
  <c r="Z47" i="4"/>
  <c r="Z519" i="4"/>
  <c r="Z78" i="4"/>
  <c r="Z99" i="4"/>
  <c r="AI204" i="1"/>
  <c r="Z541" i="4"/>
  <c r="AI76" i="1"/>
  <c r="Z300" i="4"/>
  <c r="AI339" i="1"/>
  <c r="Z239" i="4"/>
  <c r="Z432" i="4"/>
  <c r="AI313" i="1"/>
  <c r="Z162" i="4"/>
  <c r="Z312" i="4"/>
  <c r="AI40" i="1"/>
  <c r="Z426" i="4"/>
  <c r="AI328" i="1"/>
  <c r="AI456" i="1"/>
  <c r="Z356" i="4"/>
  <c r="AI233" i="1"/>
  <c r="Z472" i="4"/>
  <c r="AI492" i="1"/>
  <c r="AI435" i="1"/>
  <c r="AI103" i="1"/>
  <c r="Z465" i="4"/>
  <c r="AI503" i="1"/>
  <c r="AI74" i="1"/>
  <c r="AI522" i="1"/>
  <c r="AI372" i="1"/>
  <c r="Z352" i="4"/>
  <c r="Z351" i="4"/>
  <c r="Z77" i="4"/>
  <c r="AI321" i="1"/>
  <c r="Z290" i="4"/>
  <c r="Z252" i="4"/>
  <c r="Z527" i="4"/>
  <c r="Z359" i="4"/>
  <c r="AI466" i="1"/>
  <c r="AI245" i="1"/>
  <c r="AI483" i="1"/>
  <c r="AI425" i="1"/>
  <c r="AI31" i="1"/>
  <c r="Z524" i="4"/>
  <c r="Z199" i="4"/>
  <c r="Z402" i="4"/>
  <c r="AI312" i="1"/>
  <c r="Z55" i="4"/>
  <c r="AI237" i="1"/>
  <c r="Z59" i="4"/>
  <c r="Z446" i="4"/>
  <c r="Z544" i="4"/>
  <c r="Z179" i="4"/>
  <c r="Z428" i="4"/>
  <c r="Z100" i="4"/>
  <c r="AI250" i="1"/>
  <c r="AI340" i="1"/>
  <c r="Z197" i="4"/>
  <c r="AI138" i="1"/>
  <c r="AI332" i="1"/>
  <c r="AI226" i="1"/>
  <c r="Z305" i="4"/>
  <c r="AI374" i="1"/>
  <c r="Z236" i="4"/>
  <c r="AI400" i="1"/>
  <c r="AI509" i="1"/>
  <c r="Z49" i="4"/>
  <c r="Z353" i="4"/>
  <c r="AI203" i="1"/>
  <c r="AI154" i="1"/>
  <c r="AI327" i="1"/>
  <c r="Z342" i="4"/>
  <c r="AI310" i="1"/>
  <c r="AI60" i="1"/>
  <c r="AI523" i="1"/>
  <c r="AI367" i="1"/>
  <c r="Z538" i="4"/>
  <c r="AI428" i="1"/>
  <c r="Z370" i="4"/>
  <c r="AI281" i="1"/>
  <c r="AI301" i="1"/>
  <c r="Z44" i="4"/>
  <c r="AI145" i="1"/>
  <c r="AI534" i="1"/>
  <c r="AI299" i="1"/>
  <c r="AI407" i="1"/>
  <c r="AI106" i="1"/>
  <c r="Z212" i="4"/>
  <c r="Z372" i="4"/>
  <c r="Z419" i="4"/>
  <c r="Z415" i="4"/>
  <c r="AI463" i="1"/>
  <c r="Z71" i="4"/>
  <c r="AI153" i="1"/>
  <c r="Z135" i="4"/>
  <c r="AI78" i="1"/>
  <c r="AI519" i="1"/>
  <c r="AI35" i="1"/>
  <c r="AI462" i="1"/>
  <c r="Z386" i="4"/>
  <c r="Z133" i="4"/>
  <c r="Z163" i="4"/>
  <c r="AI455" i="1"/>
  <c r="Z483" i="4"/>
  <c r="AI434" i="1"/>
  <c r="Z403" i="4"/>
  <c r="AI368" i="1"/>
  <c r="Z143" i="4"/>
  <c r="Z119" i="4"/>
  <c r="AI44" i="1"/>
  <c r="Z173" i="4"/>
  <c r="AI350" i="1"/>
  <c r="AI151" i="1"/>
  <c r="Z146" i="4"/>
  <c r="AI174" i="1"/>
  <c r="Z348" i="4"/>
  <c r="Z367" i="4"/>
  <c r="AI129" i="1"/>
  <c r="Z155" i="4"/>
  <c r="AI205" i="1"/>
  <c r="Z113" i="4"/>
  <c r="Z57" i="4"/>
  <c r="AI384" i="1"/>
  <c r="AI116" i="1"/>
  <c r="Z445" i="4"/>
  <c r="AI265" i="1"/>
  <c r="AI464" i="1"/>
  <c r="AI530" i="1"/>
  <c r="AI38" i="1"/>
  <c r="AI460" i="1"/>
  <c r="AI255" i="1"/>
  <c r="AI64" i="1"/>
  <c r="AI58" i="1"/>
  <c r="AI480" i="1"/>
  <c r="AI526" i="1"/>
  <c r="Z278" i="4"/>
  <c r="Z516" i="4"/>
  <c r="Z365" i="4"/>
  <c r="AI484" i="1"/>
  <c r="Z68" i="4"/>
  <c r="Z94" i="4"/>
  <c r="Z223" i="4"/>
  <c r="Z229" i="4"/>
  <c r="AI401" i="1"/>
  <c r="AI369" i="1"/>
  <c r="Z185" i="4"/>
  <c r="Z92" i="4"/>
  <c r="Z368" i="4"/>
  <c r="Z91" i="4"/>
  <c r="AI63" i="1"/>
  <c r="Z45" i="4"/>
  <c r="AI137" i="1"/>
  <c r="Z193" i="4"/>
  <c r="AI516" i="1"/>
  <c r="Z159" i="4"/>
  <c r="Z149" i="4"/>
  <c r="Z324" i="4"/>
  <c r="AI206" i="1"/>
  <c r="AI235" i="1"/>
  <c r="Z485" i="4"/>
  <c r="Z479" i="4"/>
  <c r="Z399" i="4"/>
  <c r="Z220" i="4"/>
  <c r="AI241" i="1"/>
  <c r="AI334" i="1"/>
  <c r="AI125" i="1"/>
  <c r="AI363" i="1"/>
  <c r="Z246" i="4"/>
  <c r="Z93" i="4"/>
  <c r="Z332" i="4"/>
  <c r="Z475" i="4"/>
  <c r="AI168" i="1"/>
  <c r="AI531" i="1"/>
  <c r="AI336" i="1"/>
  <c r="AI417" i="1"/>
  <c r="Z58" i="4"/>
  <c r="Z275" i="4"/>
  <c r="Z234" i="4"/>
  <c r="Z303" i="4"/>
  <c r="AI261" i="1"/>
  <c r="Z167" i="4"/>
  <c r="AI264" i="1"/>
  <c r="Z307" i="4"/>
  <c r="Z461" i="4"/>
  <c r="AI157" i="1"/>
  <c r="Z319" i="4"/>
  <c r="Z398" i="4"/>
  <c r="Z499" i="4"/>
  <c r="Z363" i="4"/>
  <c r="AI308" i="1"/>
  <c r="AI234" i="1"/>
  <c r="Z376" i="4"/>
  <c r="Z150" i="4"/>
  <c r="Z238" i="4"/>
  <c r="AI420" i="1"/>
  <c r="Z195" i="4"/>
  <c r="AI498" i="1"/>
  <c r="AI284" i="1"/>
  <c r="Z214" i="4"/>
  <c r="AI307" i="1"/>
  <c r="AI134" i="1"/>
  <c r="AI298" i="1"/>
  <c r="Z436" i="4"/>
  <c r="AI351" i="1"/>
  <c r="Z249" i="4"/>
  <c r="Z388" i="4"/>
  <c r="AI77" i="1"/>
  <c r="AI182" i="1"/>
  <c r="AI344" i="1"/>
  <c r="AI80" i="1"/>
  <c r="Z144" i="4"/>
  <c r="AI263" i="1"/>
  <c r="Z473" i="4"/>
  <c r="Z531" i="4"/>
  <c r="Z138" i="4"/>
  <c r="AI85" i="1"/>
  <c r="Z451" i="4"/>
  <c r="Z534" i="4"/>
  <c r="AI518" i="1"/>
  <c r="Z495" i="4"/>
  <c r="AI199" i="1"/>
  <c r="AI490" i="1"/>
  <c r="AI467" i="1"/>
  <c r="AI55" i="1"/>
  <c r="AI478" i="1"/>
  <c r="Z247" i="4"/>
  <c r="Z148" i="4"/>
  <c r="Z313" i="4"/>
  <c r="AI362" i="1"/>
  <c r="Z103" i="4"/>
  <c r="AI148" i="1"/>
  <c r="Z299" i="4"/>
  <c r="AI383" i="1"/>
  <c r="AI181" i="1"/>
  <c r="Z496" i="4"/>
  <c r="AI225" i="1"/>
  <c r="AI439" i="1"/>
  <c r="AI377" i="1"/>
  <c r="AI521" i="1"/>
  <c r="AI497" i="1"/>
  <c r="Z474" i="4"/>
  <c r="Z404" i="4"/>
  <c r="AI406" i="1"/>
  <c r="AI49" i="1"/>
  <c r="Z421" i="4"/>
  <c r="AI102" i="1"/>
  <c r="Z131" i="4"/>
  <c r="AI159" i="1"/>
  <c r="Z502" i="4"/>
  <c r="AI536" i="1"/>
  <c r="Z231" i="4"/>
  <c r="Z66" i="4"/>
  <c r="AI430" i="1"/>
  <c r="Z174" i="4"/>
  <c r="AI475" i="1"/>
  <c r="AI115" i="1"/>
  <c r="Z206" i="4"/>
  <c r="AI322" i="1"/>
  <c r="Z390" i="4"/>
  <c r="AI304" i="1"/>
  <c r="AI292" i="1"/>
  <c r="Z217" i="4"/>
  <c r="AI207" i="1"/>
  <c r="Z490" i="4"/>
  <c r="AI260" i="1"/>
  <c r="AI459" i="1"/>
  <c r="AI213" i="1"/>
  <c r="AI271" i="1"/>
  <c r="AI243" i="1"/>
  <c r="AI200" i="1"/>
  <c r="AI196" i="1"/>
  <c r="Z172" i="4"/>
  <c r="AI229" i="1"/>
  <c r="Z512" i="4"/>
  <c r="Z325" i="4"/>
  <c r="Z36" i="4"/>
  <c r="AI202" i="1"/>
  <c r="AI253" i="1"/>
  <c r="Z109" i="4"/>
  <c r="Z97" i="4"/>
  <c r="AI533" i="1"/>
  <c r="Z377" i="4"/>
  <c r="AI274" i="1"/>
  <c r="Z38" i="4"/>
  <c r="Z382" i="4"/>
  <c r="AI146" i="1"/>
  <c r="Z267" i="4"/>
  <c r="AI191" i="1"/>
  <c r="Z393" i="4"/>
  <c r="Z492" i="4"/>
  <c r="AI450" i="1"/>
  <c r="Z265" i="4"/>
  <c r="Z341" i="4"/>
  <c r="AI211" i="1"/>
  <c r="Z224" i="4"/>
  <c r="AI392" i="1"/>
  <c r="AI438" i="1"/>
  <c r="Z82" i="4"/>
  <c r="AI496" i="1"/>
  <c r="Z501" i="4"/>
  <c r="Z270" i="4"/>
  <c r="AI149" i="1"/>
  <c r="Z296" i="4"/>
  <c r="AI184" i="1"/>
  <c r="AI178" i="1"/>
  <c r="Z478" i="4"/>
  <c r="Z391" i="4"/>
  <c r="AI429" i="1"/>
  <c r="Z504" i="4"/>
  <c r="Z456" i="4"/>
  <c r="Z42" i="4"/>
  <c r="Z196" i="4"/>
  <c r="Z183" i="4"/>
  <c r="Z533" i="4"/>
  <c r="Z530" i="4"/>
  <c r="Z255" i="4"/>
  <c r="Z33" i="4"/>
  <c r="AI90" i="1"/>
  <c r="AI454" i="1"/>
  <c r="AI408" i="1"/>
  <c r="Z120" i="4"/>
  <c r="AI433" i="1"/>
  <c r="Z125" i="4"/>
  <c r="Z285" i="4"/>
  <c r="Z328" i="4"/>
  <c r="AI320" i="1"/>
  <c r="Z336" i="4"/>
  <c r="AI538" i="1"/>
  <c r="Z326" i="4"/>
  <c r="Z431" i="4"/>
  <c r="AI486" i="1"/>
  <c r="Z289" i="4"/>
  <c r="AI239" i="1"/>
  <c r="AI88" i="1"/>
  <c r="Z297" i="4"/>
  <c r="AI494" i="1"/>
  <c r="Z346" i="4"/>
  <c r="Z165" i="4"/>
  <c r="AI120" i="1"/>
  <c r="AI442" i="1"/>
  <c r="Z425" i="4"/>
  <c r="Z321" i="4"/>
  <c r="AI144" i="1"/>
  <c r="Z482" i="4"/>
  <c r="Z361" i="4"/>
  <c r="AI471" i="1"/>
  <c r="AI70" i="1"/>
  <c r="Z74" i="4"/>
  <c r="AI268" i="1"/>
  <c r="AI228" i="1"/>
  <c r="AI272" i="1"/>
  <c r="AI502" i="1"/>
  <c r="AI69" i="1"/>
  <c r="Z80" i="4"/>
  <c r="Z102" i="4"/>
  <c r="Z486" i="4"/>
  <c r="AI403" i="1"/>
  <c r="Z250" i="4"/>
  <c r="AI419" i="1"/>
  <c r="AI305" i="1"/>
  <c r="AI449" i="1"/>
  <c r="AI112" i="1"/>
  <c r="Z503" i="4"/>
  <c r="Z458" i="4"/>
  <c r="AI52" i="1"/>
  <c r="Z422" i="4"/>
  <c r="Z315" i="4"/>
  <c r="AI277" i="1"/>
  <c r="AI163" i="1"/>
  <c r="AI143" i="1"/>
  <c r="AI61" i="1"/>
  <c r="Z439" i="4"/>
  <c r="Z187" i="4"/>
  <c r="Z233" i="4"/>
  <c r="Z408" i="4"/>
  <c r="AI188" i="1"/>
  <c r="Z43" i="4"/>
  <c r="AI92" i="1"/>
  <c r="AI276" i="1"/>
  <c r="Z75" i="4"/>
  <c r="Z509" i="4"/>
  <c r="Z350" i="4"/>
  <c r="Z39" i="4"/>
  <c r="AI147" i="1"/>
  <c r="Z181" i="4"/>
  <c r="AI286" i="1"/>
  <c r="AI399" i="1"/>
  <c r="Z400" i="4"/>
  <c r="Z304" i="4"/>
  <c r="Z127" i="4"/>
  <c r="Z235" i="4"/>
  <c r="AI287" i="1"/>
  <c r="Z126" i="4"/>
  <c r="Z309" i="4"/>
  <c r="Z70" i="4"/>
  <c r="AI249" i="1"/>
  <c r="AI50" i="1"/>
  <c r="Z176" i="4"/>
  <c r="AI167" i="1"/>
  <c r="AI166" i="1"/>
  <c r="AI525" i="1"/>
  <c r="Z427" i="4"/>
  <c r="AI98" i="1"/>
  <c r="Z462" i="4"/>
  <c r="AI39" i="1"/>
  <c r="Z41" i="4"/>
  <c r="Z505" i="4"/>
  <c r="AI218" i="1"/>
  <c r="Z107" i="4"/>
  <c r="AI443" i="1"/>
  <c r="AI488" i="1"/>
  <c r="AI491" i="1"/>
  <c r="Z292" i="4"/>
  <c r="Z511" i="4"/>
  <c r="AI385" i="1"/>
  <c r="Z271" i="4"/>
  <c r="Z491" i="4"/>
  <c r="Z335" i="4"/>
  <c r="Z208" i="4"/>
  <c r="Z508" i="4"/>
  <c r="AI380" i="1"/>
  <c r="Z357" i="4"/>
  <c r="Z166" i="4"/>
  <c r="Z517" i="4"/>
  <c r="AI173" i="1"/>
  <c r="Z211" i="4"/>
  <c r="AI113" i="1"/>
  <c r="AI34" i="1"/>
  <c r="Z164" i="4"/>
  <c r="AI323" i="1"/>
  <c r="AI279" i="1"/>
  <c r="Z222" i="4"/>
  <c r="Z523" i="4"/>
  <c r="AI354" i="1"/>
  <c r="AI59" i="1"/>
  <c r="AI267" i="1"/>
  <c r="AI141" i="1"/>
  <c r="AI97" i="1"/>
  <c r="AI416" i="1"/>
  <c r="Z322" i="4"/>
  <c r="Z311" i="4"/>
  <c r="Z88" i="4"/>
  <c r="AI236" i="1"/>
  <c r="AI259" i="1"/>
  <c r="AI387" i="1"/>
  <c r="AI545" i="1"/>
  <c r="AI262" i="1"/>
  <c r="Z257" i="4"/>
  <c r="Z160" i="4"/>
  <c r="Z137" i="4"/>
  <c r="Z543" i="4"/>
  <c r="Z318" i="4"/>
  <c r="AI219" i="1"/>
  <c r="Z31" i="4"/>
  <c r="AI66" i="1"/>
  <c r="AI258" i="1"/>
  <c r="AI248" i="1"/>
  <c r="AI330" i="1"/>
  <c r="Z118" i="4"/>
  <c r="Z302" i="4"/>
  <c r="Z507" i="4"/>
  <c r="AI302" i="1"/>
  <c r="AI437" i="1"/>
  <c r="AI504" i="1"/>
  <c r="AI479" i="1"/>
  <c r="Z108" i="4"/>
  <c r="Z298" i="4"/>
  <c r="Z153" i="4"/>
  <c r="Z355" i="4"/>
  <c r="Z301" i="4"/>
  <c r="AI93" i="1"/>
  <c r="AI79" i="1"/>
  <c r="AI458" i="1"/>
  <c r="AI242" i="1"/>
  <c r="Z459" i="4"/>
  <c r="Z35" i="4"/>
  <c r="Z476" i="4"/>
  <c r="Z528" i="4"/>
  <c r="Z73" i="4"/>
  <c r="AI517" i="1"/>
  <c r="AI94" i="1"/>
  <c r="Z191" i="4"/>
  <c r="AI436" i="1"/>
  <c r="Z407" i="4"/>
  <c r="AI318" i="1"/>
  <c r="AI280" i="1"/>
  <c r="Z437" i="4"/>
  <c r="AI273" i="1"/>
  <c r="Z537" i="4"/>
  <c r="AI432" i="1"/>
  <c r="AI62" i="1"/>
  <c r="Z240" i="4"/>
  <c r="Z232" i="4"/>
  <c r="Z130" i="4"/>
  <c r="Z72" i="4"/>
  <c r="AI507" i="1"/>
  <c r="AI256" i="1"/>
  <c r="Z260" i="4"/>
  <c r="Z374" i="4"/>
  <c r="Z497" i="4"/>
  <c r="Z198" i="4"/>
  <c r="Z429" i="4"/>
  <c r="Z329" i="4"/>
  <c r="Z494" i="4"/>
  <c r="Z95" i="4"/>
  <c r="Z81" i="4"/>
  <c r="AI309" i="1"/>
  <c r="Z210" i="4"/>
  <c r="Z244" i="4"/>
  <c r="Z323" i="4"/>
  <c r="AI177" i="1"/>
  <c r="AI254" i="1"/>
  <c r="Z48" i="4"/>
  <c r="Z101" i="4"/>
  <c r="Z40" i="4"/>
  <c r="Z243" i="4"/>
  <c r="AI413" i="1"/>
  <c r="Z340" i="4"/>
  <c r="AI217" i="1"/>
  <c r="Z90" i="4"/>
  <c r="Z308" i="4"/>
  <c r="AI139" i="1"/>
  <c r="Z201" i="4"/>
  <c r="Z493" i="4"/>
  <c r="AI293" i="1"/>
  <c r="Z67" i="4"/>
  <c r="AI67" i="1"/>
  <c r="AI353" i="1"/>
  <c r="AI365" i="1"/>
  <c r="Z293" i="4"/>
  <c r="Z112" i="4"/>
  <c r="Z327" i="4"/>
  <c r="AI427" i="1"/>
  <c r="AI158" i="1"/>
  <c r="Z258" i="4"/>
  <c r="AI306" i="1"/>
  <c r="AI82" i="1"/>
  <c r="AI54" i="1"/>
  <c r="AI269" i="1"/>
  <c r="AI220" i="1"/>
  <c r="AI47" i="1"/>
  <c r="Z536" i="4"/>
  <c r="Z175" i="4"/>
  <c r="Z209" i="4"/>
  <c r="AI190" i="1"/>
  <c r="Z535" i="4"/>
  <c r="Z334" i="4"/>
  <c r="Z487" i="4"/>
  <c r="Z450" i="4"/>
  <c r="AI352" i="1"/>
  <c r="AI423" i="1"/>
  <c r="AI513" i="1"/>
  <c r="AI135" i="1"/>
  <c r="AI535" i="1"/>
  <c r="Z481" i="4"/>
  <c r="AI128" i="1"/>
  <c r="Z287" i="4"/>
  <c r="Z105" i="4"/>
  <c r="AI445" i="1"/>
  <c r="Z104" i="4"/>
  <c r="Z394" i="4"/>
  <c r="Z288" i="4"/>
  <c r="AI515" i="1"/>
  <c r="AI105" i="1"/>
  <c r="AI511" i="1"/>
  <c r="AI244" i="1"/>
  <c r="AI409" i="1"/>
  <c r="AI359" i="1"/>
  <c r="Z447" i="4"/>
  <c r="Z171" i="4"/>
  <c r="Z259" i="4"/>
  <c r="AI412" i="1"/>
  <c r="Z384" i="4"/>
  <c r="Z53" i="4"/>
  <c r="Z79" i="4"/>
  <c r="Z457" i="4"/>
  <c r="Z295" i="4"/>
  <c r="Z518" i="4"/>
  <c r="Z366" i="4"/>
  <c r="Z464" i="4"/>
  <c r="Z506" i="4"/>
  <c r="AI165" i="1"/>
  <c r="Z168" i="4"/>
  <c r="AI136" i="1"/>
  <c r="Z134" i="4"/>
  <c r="Z62" i="4"/>
  <c r="Z228" i="4"/>
  <c r="Z409" i="4"/>
  <c r="Z434" i="4"/>
  <c r="AI540" i="1"/>
  <c r="AI373" i="1"/>
  <c r="AI195" i="1"/>
  <c r="Z373" i="4"/>
  <c r="AI133" i="1"/>
  <c r="Z85" i="4"/>
  <c r="Z128" i="4"/>
  <c r="AI294" i="1"/>
  <c r="Z106" i="4"/>
  <c r="AI81" i="1"/>
  <c r="Z310" i="4"/>
  <c r="AI230" i="1"/>
  <c r="Z189" i="4"/>
  <c r="AI72" i="1"/>
  <c r="Z157" i="4"/>
  <c r="AI364" i="1"/>
  <c r="Z345" i="4"/>
  <c r="Z280" i="4"/>
  <c r="AI447" i="1"/>
  <c r="Z269" i="4"/>
  <c r="Z87" i="4"/>
  <c r="AI117" i="1"/>
  <c r="AI43" i="1"/>
  <c r="AI393" i="1"/>
  <c r="AI326" i="1"/>
  <c r="AI461" i="1"/>
  <c r="Z513" i="4"/>
  <c r="Z389" i="4"/>
  <c r="AI124" i="1"/>
  <c r="AI270" i="1"/>
  <c r="Z274" i="4"/>
  <c r="AI457" i="1"/>
  <c r="AI222" i="1"/>
  <c r="AI131" i="1"/>
  <c r="Z381" i="4"/>
  <c r="Z532" i="4"/>
  <c r="AI446" i="1"/>
  <c r="Z203" i="4"/>
  <c r="Z129" i="4"/>
  <c r="AI160" i="1"/>
  <c r="AI476" i="1"/>
  <c r="Z177" i="4"/>
  <c r="AI465" i="1"/>
  <c r="AI142" i="1"/>
  <c r="AI422" i="1"/>
  <c r="Z254" i="4"/>
  <c r="Z245" i="4"/>
  <c r="Z139" i="4"/>
  <c r="AI426" i="1"/>
  <c r="AI473" i="1"/>
  <c r="AI544" i="1"/>
  <c r="Z354" i="4"/>
  <c r="AI356" i="1"/>
  <c r="Z360" i="4"/>
  <c r="Z216" i="4"/>
  <c r="AI170" i="1"/>
  <c r="AI451" i="1"/>
  <c r="Z268" i="4"/>
  <c r="Z215" i="4"/>
  <c r="Z221" i="4"/>
  <c r="Z161" i="4"/>
  <c r="AI48" i="1"/>
  <c r="AI186" i="1"/>
  <c r="AI75" i="1"/>
  <c r="AI431" i="1"/>
  <c r="Z542" i="4"/>
  <c r="Z397" i="4"/>
  <c r="Z448" i="4"/>
  <c r="AI164" i="1"/>
  <c r="AI510" i="1"/>
  <c r="AI109" i="1"/>
  <c r="AI411" i="1"/>
  <c r="Z411" i="4"/>
  <c r="AI175" i="1"/>
  <c r="AI231" i="1"/>
  <c r="Z182" i="4"/>
  <c r="Z417" i="4"/>
  <c r="AI441" i="1"/>
  <c r="AI223" i="1"/>
  <c r="Z96" i="4"/>
  <c r="AI289" i="1"/>
  <c r="Z76" i="4"/>
  <c r="AI487" i="1"/>
  <c r="Z205" i="4"/>
  <c r="AI539" i="1"/>
  <c r="AI481" i="1"/>
  <c r="AI127" i="1"/>
  <c r="Z383" i="4"/>
  <c r="AI329" i="1"/>
  <c r="AI118" i="1"/>
  <c r="Z413" i="4"/>
  <c r="AI524" i="1"/>
  <c r="Z480" i="4"/>
  <c r="Z200" i="4"/>
  <c r="AI394" i="1"/>
  <c r="AI33" i="1"/>
  <c r="AI474" i="1"/>
  <c r="Z178" i="4"/>
  <c r="AI311" i="1"/>
  <c r="AI404" i="1"/>
  <c r="Z204" i="4"/>
  <c r="AI388" i="1"/>
  <c r="Z358" i="4"/>
  <c r="Z226" i="4"/>
  <c r="Z145" i="4"/>
  <c r="Z529" i="4"/>
  <c r="Z460" i="4"/>
  <c r="AI529" i="1"/>
  <c r="Z151" i="4"/>
  <c r="AI395" i="1"/>
  <c r="Z455" i="4"/>
  <c r="AI201" i="1"/>
  <c r="Z190" i="4"/>
  <c r="Z34" i="4"/>
  <c r="AI345" i="1"/>
  <c r="AI371" i="1"/>
  <c r="AI176" i="1"/>
  <c r="Z46" i="4"/>
  <c r="AI185" i="1"/>
  <c r="AI397" i="1"/>
  <c r="Z466" i="4"/>
  <c r="AI247" i="1"/>
  <c r="Z316" i="4"/>
  <c r="Z84" i="4"/>
  <c r="AI84" i="1"/>
  <c r="AI111" i="1"/>
  <c r="Z51" i="4"/>
  <c r="Z449" i="4"/>
  <c r="AI36" i="1"/>
  <c r="Z116" i="4"/>
  <c r="Z142" i="4"/>
  <c r="AI500" i="1"/>
  <c r="AI296" i="1"/>
  <c r="AI468" i="1"/>
  <c r="AI290" i="1"/>
  <c r="AI285" i="1"/>
  <c r="AI453" i="1"/>
  <c r="Z416" i="4"/>
  <c r="Z213" i="4"/>
  <c r="AI180" i="1"/>
  <c r="Z277" i="4"/>
  <c r="AI390" i="1"/>
  <c r="AI349" i="1"/>
  <c r="AI212" i="1"/>
  <c r="Z65" i="4"/>
  <c r="AI57" i="1"/>
  <c r="AI360" i="1"/>
  <c r="Z121" i="4"/>
  <c r="AI87" i="1"/>
  <c r="AI512" i="1"/>
  <c r="AI41" i="1"/>
  <c r="AI315" i="1"/>
  <c r="AI132" i="1"/>
  <c r="AI122" i="1"/>
  <c r="Z430" i="4"/>
  <c r="Z281" i="4"/>
  <c r="AI152" i="1"/>
  <c r="AI501" i="1"/>
  <c r="Z262" i="4"/>
  <c r="Z202" i="4"/>
  <c r="Z317" i="4"/>
  <c r="AI83" i="1"/>
  <c r="AI150" i="1"/>
  <c r="AI278" i="1"/>
  <c r="AI444" i="1"/>
  <c r="AI316" i="1"/>
  <c r="Z89" i="4"/>
  <c r="Z237" i="4"/>
  <c r="Z349" i="4"/>
  <c r="AI288" i="1"/>
  <c r="Z241" i="4"/>
  <c r="AI172" i="1"/>
  <c r="AI402" i="1"/>
  <c r="AI342" i="1"/>
  <c r="Z180" i="4"/>
  <c r="AI130" i="1"/>
  <c r="AI73" i="1"/>
  <c r="Z320" i="4"/>
  <c r="Z273" i="4"/>
  <c r="Z433" i="4"/>
  <c r="AI325" i="1"/>
  <c r="AI30" i="1"/>
  <c r="AI221" i="1"/>
  <c r="AI477" i="1"/>
  <c r="AI282" i="1"/>
  <c r="AI469" i="1"/>
  <c r="Z37" i="4"/>
  <c r="Z264" i="4"/>
  <c r="Z32" i="4"/>
  <c r="Z380" i="4"/>
  <c r="Z186" i="4"/>
  <c r="Z489" i="4"/>
  <c r="AI107" i="1"/>
  <c r="Z369" i="4"/>
  <c r="AI197" i="1"/>
  <c r="Z488" i="4"/>
  <c r="AI470" i="1"/>
  <c r="Z227" i="4"/>
  <c r="Z331" i="4"/>
  <c r="Z314" i="4"/>
  <c r="AI508" i="1"/>
  <c r="AI275" i="1"/>
  <c r="AI485" i="1"/>
  <c r="Z498" i="4"/>
  <c r="Z63" i="4"/>
  <c r="Z540" i="4"/>
  <c r="Z52" i="4"/>
  <c r="Z154" i="4"/>
  <c r="Z471" i="4"/>
  <c r="AI171" i="1"/>
  <c r="Z514" i="4"/>
  <c r="AI266" i="1"/>
  <c r="Z54" i="4"/>
  <c r="AI337" i="1"/>
  <c r="Z111" i="4"/>
  <c r="AI161" i="1"/>
  <c r="AI156" i="1"/>
  <c r="Z225" i="4"/>
  <c r="Z463" i="4"/>
  <c r="AI333" i="1"/>
  <c r="AI192" i="1"/>
  <c r="Z248" i="4"/>
  <c r="Z56" i="4"/>
  <c r="Z371" i="4"/>
  <c r="AI252" i="1"/>
  <c r="Z521" i="4"/>
  <c r="AI189" i="1"/>
  <c r="AI251" i="1"/>
  <c r="Z444" i="4"/>
  <c r="Z263" i="4"/>
  <c r="Z169" i="4"/>
  <c r="Z283" i="4"/>
  <c r="Z424" i="4"/>
  <c r="Z279" i="4"/>
  <c r="AI366" i="1"/>
  <c r="Z344" i="4"/>
  <c r="AI543" i="1"/>
  <c r="AI86" i="1"/>
  <c r="AI238" i="1"/>
  <c r="Z338" i="4"/>
  <c r="Z467" i="4"/>
  <c r="Z526" i="4"/>
  <c r="AI198" i="1"/>
  <c r="AI179" i="1"/>
  <c r="AI335" i="1"/>
  <c r="Z364" i="4"/>
  <c r="Z110" i="4"/>
  <c r="AI381" i="1"/>
  <c r="Z115" i="4"/>
  <c r="AI110" i="1"/>
  <c r="Z136" i="4"/>
  <c r="AI338" i="1"/>
  <c r="AI319" i="1"/>
  <c r="Z477" i="4"/>
  <c r="Z294" i="4"/>
  <c r="Z469" i="4"/>
  <c r="Z50" i="4"/>
  <c r="Z306" i="4"/>
  <c r="AI108" i="1"/>
  <c r="AI506" i="1"/>
  <c r="AI314" i="1"/>
  <c r="Z378" i="4"/>
  <c r="Z276" i="4"/>
  <c r="Z362" i="4"/>
  <c r="Z291" i="4"/>
  <c r="AI398" i="1"/>
  <c r="AI232" i="1"/>
  <c r="AI283" i="1"/>
  <c r="AI357" i="1"/>
  <c r="AI56" i="1"/>
  <c r="AI343" i="1"/>
  <c r="Z114" i="4"/>
  <c r="Z272" i="4"/>
  <c r="AI291" i="1"/>
  <c r="AI121" i="1"/>
  <c r="AI482" i="1"/>
  <c r="AI542" i="1"/>
  <c r="AI341" i="1"/>
  <c r="AI300" i="1"/>
  <c r="AI452" i="1"/>
  <c r="Z132" i="4"/>
  <c r="Z141" i="4"/>
  <c r="AI68" i="1"/>
  <c r="AI297" i="1"/>
  <c r="Z30" i="4"/>
  <c r="Z147" i="4"/>
  <c r="Z396" i="4"/>
  <c r="AI46" i="1"/>
  <c r="Z435" i="4"/>
  <c r="Z343" i="4"/>
  <c r="Z156" i="4"/>
  <c r="Z286" i="4"/>
  <c r="Z414" i="4"/>
  <c r="AI303" i="1"/>
  <c r="AI227" i="1"/>
  <c r="Z207" i="4"/>
  <c r="Z406" i="4"/>
  <c r="AI295" i="1"/>
  <c r="AI119" i="1"/>
  <c r="AI505" i="1"/>
  <c r="AI472" i="1"/>
  <c r="Z170" i="4"/>
  <c r="AI32" i="1"/>
  <c r="Z375" i="4"/>
  <c r="Z515" i="4"/>
  <c r="AI527" i="1"/>
  <c r="AI95" i="1"/>
  <c r="Z98" i="4"/>
  <c r="AI246" i="1"/>
  <c r="Z61" i="4"/>
  <c r="Z83" i="4"/>
  <c r="AI528" i="1"/>
  <c r="AI389" i="1"/>
  <c r="AI208" i="1"/>
  <c r="Z423" i="4"/>
  <c r="Z454" i="4"/>
  <c r="Z440" i="4"/>
  <c r="AI126" i="1"/>
  <c r="AI183" i="1"/>
  <c r="AI169" i="1"/>
  <c r="AI37" i="1"/>
  <c r="AI187" i="1"/>
  <c r="Z385" i="4"/>
  <c r="AI45" i="1"/>
  <c r="AI382" i="1"/>
  <c r="AI257" i="1"/>
  <c r="AI493" i="1"/>
  <c r="Z261" i="4"/>
  <c r="Z69" i="4"/>
  <c r="AI520" i="1"/>
  <c r="Z545" i="4"/>
  <c r="Z339" i="4"/>
  <c r="AI101" i="1"/>
  <c r="AI541" i="1"/>
  <c r="Z60" i="4"/>
  <c r="Z539" i="4"/>
  <c r="Z140" i="4"/>
  <c r="AI209" i="1"/>
  <c r="AI214" i="1"/>
  <c r="Z192" i="4"/>
  <c r="AI378" i="1"/>
  <c r="Z410" i="4"/>
  <c r="AI499" i="1"/>
  <c r="Z500" i="4"/>
  <c r="AI537" i="1"/>
  <c r="Z230" i="4"/>
  <c r="AI140" i="1"/>
  <c r="AI240" i="1"/>
  <c r="AI375" i="1"/>
  <c r="Z347" i="4"/>
  <c r="AI96" i="1"/>
  <c r="AI65" i="1"/>
  <c r="AI216" i="1"/>
  <c r="Z282" i="4"/>
  <c r="Z395" i="4"/>
  <c r="AI424" i="1"/>
  <c r="AI317" i="1"/>
  <c r="Z194" i="4"/>
  <c r="Z412" i="4"/>
  <c r="Z218" i="4"/>
  <c r="Z219" i="4"/>
  <c r="AI418" i="1"/>
  <c r="AI495" i="1"/>
  <c r="AI348" i="1"/>
  <c r="AI104" i="1"/>
  <c r="AI224" i="1"/>
  <c r="AI410" i="1"/>
  <c r="Z253" i="4"/>
  <c r="Z242" i="4"/>
  <c r="Z188" i="4"/>
  <c r="Z256" i="4"/>
  <c r="AI155" i="1"/>
  <c r="AI514" i="1"/>
  <c r="Z337" i="4"/>
  <c r="AI358" i="1"/>
  <c r="AI440" i="1"/>
  <c r="Z392" i="4"/>
  <c r="AI193" i="1"/>
  <c r="Z442" i="4"/>
  <c r="Z86" i="4"/>
  <c r="AI421" i="1"/>
  <c r="Z124" i="4"/>
  <c r="AI355" i="1"/>
  <c r="Z117" i="4"/>
  <c r="AI89" i="1"/>
  <c r="Z484" i="4"/>
  <c r="AI379" i="1"/>
  <c r="Z379" i="4"/>
  <c r="AI162" i="1"/>
  <c r="AI415" i="1"/>
  <c r="AI396" i="1"/>
  <c r="AI405" i="1"/>
  <c r="Z401" i="4"/>
  <c r="Z158" i="4"/>
  <c r="AI376" i="1"/>
  <c r="Z27" i="5" l="1" a="1"/>
  <c r="Z28" i="5"/>
  <c r="Z27" i="4" a="1"/>
  <c r="Z28" i="4"/>
  <c r="AI28" i="1"/>
  <c r="AI27" i="1" a="1"/>
  <c r="Z28" i="7"/>
  <c r="Z27" i="7" a="1"/>
  <c r="Y27" i="14" l="1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K25" i="14"/>
  <c r="J25" i="14"/>
  <c r="I25" i="14"/>
  <c r="H25" i="14"/>
  <c r="G25" i="14"/>
  <c r="F25" i="14"/>
  <c r="K24" i="14"/>
  <c r="J24" i="14"/>
  <c r="I24" i="14"/>
  <c r="H24" i="14"/>
  <c r="G24" i="14"/>
  <c r="F24" i="14"/>
  <c r="K23" i="14"/>
  <c r="J23" i="14"/>
  <c r="I23" i="14"/>
  <c r="H23" i="14"/>
  <c r="G23" i="14"/>
  <c r="F23" i="14"/>
  <c r="K22" i="14"/>
  <c r="J22" i="14"/>
  <c r="I22" i="14"/>
  <c r="H22" i="14"/>
  <c r="G22" i="14"/>
  <c r="F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I5" i="7"/>
  <c r="H5" i="7"/>
  <c r="H8" i="7" s="1"/>
  <c r="G5" i="7"/>
  <c r="G8" i="7" s="1"/>
  <c r="M5" i="7" s="1"/>
  <c r="AI27" i="1"/>
  <c r="AH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J8" i="4" l="1"/>
  <c r="I8" i="4"/>
  <c r="G8" i="4"/>
  <c r="M5" i="4" s="1"/>
  <c r="H8" i="4"/>
  <c r="E18" i="4" a="1"/>
  <c r="E18" i="4" s="1"/>
  <c r="E15" i="4" a="1"/>
  <c r="E15" i="4" s="1"/>
  <c r="E14" i="4" a="1"/>
  <c r="E14" i="4" s="1"/>
  <c r="E16" i="4" a="1"/>
  <c r="E16" i="4" s="1"/>
  <c r="E12" i="4" a="1"/>
  <c r="E12" i="4" s="1"/>
  <c r="E13" i="4" a="1"/>
  <c r="E13" i="4" s="1"/>
  <c r="E17" i="4" a="1"/>
  <c r="E17" i="4" s="1"/>
  <c r="E23" i="4" a="1"/>
  <c r="E23" i="4" s="1"/>
  <c r="E24" i="4" a="1"/>
  <c r="E24" i="4" s="1"/>
  <c r="E22" i="4" a="1"/>
  <c r="E22" i="4" s="1"/>
  <c r="E26" i="4" a="1"/>
  <c r="E26" i="4" s="1"/>
  <c r="E25" i="4" a="1"/>
  <c r="E25" i="4" s="1"/>
  <c r="J8" i="1"/>
  <c r="G8" i="1"/>
  <c r="M5" i="1" s="1"/>
  <c r="H8" i="1"/>
  <c r="N5" i="1" s="1"/>
  <c r="I8" i="1"/>
  <c r="E14" i="1" a="1"/>
  <c r="E14" i="1" s="1"/>
  <c r="E17" i="1" a="1"/>
  <c r="E17" i="1" s="1"/>
  <c r="E15" i="1" a="1"/>
  <c r="E15" i="1" s="1"/>
  <c r="E16" i="1" a="1"/>
  <c r="E16" i="1" s="1"/>
  <c r="E18" i="1" a="1"/>
  <c r="E18" i="1" s="1"/>
  <c r="E13" i="1" a="1"/>
  <c r="E13" i="1" s="1"/>
  <c r="E12" i="1" a="1"/>
  <c r="E12" i="1" s="1"/>
  <c r="E26" i="1" a="1"/>
  <c r="E26" i="1" s="1"/>
  <c r="E24" i="1" a="1"/>
  <c r="E24" i="1" s="1"/>
  <c r="E25" i="1" a="1"/>
  <c r="E25" i="1" s="1"/>
  <c r="E23" i="1" a="1"/>
  <c r="E23" i="1" s="1"/>
  <c r="E22" i="1" a="1"/>
  <c r="E22" i="1" s="1"/>
  <c r="G8" i="9"/>
  <c r="M5" i="9" s="1"/>
  <c r="H8" i="9"/>
  <c r="F8" i="2" s="1"/>
  <c r="I8" i="9"/>
  <c r="J8" i="9"/>
  <c r="N5" i="9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J8" i="7"/>
  <c r="E17" i="7" a="1"/>
  <c r="E17" i="7" s="1"/>
  <c r="E13" i="7" a="1"/>
  <c r="E13" i="7" s="1"/>
  <c r="E14" i="7" a="1"/>
  <c r="E14" i="7" s="1"/>
  <c r="E16" i="7" a="1"/>
  <c r="E16" i="7" s="1"/>
  <c r="E12" i="7" a="1"/>
  <c r="E12" i="7" s="1"/>
  <c r="E18" i="7" a="1"/>
  <c r="E18" i="7" s="1"/>
  <c r="E15" i="7" a="1"/>
  <c r="E15" i="7" s="1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N5" i="7"/>
  <c r="F7" i="2"/>
  <c r="I8" i="7"/>
  <c r="G8" i="5"/>
  <c r="M5" i="5" s="1"/>
  <c r="H8" i="5"/>
  <c r="I8" i="5"/>
  <c r="J8" i="5"/>
  <c r="E16" i="5" a="1"/>
  <c r="E16" i="5" s="1"/>
  <c r="E14" i="5" a="1"/>
  <c r="E14" i="5" s="1"/>
  <c r="E12" i="5" a="1"/>
  <c r="E12" i="5" s="1"/>
  <c r="E13" i="5" a="1"/>
  <c r="E13" i="5" s="1"/>
  <c r="E17" i="5" a="1"/>
  <c r="E17" i="5" s="1"/>
  <c r="E15" i="5" a="1"/>
  <c r="E15" i="5" s="1"/>
  <c r="E18" i="5" a="1"/>
  <c r="E18" i="5" s="1"/>
  <c r="E22" i="5" a="1"/>
  <c r="E22" i="5" s="1"/>
  <c r="E23" i="5" a="1"/>
  <c r="E23" i="5" s="1"/>
  <c r="E24" i="5" a="1"/>
  <c r="E24" i="5" s="1"/>
  <c r="E26" i="5" a="1"/>
  <c r="E26" i="5" s="1"/>
  <c r="E25" i="5" a="1"/>
  <c r="E25" i="5" s="1"/>
  <c r="H8" i="14"/>
  <c r="N5" i="14" s="1"/>
  <c r="I8" i="14"/>
  <c r="J8" i="14"/>
  <c r="E26" i="14" a="1"/>
  <c r="E26" i="14" s="1"/>
  <c r="E23" i="14" a="1"/>
  <c r="E23" i="14" s="1"/>
  <c r="E25" i="14" a="1"/>
  <c r="E25" i="14" s="1"/>
  <c r="E22" i="14" a="1"/>
  <c r="E22" i="14" s="1"/>
  <c r="E24" i="14" a="1"/>
  <c r="E24" i="14" s="1"/>
  <c r="E14" i="14" a="1"/>
  <c r="E14" i="14" s="1"/>
  <c r="E13" i="14" a="1"/>
  <c r="E13" i="14" s="1"/>
  <c r="E12" i="14" a="1"/>
  <c r="E12" i="14" s="1"/>
  <c r="E18" i="14" a="1"/>
  <c r="E18" i="14" s="1"/>
  <c r="E16" i="14" a="1"/>
  <c r="E16" i="14" s="1"/>
  <c r="E15" i="14" a="1"/>
  <c r="E15" i="14" s="1"/>
  <c r="E17" i="14" a="1"/>
  <c r="E17" i="14" s="1"/>
  <c r="G8" i="14"/>
  <c r="M5" i="14" s="1"/>
  <c r="G8" i="15"/>
  <c r="M5" i="15" s="1"/>
  <c r="H8" i="15"/>
  <c r="N5" i="15" s="1"/>
  <c r="I8" i="15"/>
  <c r="J8" i="15"/>
  <c r="E22" i="15" a="1"/>
  <c r="E22" i="15" s="1"/>
  <c r="E26" i="15" a="1"/>
  <c r="E26" i="15" s="1"/>
  <c r="E23" i="15" a="1"/>
  <c r="E23" i="15" s="1"/>
  <c r="E24" i="15" a="1"/>
  <c r="E24" i="15" s="1"/>
  <c r="E25" i="15" a="1"/>
  <c r="E25" i="15" s="1"/>
  <c r="E12" i="15" a="1"/>
  <c r="E12" i="15" s="1"/>
  <c r="E18" i="15" a="1"/>
  <c r="E18" i="15" s="1"/>
  <c r="E15" i="15" a="1"/>
  <c r="E15" i="15" s="1"/>
  <c r="E17" i="15" a="1"/>
  <c r="E17" i="15" s="1"/>
  <c r="E14" i="15" a="1"/>
  <c r="E14" i="15" s="1"/>
  <c r="E13" i="15" a="1"/>
  <c r="E13" i="15" s="1"/>
  <c r="E16" i="15" a="1"/>
  <c r="E16" i="15" s="1"/>
  <c r="F5" i="2" l="1"/>
  <c r="N5" i="4"/>
  <c r="F4" i="2"/>
  <c r="I4" i="2"/>
  <c r="G4" i="2"/>
  <c r="G8" i="2"/>
  <c r="I8" i="2"/>
  <c r="G7" i="2"/>
  <c r="I7" i="2"/>
  <c r="N5" i="5"/>
  <c r="F6" i="2"/>
  <c r="I5" i="2" l="1"/>
  <c r="G5" i="2"/>
  <c r="I6" i="2"/>
  <c r="G6" i="2"/>
  <c r="F3" i="2"/>
  <c r="I3" i="2" s="1"/>
  <c r="G3" i="2" l="1"/>
  <c r="K8" i="2"/>
  <c r="H8" i="2"/>
  <c r="P5" i="9"/>
  <c r="P5" i="9" a="1"/>
  <c r="W6" i="10"/>
  <c r="W6" i="10" a="1"/>
  <c r="X6" i="16"/>
  <c r="X6" i="16" a="1"/>
  <c r="X6" i="6"/>
  <c r="X6" i="6" a="1"/>
  <c r="P5" i="15"/>
  <c r="P5" i="15" a="1"/>
  <c r="W6" i="13"/>
  <c r="W6" i="13" a="1"/>
  <c r="W6" i="6"/>
  <c r="P5" i="5"/>
  <c r="W6" i="6" a="1"/>
  <c r="P5" i="5" a="1"/>
  <c r="H6" i="2"/>
  <c r="K6" i="2"/>
  <c r="X6" i="10"/>
  <c r="X6" i="10" a="1"/>
  <c r="W6" i="11"/>
  <c r="X6" i="11"/>
  <c r="X6" i="11" a="1"/>
  <c r="P5" i="8"/>
  <c r="W6" i="11" a="1"/>
  <c r="P5" i="8" a="1"/>
  <c r="H9" i="2"/>
  <c r="K9" i="2"/>
  <c r="X6" i="3"/>
  <c r="X6" i="3" a="1"/>
  <c r="P5" i="14"/>
  <c r="P5" i="14" a="1"/>
  <c r="W6" i="16"/>
  <c r="W6" i="16" a="1"/>
  <c r="P5" i="1"/>
  <c r="W6" i="3"/>
  <c r="X6" i="13"/>
  <c r="X6" i="13" a="1"/>
  <c r="H3" i="2"/>
  <c r="W6" i="3" a="1"/>
  <c r="P5" i="1" a="1"/>
  <c r="H4" i="2"/>
  <c r="K4" i="2"/>
  <c r="K3" i="2"/>
  <c r="K7" i="2"/>
  <c r="H7" i="2"/>
  <c r="P5" i="7"/>
  <c r="P5" i="7" a="1"/>
  <c r="W6" i="12"/>
  <c r="W6" i="12" a="1"/>
  <c r="X6" i="12"/>
  <c r="X6" i="1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<sst xmlns="http://schemas.openxmlformats.org/spreadsheetml/2006/main" count="51137" uniqueCount="4571">
  <si>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</si>
  <si>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</si>
  <si>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</si>
  <si>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</si>
  <si>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</si>
  <si>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</si>
  <si>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</si>
  <si>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</si>
  <si>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</si>
  <si>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</si>
  <si>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</si>
  <si>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</si>
  <si>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</si>
  <si>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</si>
  <si>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</si>
  <si>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</si>
  <si>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</si>
  <si>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</si>
  <si>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</si>
  <si>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</si>
  <si>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</si>
  <si>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</si>
  <si>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</si>
  <si>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</si>
  <si>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</si>
  <si>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</si>
  <si>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</si>
  <si>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</si>
  <si>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</si>
  <si>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</si>
  <si>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</si>
  <si>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</si>
  <si>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</si>
  <si>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</si>
  <si>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</si>
  <si>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</si>
  <si>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</si>
  <si>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</si>
  <si>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</si>
  <si>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</si>
  <si>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</si>
  <si>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</si>
  <si>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</si>
  <si>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</si>
  <si>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</si>
  <si>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</si>
  <si>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</si>
  <si>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</si>
  <si>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</si>
  <si>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</si>
  <si>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</si>
  <si>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</si>
  <si>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</si>
  <si>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</si>
  <si>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</si>
  <si>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</si>
  <si>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</si>
  <si>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</si>
  <si>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</si>
  <si>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</si>
  <si>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</si>
  <si>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</si>
  <si>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</si>
  <si>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</si>
  <si>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</si>
  <si>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</si>
  <si>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</si>
  <si>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</si>
  <si>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</si>
  <si>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</si>
  <si>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</si>
  <si>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</si>
  <si>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</si>
  <si>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</si>
  <si>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</si>
  <si>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</si>
  <si>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</si>
  <si>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</si>
  <si>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</si>
  <si>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</si>
  <si>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</si>
  <si>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</si>
  <si>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</si>
  <si>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</si>
  <si>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</si>
  <si>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</si>
  <si>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</si>
  <si>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</si>
  <si>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</si>
  <si>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</si>
  <si>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</si>
  <si>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</si>
  <si>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</si>
  <si>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</si>
  <si>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</si>
  <si>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</si>
  <si>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</si>
  <si>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</si>
  <si>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</si>
  <si>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</si>
  <si>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</si>
  <si>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</si>
  <si>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</si>
  <si>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</si>
  <si>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</si>
  <si>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</si>
  <si>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</si>
  <si>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</si>
  <si>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</si>
  <si>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</si>
  <si>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</si>
  <si>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</si>
  <si>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</si>
  <si>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</si>
  <si>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</si>
  <si>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</si>
  <si>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</si>
  <si>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</si>
  <si>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</si>
  <si>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</si>
  <si>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</si>
  <si>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</si>
  <si>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</si>
  <si>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</si>
  <si>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</si>
  <si>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</si>
  <si>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</si>
  <si>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</si>
  <si>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</si>
  <si>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</si>
  <si>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</si>
  <si>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</si>
  <si>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</si>
  <si>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</si>
  <si>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</si>
  <si>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</si>
  <si>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</si>
  <si>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</si>
  <si>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</si>
  <si>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</si>
  <si>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</si>
  <si>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</si>
  <si>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</si>
  <si>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</si>
  <si>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</si>
  <si>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</si>
  <si>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</si>
  <si>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</si>
  <si>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</si>
  <si>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</si>
  <si>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</si>
  <si>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</si>
  <si>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</si>
  <si>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</si>
  <si>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</si>
  <si>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</si>
  <si>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</si>
  <si>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</si>
  <si>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</si>
  <si>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</si>
  <si>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</si>
  <si>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</si>
  <si>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</si>
  <si>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</si>
  <si>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</si>
  <si>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</si>
  <si>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</si>
  <si>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</si>
  <si>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</si>
  <si>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</si>
  <si>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</si>
  <si>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</si>
  <si>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</si>
  <si>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</si>
  <si>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</si>
  <si>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</si>
  <si>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</si>
  <si>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</si>
  <si>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</si>
  <si>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</si>
  <si>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</si>
  <si>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</si>
  <si>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</si>
  <si>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</si>
  <si>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</si>
  <si>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</si>
  <si>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</si>
  <si>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</si>
  <si>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</si>
  <si>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</si>
  <si>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</si>
  <si>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</si>
  <si>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</si>
  <si>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</si>
  <si>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</si>
  <si>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</si>
  <si>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</si>
  <si>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</si>
  <si>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</si>
  <si>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</si>
  <si>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</si>
  <si>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</si>
  <si>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</si>
  <si>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</si>
  <si>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</si>
  <si>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</si>
  <si>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</si>
  <si>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</si>
  <si>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</si>
  <si>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</si>
  <si>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</si>
  <si>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</si>
  <si>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</si>
  <si>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</si>
  <si>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</si>
  <si>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</si>
  <si>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</si>
  <si>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</si>
  <si>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</si>
  <si>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</si>
  <si>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</si>
  <si>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</si>
  <si>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</si>
  <si>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</si>
  <si>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</si>
  <si>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</si>
  <si>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</si>
  <si>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</si>
  <si>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</si>
  <si>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</si>
  <si>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</si>
  <si>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</si>
  <si>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</si>
  <si>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</si>
  <si>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</si>
  <si>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</si>
  <si>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</si>
  <si>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</si>
  <si>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</si>
  <si>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</si>
  <si>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</si>
  <si>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</si>
  <si>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</si>
  <si>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</si>
  <si>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</si>
  <si>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</si>
  <si>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</si>
  <si>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</si>
  <si>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</si>
  <si>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</si>
  <si>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</si>
  <si>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</si>
  <si>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</si>
  <si>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</si>
  <si>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</si>
  <si>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</si>
  <si>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</si>
  <si>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</si>
  <si>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</si>
  <si>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</si>
  <si>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</si>
  <si>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</si>
  <si>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</si>
  <si>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</si>
  <si>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</si>
  <si>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</si>
  <si>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</si>
  <si>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</si>
  <si>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</si>
  <si>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</si>
  <si>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</si>
  <si>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</si>
  <si>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</si>
  <si>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</si>
  <si>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</si>
  <si>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</si>
  <si>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</si>
  <si>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</si>
  <si>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</si>
  <si>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</si>
  <si>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</si>
  <si>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</si>
  <si>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</si>
  <si>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</si>
  <si>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</si>
  <si>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</si>
  <si>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</si>
  <si>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</si>
  <si>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</si>
  <si>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</si>
  <si>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</si>
  <si>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</si>
  <si>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</si>
  <si>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</si>
  <si>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</si>
  <si>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</si>
  <si>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</si>
  <si>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</si>
  <si>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</si>
  <si>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</si>
  <si>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</si>
  <si>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</si>
  <si>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</si>
  <si>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</si>
  <si>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</si>
  <si>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</si>
  <si>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</si>
  <si>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</si>
  <si>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</si>
  <si>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</si>
  <si>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</si>
  <si>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</si>
  <si>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</si>
  <si>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</si>
  <si>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</si>
  <si>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</si>
  <si>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</si>
  <si>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</si>
  <si>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</si>
  <si>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</si>
  <si>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</si>
  <si>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</si>
  <si>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</si>
  <si>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</si>
  <si>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</si>
  <si>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</si>
  <si>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</si>
  <si>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</si>
  <si>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</si>
  <si>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</si>
  <si>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</si>
  <si>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</si>
  <si>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</si>
  <si>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</si>
  <si>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</si>
  <si>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</si>
  <si>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</si>
  <si>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</si>
  <si>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</si>
  <si>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</si>
  <si>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</si>
  <si>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</si>
  <si>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</si>
  <si>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</si>
  <si>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</si>
  <si>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</si>
  <si>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</si>
  <si>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</si>
  <si>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</si>
  <si>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</si>
  <si>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</si>
  <si>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</si>
  <si>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</si>
  <si>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</si>
  <si>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</si>
  <si>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</si>
  <si>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</si>
  <si>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</si>
  <si>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</si>
  <si>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</si>
  <si>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</si>
  <si>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</si>
  <si>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</si>
  <si>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</si>
  <si>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</si>
  <si>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</si>
  <si>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</si>
  <si>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</si>
  <si>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</si>
  <si>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</si>
  <si>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</si>
  <si>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</si>
  <si>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</si>
  <si>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</si>
  <si>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</si>
  <si>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</si>
  <si>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</si>
  <si>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</si>
  <si>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</si>
  <si>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</si>
  <si>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</si>
  <si>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</si>
  <si>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</si>
  <si>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</si>
  <si>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</si>
  <si>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</si>
  <si>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</si>
  <si>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</si>
  <si>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</si>
  <si>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</si>
  <si>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</si>
  <si>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</si>
  <si>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</si>
  <si>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</si>
  <si>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</si>
  <si>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</si>
  <si>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</si>
  <si>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</si>
  <si>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</si>
  <si>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</si>
  <si>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</si>
  <si>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</si>
  <si>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</si>
  <si>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</si>
  <si>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</si>
  <si>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</si>
  <si>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</si>
  <si>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</si>
  <si>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</si>
  <si>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</si>
  <si>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</si>
  <si>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</si>
  <si>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</si>
  <si>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</si>
  <si>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</si>
  <si>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</si>
  <si>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</si>
  <si>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</si>
  <si>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</si>
  <si>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</si>
  <si>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</si>
  <si>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</si>
  <si>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</si>
  <si>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</si>
  <si>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</si>
  <si>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</si>
  <si>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</si>
  <si>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</si>
  <si>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</si>
  <si>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</si>
  <si>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</si>
  <si>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</si>
  <si>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</si>
  <si>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</si>
  <si>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</si>
  <si>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</si>
  <si>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</si>
  <si>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</si>
  <si>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</si>
  <si>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</si>
  <si>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</si>
  <si>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</si>
  <si>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</si>
  <si>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</si>
  <si>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</si>
  <si>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</si>
  <si>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</si>
  <si>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</si>
  <si>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</si>
  <si>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</si>
  <si>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</si>
  <si>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</si>
  <si>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</si>
  <si>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</si>
  <si>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</si>
  <si>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</si>
  <si>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</si>
  <si>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</si>
  <si>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</si>
  <si>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</si>
  <si>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</si>
  <si>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</si>
  <si>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</si>
  <si>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</si>
  <si>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</si>
  <si>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</si>
  <si>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</si>
  <si>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</si>
  <si>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</si>
  <si>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</si>
  <si>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</si>
  <si>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</si>
  <si>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</si>
  <si>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</si>
  <si>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</si>
  <si>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</si>
  <si>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</si>
  <si>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</si>
  <si>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</si>
  <si>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</si>
  <si>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</si>
  <si>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</si>
  <si>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</si>
  <si>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</si>
  <si>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</si>
  <si>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</si>
  <si>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</si>
  <si>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</si>
  <si>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</si>
  <si>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</si>
  <si>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</si>
  <si>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</si>
  <si>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</si>
  <si>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</si>
  <si>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</si>
  <si>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</si>
  <si>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</si>
  <si>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</si>
  <si>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</si>
  <si>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</si>
  <si>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</si>
  <si>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</si>
  <si>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</si>
  <si>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</si>
  <si>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</si>
  <si>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</si>
  <si>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</si>
  <si>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</si>
  <si>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</si>
  <si>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</si>
  <si>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</si>
  <si>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</si>
  <si>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</si>
  <si>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</si>
  <si>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</si>
  <si>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</si>
  <si>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</si>
  <si>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</si>
  <si>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</si>
  <si>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</si>
  <si>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</si>
  <si>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</si>
  <si>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</si>
  <si>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</si>
  <si>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</si>
  <si>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</si>
  <si>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</si>
  <si>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</si>
  <si>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</si>
  <si>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</si>
  <si>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</si>
  <si>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</si>
  <si>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</si>
  <si>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</si>
  <si>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</si>
  <si>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</si>
  <si>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</si>
  <si>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</si>
  <si>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</si>
  <si>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</si>
  <si>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</si>
  <si>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</si>
  <si>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</si>
  <si>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</si>
  <si>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</si>
  <si>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</si>
  <si>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</si>
  <si>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</si>
  <si>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</si>
  <si>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</si>
  <si>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</si>
  <si>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</si>
  <si>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</si>
  <si>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</si>
  <si>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</si>
  <si>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</si>
  <si>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</si>
  <si>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</si>
  <si>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</si>
  <si>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</si>
  <si>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</si>
  <si>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</si>
  <si>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</si>
  <si>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</si>
  <si>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</si>
  <si>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</si>
  <si>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</si>
  <si>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</si>
  <si>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</si>
  <si>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</si>
  <si>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</si>
  <si>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</si>
  <si>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</si>
  <si>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</si>
  <si>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</si>
  <si>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</si>
  <si>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</si>
  <si>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</si>
  <si>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</si>
  <si>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</si>
  <si>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</si>
  <si>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</si>
  <si>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</si>
  <si>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</si>
  <si>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</si>
  <si>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</si>
  <si>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</si>
  <si>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</si>
  <si>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</si>
  <si>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</si>
  <si>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</si>
  <si>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</si>
  <si>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</si>
  <si>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</si>
  <si>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</si>
  <si>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</si>
  <si>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</si>
  <si>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</si>
  <si>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</si>
  <si>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</si>
  <si>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</si>
  <si>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</si>
  <si>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</si>
  <si>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</si>
  <si>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</si>
  <si>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</si>
  <si>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</si>
  <si>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</si>
  <si>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</si>
  <si>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</si>
  <si>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</si>
  <si>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</si>
  <si>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</si>
  <si>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</si>
  <si>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</si>
  <si>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</si>
  <si>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</si>
  <si>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</si>
  <si>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</si>
  <si>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</si>
  <si>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</si>
  <si>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</si>
  <si>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</si>
  <si>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</si>
  <si>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</si>
  <si>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</si>
  <si>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</si>
  <si>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</si>
  <si>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</si>
  <si>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</si>
  <si>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</si>
  <si>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</si>
  <si>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</si>
  <si>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</si>
  <si>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</si>
  <si>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</si>
  <si>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</si>
  <si>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</si>
  <si>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</si>
  <si>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</si>
  <si>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</si>
  <si>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</si>
  <si>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</si>
  <si>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</si>
  <si>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</si>
  <si>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</si>
  <si>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</si>
  <si>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</si>
  <si>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</si>
  <si>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</si>
  <si>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</si>
  <si>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</si>
  <si>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</si>
  <si>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</si>
  <si>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</si>
  <si>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</si>
  <si>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</si>
  <si>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</si>
  <si>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</si>
  <si>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</si>
  <si>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</si>
  <si>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</si>
  <si>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</si>
  <si>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</si>
  <si>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</si>
  <si>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</si>
  <si>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</si>
  <si>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</si>
  <si>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</si>
  <si>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</si>
  <si>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</si>
  <si>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</si>
  <si>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</si>
  <si>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</si>
  <si>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</si>
  <si>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</si>
  <si>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</si>
  <si>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</si>
  <si>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</si>
  <si>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</si>
  <si>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</si>
  <si>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</si>
  <si>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</si>
  <si>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</si>
  <si>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</si>
  <si>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</si>
  <si>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</si>
  <si>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</si>
  <si>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</si>
  <si>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</si>
  <si>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</si>
  <si>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</si>
  <si>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</si>
  <si>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</si>
  <si>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</si>
  <si>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</si>
  <si>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</si>
  <si>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</si>
  <si>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</si>
  <si>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</si>
  <si>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</si>
  <si>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</si>
  <si>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</si>
  <si>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</si>
  <si>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</si>
  <si>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</si>
  <si>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</si>
  <si>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</si>
  <si>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</si>
  <si>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</si>
  <si>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</si>
  <si>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</si>
  <si>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</si>
  <si>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</si>
  <si>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</si>
  <si>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</si>
  <si>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</si>
  <si>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</si>
  <si>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</si>
  <si>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</si>
  <si>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</si>
  <si>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</si>
  <si>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</si>
  <si>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</si>
  <si>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</si>
  <si>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</si>
  <si>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</si>
  <si>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</si>
  <si>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</si>
  <si>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</si>
  <si>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</si>
  <si>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</si>
  <si>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</si>
  <si>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</si>
  <si>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</si>
  <si>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</si>
  <si>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</si>
  <si>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</si>
  <si>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</si>
  <si>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</si>
  <si>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</si>
  <si>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</si>
  <si>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</si>
  <si>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</si>
  <si>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</si>
  <si>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</si>
  <si>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</si>
  <si>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</si>
  <si>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</si>
  <si>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</si>
  <si>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</si>
  <si>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</si>
  <si>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</si>
  <si>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</si>
  <si>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</si>
  <si>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</si>
  <si>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</si>
  <si>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</si>
  <si>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</si>
  <si>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</si>
  <si>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</si>
  <si>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</si>
  <si>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</si>
  <si>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</si>
  <si>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</si>
  <si>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</si>
  <si>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</si>
  <si>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</si>
  <si>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</si>
  <si>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</si>
  <si>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</si>
  <si>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</si>
  <si>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</si>
  <si>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</si>
  <si>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</si>
  <si>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</si>
  <si>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</si>
  <si>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</si>
  <si>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</si>
  <si>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</si>
  <si>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</si>
  <si>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</si>
  <si>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</si>
  <si>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</si>
  <si>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</si>
  <si>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</si>
  <si>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</si>
  <si>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</si>
  <si>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</si>
  <si>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</si>
  <si>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</si>
  <si>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</si>
  <si>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</si>
  <si>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</si>
  <si>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</si>
  <si>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</si>
  <si>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</si>
  <si>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</si>
  <si>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</si>
  <si>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</si>
  <si>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</si>
  <si>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</si>
  <si>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</si>
  <si>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</si>
  <si>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</si>
  <si>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</si>
  <si>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</si>
  <si>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</si>
  <si>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</si>
  <si>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</si>
  <si>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</si>
  <si>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</si>
  <si>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</si>
  <si>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</si>
  <si>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</si>
  <si>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</si>
  <si>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</si>
  <si>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</si>
  <si>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</si>
  <si>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</si>
  <si>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</si>
  <si>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</si>
  <si>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</si>
  <si>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</si>
  <si>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</si>
  <si>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</si>
  <si>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</si>
  <si>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</si>
  <si>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</si>
  <si>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</si>
  <si>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</si>
  <si>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</si>
  <si>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</si>
  <si>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</si>
  <si>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</si>
  <si>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</si>
  <si>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</si>
  <si>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</si>
  <si>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</si>
  <si>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</si>
  <si>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</si>
  <si>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</si>
  <si>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</si>
  <si>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</si>
  <si>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</si>
  <si>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</si>
  <si>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</si>
  <si>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</si>
  <si>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</si>
  <si>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</si>
  <si>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</si>
  <si>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</si>
  <si>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</si>
  <si>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</si>
  <si>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</si>
  <si>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</si>
  <si>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</si>
  <si>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</si>
  <si>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</si>
  <si>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</si>
  <si>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</si>
  <si>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</si>
  <si>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</si>
  <si>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</si>
  <si>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</si>
  <si>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</si>
  <si>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</si>
  <si>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</si>
  <si>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</si>
  <si>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</si>
  <si>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</si>
  <si>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</si>
  <si>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</si>
  <si>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</si>
  <si>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</si>
  <si>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</si>
  <si>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</si>
  <si>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</si>
  <si>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</si>
  <si>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</si>
  <si>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</si>
  <si>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</si>
  <si>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</si>
  <si>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</si>
  <si>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</si>
  <si>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</si>
  <si>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</si>
  <si>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</si>
  <si>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</si>
  <si>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</si>
  <si>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</si>
  <si>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</si>
  <si>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</si>
  <si>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</si>
  <si>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</si>
  <si>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</si>
  <si>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</si>
  <si>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</si>
  <si>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</si>
  <si>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</si>
  <si>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</si>
  <si>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</si>
  <si>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</si>
  <si>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</si>
  <si>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</si>
  <si>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</si>
  <si>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</si>
  <si>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</si>
  <si>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</si>
  <si>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</si>
  <si>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</si>
  <si>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</si>
  <si>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</si>
  <si>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</si>
  <si>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</si>
  <si>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</si>
  <si>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</si>
  <si>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</si>
  <si>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</si>
  <si>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</si>
  <si>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</si>
  <si>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</si>
  <si>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</si>
  <si>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</si>
  <si>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</si>
  <si>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</si>
  <si>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</si>
  <si>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</si>
  <si>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</si>
  <si>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</si>
  <si>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</si>
  <si>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</si>
  <si>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</si>
  <si>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</si>
  <si>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</si>
  <si>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</si>
  <si>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</si>
  <si>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</si>
  <si>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</si>
  <si>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</si>
  <si>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</si>
  <si>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</si>
  <si>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</si>
  <si>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</si>
  <si>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</si>
  <si>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</si>
  <si>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</si>
  <si>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</si>
  <si>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</si>
  <si>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</si>
  <si>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</si>
  <si>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</si>
  <si>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</si>
  <si>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</si>
  <si>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</si>
  <si>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</si>
  <si>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</si>
  <si>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</si>
  <si>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</si>
  <si>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</si>
  <si>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</si>
  <si>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</si>
  <si>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</si>
  <si>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</si>
  <si>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</si>
  <si>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</si>
  <si>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</si>
  <si>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</si>
  <si>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</si>
  <si>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</si>
  <si>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</si>
  <si>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</si>
  <si>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</si>
  <si>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</si>
  <si>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</si>
  <si>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</si>
  <si>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</si>
  <si>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</si>
  <si>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</si>
  <si>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</si>
  <si>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</si>
  <si>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</si>
  <si>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</si>
  <si>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</si>
  <si>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</si>
  <si>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</si>
  <si>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</si>
  <si>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</si>
  <si>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</si>
  <si>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</si>
  <si>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</si>
  <si>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</si>
  <si>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</si>
  <si>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</si>
  <si>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</si>
  <si>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</si>
  <si>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</si>
  <si>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</si>
  <si>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</si>
  <si>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</si>
  <si>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</si>
  <si>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</si>
  <si>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</si>
  <si>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</si>
  <si>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</si>
  <si>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</si>
  <si>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</si>
  <si>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</si>
  <si>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</si>
  <si>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</si>
  <si>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</si>
  <si>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</si>
  <si>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</si>
  <si>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</si>
  <si>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</si>
  <si>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</si>
  <si>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</si>
  <si>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</si>
  <si>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</si>
  <si>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</si>
  <si>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</si>
  <si>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</si>
  <si>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</si>
  <si>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</si>
  <si>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</si>
  <si>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</si>
  <si>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</si>
  <si>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</si>
  <si>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</si>
  <si>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</si>
  <si>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</si>
  <si>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</si>
  <si>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</si>
  <si>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</si>
  <si>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</si>
  <si>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</si>
  <si>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</si>
  <si>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</si>
  <si>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</si>
  <si>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</si>
  <si>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</si>
  <si>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</si>
  <si>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</si>
  <si>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</si>
  <si>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</si>
  <si>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</si>
  <si>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</si>
  <si>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</si>
  <si>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</si>
  <si>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</si>
  <si>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</si>
  <si>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</si>
  <si>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</si>
  <si>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</si>
  <si>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</si>
  <si>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</si>
  <si>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</si>
  <si>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</si>
  <si>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</si>
  <si>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</si>
  <si>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</si>
  <si>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</si>
  <si>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</si>
  <si>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</si>
  <si>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</si>
  <si>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</si>
  <si>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</si>
  <si>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</si>
  <si>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</si>
  <si>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</si>
  <si>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</si>
  <si>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</si>
  <si>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</si>
  <si>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</si>
  <si>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</si>
  <si>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</si>
  <si>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</si>
  <si>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</si>
  <si>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</si>
  <si>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</si>
  <si>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</si>
  <si>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</si>
  <si>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</si>
  <si>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</si>
  <si>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</si>
  <si>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</si>
  <si>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</si>
  <si>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</si>
  <si>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</si>
  <si>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</si>
  <si>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</si>
  <si>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</si>
  <si>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</si>
  <si>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</si>
  <si>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</si>
  <si>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</si>
  <si>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</si>
  <si>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</si>
  <si>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</si>
  <si>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</si>
  <si>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</si>
  <si>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</si>
  <si>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</si>
  <si>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</si>
  <si>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</si>
  <si>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</si>
  <si>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</si>
  <si>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</si>
  <si>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</si>
  <si>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</si>
  <si>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</si>
  <si>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</si>
  <si>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</si>
  <si>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</si>
  <si>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</si>
  <si>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</si>
  <si>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</si>
  <si>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</si>
  <si>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</si>
  <si>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</si>
  <si>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</si>
  <si>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</si>
  <si>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</si>
  <si>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</si>
  <si>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</si>
  <si>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</si>
  <si>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</si>
  <si>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</si>
  <si>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</si>
  <si>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</si>
  <si>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</si>
  <si>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</si>
  <si>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</si>
  <si>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</si>
  <si>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</si>
  <si>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</si>
  <si>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</si>
  <si>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</si>
  <si>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</si>
  <si>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</si>
  <si>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</si>
  <si>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</si>
  <si>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</si>
  <si>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</si>
  <si>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</si>
  <si>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</si>
  <si>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</si>
  <si>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</si>
  <si>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</si>
  <si>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</si>
  <si>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</si>
  <si>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</si>
  <si>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</si>
  <si>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</si>
  <si>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</si>
  <si>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</si>
  <si>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</si>
  <si>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</si>
  <si>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</si>
  <si>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</si>
  <si>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</si>
  <si>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</si>
  <si>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</si>
  <si>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</si>
  <si>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</si>
  <si>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</si>
  <si>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</si>
  <si>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</si>
  <si>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</si>
  <si>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</si>
  <si>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</si>
  <si>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</si>
  <si>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</si>
  <si>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</si>
  <si>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</si>
  <si>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</si>
  <si>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</si>
  <si>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</si>
  <si>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</si>
  <si>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</si>
  <si>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</si>
  <si>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</si>
  <si>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</si>
  <si>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</si>
  <si>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</si>
  <si>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</si>
  <si>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</si>
  <si>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</si>
  <si>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</si>
  <si>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</si>
  <si>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</si>
  <si>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</si>
  <si>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</si>
  <si>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</si>
  <si>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</si>
  <si>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</si>
  <si>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</si>
  <si>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</si>
  <si>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</si>
  <si>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</si>
  <si>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</si>
  <si>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</si>
  <si>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</si>
  <si>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</si>
  <si>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</si>
  <si>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</si>
  <si>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</si>
  <si>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</si>
  <si>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</si>
  <si>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</si>
  <si>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</si>
  <si>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</si>
  <si>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</si>
  <si>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</si>
  <si>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</si>
  <si>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</si>
  <si>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</si>
  <si>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</si>
  <si>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</si>
  <si>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</si>
  <si>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</si>
  <si>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</si>
  <si>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</si>
  <si>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</si>
  <si>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</si>
  <si>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</si>
  <si>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</si>
  <si>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</si>
  <si>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</si>
  <si>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</si>
  <si>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</si>
  <si>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</si>
  <si>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</si>
  <si>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</si>
  <si>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</si>
  <si>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</si>
  <si>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</si>
  <si>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</si>
  <si>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</si>
  <si>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</si>
  <si>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</si>
  <si>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</si>
  <si>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</si>
  <si>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</si>
  <si>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</si>
  <si>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</si>
  <si>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</si>
  <si>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</si>
  <si>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</si>
  <si>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</si>
  <si>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</si>
  <si>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</si>
  <si>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</si>
  <si>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</si>
  <si>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</si>
  <si>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</si>
  <si>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</si>
  <si>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</si>
  <si>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</si>
  <si>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</si>
  <si>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</si>
  <si>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</si>
  <si>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</si>
  <si>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</si>
  <si>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</si>
  <si>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</si>
  <si>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</si>
  <si>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</si>
  <si>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</si>
  <si>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</si>
  <si>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</si>
  <si>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</si>
  <si>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</si>
  <si>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</si>
  <si>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</si>
  <si>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</si>
  <si>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</si>
  <si>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</si>
  <si>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</si>
  <si>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</si>
  <si>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</si>
  <si>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</si>
  <si>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</si>
  <si>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</si>
  <si>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</si>
  <si>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</si>
  <si>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</si>
  <si>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</si>
  <si>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</si>
  <si>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</si>
  <si>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</si>
  <si>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</si>
  <si>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</si>
  <si>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</si>
  <si>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</si>
  <si>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</si>
  <si>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</si>
  <si>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</si>
  <si>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</si>
  <si>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</si>
  <si>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</si>
  <si>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</si>
  <si>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</si>
  <si>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</si>
  <si>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</si>
  <si>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</si>
  <si>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</si>
  <si>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</si>
  <si>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</si>
  <si>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</si>
  <si>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</si>
  <si>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</si>
  <si>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</si>
  <si>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</si>
  <si>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</si>
  <si>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</si>
  <si>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</si>
  <si>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</si>
  <si>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</si>
  <si>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</si>
  <si>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</si>
  <si>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</si>
  <si>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</si>
  <si>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</si>
  <si>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</si>
  <si>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</si>
  <si>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</si>
  <si>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</si>
  <si>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</si>
  <si>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</si>
  <si>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</si>
  <si>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</si>
  <si>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</si>
  <si>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</si>
  <si>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</si>
  <si>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</si>
  <si>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</si>
  <si>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</si>
  <si>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</si>
  <si>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</si>
  <si>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</si>
  <si>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</si>
  <si>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</si>
  <si>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</si>
  <si>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</si>
  <si>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</si>
  <si>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</si>
  <si>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</si>
  <si>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</si>
  <si>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</si>
  <si>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</si>
  <si>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</si>
  <si>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</si>
  <si>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</si>
  <si>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</si>
  <si>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</si>
  <si>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</si>
  <si>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</si>
  <si>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</si>
  <si>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</si>
  <si>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</si>
  <si>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</si>
  <si>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</si>
  <si>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</si>
  <si>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</si>
  <si>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</si>
  <si>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</si>
  <si>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</si>
  <si>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</si>
  <si>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</si>
  <si>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</si>
  <si>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</si>
  <si>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</si>
  <si>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</si>
  <si>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</si>
  <si>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</si>
  <si>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</si>
  <si>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</si>
  <si>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</si>
  <si>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</si>
  <si>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</si>
  <si>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</si>
  <si>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</si>
  <si>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</si>
  <si>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</si>
  <si>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</si>
  <si>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</si>
  <si>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</si>
  <si>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</si>
  <si>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</si>
  <si>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</si>
  <si>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</si>
  <si>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</si>
  <si>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</si>
  <si>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</si>
  <si>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</si>
  <si>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</si>
  <si>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</si>
  <si>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</si>
  <si>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</si>
  <si>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</si>
  <si>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</si>
  <si>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</si>
  <si>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</si>
  <si>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</si>
  <si>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</si>
  <si>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</si>
  <si>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</si>
  <si>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</si>
  <si>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</si>
  <si>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</si>
  <si>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</si>
  <si>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</si>
  <si>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</si>
  <si>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</si>
  <si>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</si>
  <si>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</si>
  <si>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</si>
  <si>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</si>
  <si>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</si>
  <si>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</si>
  <si>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</si>
  <si>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</si>
  <si>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</si>
  <si>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</si>
  <si>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</si>
  <si>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</si>
  <si>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</si>
  <si>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</si>
  <si>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</si>
  <si>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</si>
  <si>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</si>
  <si>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</si>
  <si>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</si>
  <si>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</si>
  <si>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</si>
  <si>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</si>
  <si>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</si>
  <si>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</si>
  <si>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</si>
  <si>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</si>
  <si>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</si>
  <si>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</si>
  <si>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</si>
  <si>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</si>
  <si>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</si>
  <si>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</si>
  <si>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</si>
  <si>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</si>
  <si>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</si>
  <si>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</si>
  <si>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</si>
  <si>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</si>
  <si>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</si>
  <si>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</si>
  <si>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</si>
  <si>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</si>
  <si>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</si>
  <si>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</si>
  <si>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</si>
  <si>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</si>
  <si>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</si>
  <si>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</si>
  <si>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</si>
  <si>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</si>
  <si>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</si>
  <si>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</si>
  <si>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</si>
  <si>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</si>
  <si>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</si>
  <si>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</si>
  <si>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</si>
  <si>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</si>
  <si>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</si>
  <si>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</si>
  <si>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</si>
  <si>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</si>
  <si>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</si>
  <si>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</si>
  <si>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</si>
  <si>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</si>
  <si>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</si>
  <si>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</si>
  <si>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</si>
  <si>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</si>
  <si>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</si>
  <si>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</si>
  <si>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</si>
  <si>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</si>
  <si>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</si>
  <si>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</si>
  <si>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</si>
  <si>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</si>
  <si>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</si>
  <si>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</si>
  <si>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</si>
  <si>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</si>
  <si>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</si>
  <si>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</si>
  <si>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</si>
  <si>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</si>
  <si>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</si>
  <si>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</si>
  <si>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</si>
  <si>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</si>
  <si>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</si>
  <si>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</si>
  <si>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</si>
  <si>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</si>
  <si>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</si>
  <si>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</si>
  <si>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</si>
  <si>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</si>
  <si>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</si>
  <si>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</si>
  <si>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</si>
  <si>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</si>
  <si>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</si>
  <si>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</si>
  <si>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</si>
  <si>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</si>
  <si>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</si>
  <si>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</si>
  <si>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</si>
  <si>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</si>
  <si>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</si>
  <si>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</si>
  <si>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</si>
  <si>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</si>
  <si>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</si>
  <si>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</si>
  <si>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</si>
  <si>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</si>
  <si>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</si>
  <si>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</si>
  <si>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</si>
  <si>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</si>
  <si>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</si>
  <si>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</si>
  <si>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</si>
  <si>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</si>
  <si>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</si>
  <si>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</si>
  <si>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</si>
  <si>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</si>
  <si>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</si>
  <si>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</si>
  <si>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</si>
  <si>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</si>
  <si>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</si>
  <si>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</si>
  <si>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</si>
  <si>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</si>
  <si>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</si>
  <si>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</si>
  <si>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</si>
  <si>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</si>
  <si>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</si>
  <si>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</si>
  <si>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</si>
  <si>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</si>
  <si>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</si>
  <si>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</si>
  <si>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</si>
  <si>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</si>
  <si>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</si>
  <si>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</si>
  <si>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</si>
  <si>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</si>
  <si>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</si>
  <si>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</si>
  <si>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</si>
  <si>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</si>
  <si>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</si>
  <si>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</si>
  <si>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</si>
  <si>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</si>
  <si>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</si>
  <si>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</si>
  <si>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</si>
  <si>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</si>
  <si>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</si>
  <si>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</si>
  <si>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</si>
  <si>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</si>
  <si>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</si>
  <si>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</si>
  <si>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</si>
  <si>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</si>
  <si>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</si>
  <si>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</si>
  <si>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</si>
  <si>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</si>
  <si>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</si>
  <si>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</si>
  <si>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</si>
  <si>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</si>
  <si>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</si>
  <si>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</si>
  <si>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</si>
  <si>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</si>
  <si>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</si>
  <si>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</si>
  <si>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</si>
  <si>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</si>
  <si>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</si>
  <si>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</si>
  <si>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</si>
  <si>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</si>
  <si>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</si>
  <si>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</si>
  <si>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</si>
  <si>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</si>
  <si>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</si>
  <si>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</si>
  <si>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</si>
  <si>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</si>
  <si>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</si>
  <si>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</si>
  <si>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</si>
  <si>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</si>
  <si>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</si>
  <si>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</si>
  <si>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</si>
  <si>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</si>
  <si>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</si>
  <si>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</si>
  <si>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</si>
  <si>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</si>
  <si>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</si>
  <si>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</si>
  <si>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</si>
  <si>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</si>
  <si>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</si>
  <si>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</si>
  <si>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</si>
  <si>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</si>
  <si>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</si>
  <si>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</si>
  <si>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</si>
  <si>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</si>
  <si>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</si>
  <si>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</si>
  <si>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</si>
  <si>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</si>
  <si>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</si>
  <si>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</si>
  <si>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</si>
  <si>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</si>
  <si>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</si>
  <si>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</si>
  <si>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</si>
  <si>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</si>
  <si>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</si>
  <si>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</si>
  <si>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</si>
  <si>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</si>
  <si>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</si>
  <si>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</si>
  <si>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</si>
  <si>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</si>
  <si>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</si>
  <si>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</si>
  <si>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</si>
  <si>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</si>
  <si>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</si>
  <si>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</si>
  <si>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</si>
  <si>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</si>
  <si>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</si>
  <si>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</si>
  <si>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</si>
  <si>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</si>
  <si>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</si>
  <si>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</si>
  <si>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</si>
  <si>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</si>
  <si>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</si>
  <si>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</si>
  <si>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</si>
  <si>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</si>
  <si>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</si>
  <si>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</si>
  <si>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</si>
  <si>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</si>
  <si>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</si>
  <si>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</si>
  <si>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</si>
  <si>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</si>
  <si>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</si>
  <si>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</si>
  <si>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</si>
  <si>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</si>
  <si>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</si>
  <si>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</si>
  <si>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</si>
  <si>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</si>
  <si>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</si>
  <si>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</si>
  <si>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</si>
  <si>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</si>
  <si>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</si>
  <si>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</si>
  <si>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</si>
  <si>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</si>
  <si>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</si>
  <si>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</si>
  <si>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</si>
  <si>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</si>
  <si>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</si>
  <si>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</si>
  <si>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</si>
  <si>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</si>
  <si>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</si>
  <si>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</si>
  <si>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</si>
  <si>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</si>
  <si>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</si>
  <si>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</si>
  <si>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</si>
  <si>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</si>
  <si>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</si>
  <si>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</si>
  <si>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</si>
  <si>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</si>
  <si>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</si>
  <si>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</si>
  <si>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</si>
  <si>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</si>
  <si>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</si>
  <si>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</si>
  <si>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</si>
  <si>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</si>
  <si>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</si>
  <si>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</si>
  <si>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</si>
  <si>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</si>
  <si>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</si>
  <si>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</si>
  <si>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</si>
  <si>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</si>
  <si>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</si>
  <si>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</si>
  <si>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</si>
  <si>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</si>
  <si>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</si>
  <si>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</si>
  <si>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</si>
  <si>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</si>
  <si>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</si>
  <si>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</si>
  <si>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</si>
  <si>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</si>
  <si>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</si>
  <si>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</si>
  <si>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</si>
  <si>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</si>
  <si>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</si>
  <si>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</si>
  <si>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</si>
  <si>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</si>
  <si>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</si>
  <si>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</si>
  <si>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</si>
  <si>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</si>
  <si>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</si>
  <si>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</si>
  <si>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</si>
  <si>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</si>
  <si>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</si>
  <si>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</si>
  <si>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</si>
  <si>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</si>
  <si>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</si>
  <si>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</si>
  <si>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</si>
  <si>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</si>
  <si>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</si>
  <si>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</si>
  <si>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</si>
  <si>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</si>
  <si>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</si>
  <si>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</si>
  <si>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</si>
  <si>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</si>
  <si>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</si>
  <si>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</si>
  <si>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</si>
  <si>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</si>
  <si>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</si>
  <si>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</si>
  <si>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</si>
  <si>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</si>
  <si>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</si>
  <si>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</si>
  <si>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</si>
  <si>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</si>
  <si>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</si>
  <si>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</si>
  <si>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</si>
  <si>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</si>
  <si>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</si>
  <si>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</si>
  <si>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</si>
  <si>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</si>
  <si>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</si>
  <si>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</si>
  <si>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</si>
  <si>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</si>
  <si>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</si>
  <si>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</si>
  <si>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</si>
  <si>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</si>
  <si>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</si>
  <si>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</si>
  <si>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</si>
  <si>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</si>
  <si>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</si>
  <si>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</si>
  <si>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</si>
  <si>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</si>
  <si>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</si>
  <si>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</si>
  <si>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</si>
  <si>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</si>
  <si>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</si>
  <si>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</si>
  <si>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</si>
  <si>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</si>
  <si>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</si>
  <si>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</si>
  <si>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</si>
  <si>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</si>
  <si>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</si>
  <si>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</si>
  <si>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</si>
  <si>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</si>
  <si>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</si>
  <si>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</si>
  <si>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</si>
  <si>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</si>
  <si>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</si>
  <si>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</si>
  <si>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</si>
  <si>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</si>
  <si>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</si>
  <si>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</si>
  <si>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</si>
  <si>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</si>
  <si>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</si>
  <si>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</si>
  <si>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</si>
  <si>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</si>
  <si>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</si>
  <si>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</si>
  <si>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</si>
  <si>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</si>
  <si>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</si>
  <si>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</si>
  <si>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</si>
  <si>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</si>
  <si>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</si>
  <si>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</si>
  <si>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</si>
  <si>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</si>
  <si>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</si>
  <si>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</si>
  <si>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</si>
  <si>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</si>
  <si>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</si>
  <si>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</si>
  <si>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</si>
  <si>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</si>
  <si>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</si>
  <si>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</si>
  <si>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</si>
  <si>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</si>
  <si>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</si>
  <si>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</si>
  <si>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</si>
  <si>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</si>
  <si>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</si>
  <si>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</si>
  <si>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</si>
  <si>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</si>
  <si>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</si>
  <si>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</si>
  <si>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</si>
  <si>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</si>
  <si>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</si>
  <si>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</si>
  <si>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</si>
  <si>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</si>
  <si>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</si>
  <si>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</si>
  <si>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</si>
  <si>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</si>
  <si>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</si>
  <si>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</si>
  <si>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</si>
  <si>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</si>
  <si>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</si>
  <si>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</si>
  <si>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</si>
  <si>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</si>
  <si>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</si>
  <si>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</si>
  <si>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</si>
  <si>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</si>
  <si>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</si>
  <si>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</si>
  <si>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</si>
  <si>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</si>
  <si>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</si>
  <si>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</si>
  <si>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</si>
  <si>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</si>
  <si>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</si>
  <si>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</si>
  <si>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</si>
  <si>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</si>
  <si>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</si>
  <si>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</si>
  <si>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</si>
  <si>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</si>
  <si>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</si>
  <si>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</si>
  <si>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</si>
  <si>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</si>
  <si>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</si>
  <si>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</si>
  <si>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</si>
  <si>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</si>
  <si>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</si>
  <si>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</si>
  <si>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</si>
  <si>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</si>
  <si>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</si>
  <si>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</si>
  <si>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</si>
  <si>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</si>
  <si>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</si>
  <si>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</si>
  <si>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</si>
  <si>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</si>
  <si>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</si>
  <si>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</si>
  <si>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</si>
  <si>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</si>
  <si>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</si>
  <si>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</si>
  <si>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</si>
  <si>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</si>
  <si>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</si>
  <si>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</si>
  <si>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</si>
  <si>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</si>
  <si>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</si>
  <si>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</si>
  <si>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</si>
  <si>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</si>
  <si>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</si>
  <si>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</si>
  <si>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</si>
  <si>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</si>
  <si>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</si>
  <si>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</si>
  <si>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</si>
  <si>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</si>
  <si>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</si>
  <si>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</si>
  <si>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</si>
  <si>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</si>
  <si>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</si>
  <si>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</si>
  <si>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</si>
  <si>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</si>
  <si>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</si>
  <si>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</si>
  <si>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</si>
  <si>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</si>
  <si>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</si>
  <si>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</si>
  <si>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</si>
  <si>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</si>
  <si>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</si>
  <si>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</si>
  <si>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</si>
  <si>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</si>
  <si>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</si>
  <si>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</si>
  <si>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</si>
  <si>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</si>
  <si>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</si>
  <si>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</si>
  <si>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</si>
  <si>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</si>
  <si>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</si>
  <si>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</si>
  <si>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</si>
  <si>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</si>
  <si>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</si>
  <si>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</si>
  <si>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</si>
  <si>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</si>
  <si>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</si>
  <si>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</si>
  <si>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</si>
  <si>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</si>
  <si>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</si>
  <si>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</si>
  <si>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</si>
  <si>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</si>
  <si>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</si>
  <si>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</si>
  <si>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</si>
  <si>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</si>
  <si>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</si>
  <si>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</si>
  <si>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</si>
  <si>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</si>
  <si>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</si>
  <si>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</si>
  <si>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</si>
  <si>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</si>
  <si>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</si>
  <si>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</si>
  <si>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</si>
  <si>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</si>
  <si>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</si>
  <si>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</si>
  <si>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</si>
  <si>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</si>
  <si>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</si>
  <si>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</si>
  <si>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</si>
  <si>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</si>
  <si>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</si>
  <si>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</si>
  <si>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</si>
  <si>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</si>
  <si>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</si>
  <si>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</si>
  <si>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</si>
  <si>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</si>
  <si>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</si>
  <si>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</si>
  <si>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</si>
  <si>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</si>
  <si>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</si>
  <si>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</si>
  <si>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</si>
  <si>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</si>
  <si>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</si>
  <si>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</si>
  <si>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</si>
  <si>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</si>
  <si>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</si>
  <si>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</si>
  <si>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</si>
  <si>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</si>
  <si>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</si>
  <si>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</si>
  <si>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</si>
  <si>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</si>
  <si>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</si>
  <si>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</si>
  <si>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</si>
  <si>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</si>
  <si>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</si>
  <si>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</si>
  <si>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</si>
  <si>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</si>
  <si>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</si>
  <si>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</si>
  <si>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</si>
  <si>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</si>
  <si>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</si>
  <si>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</si>
  <si>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</si>
  <si>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</si>
  <si>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</si>
  <si>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</si>
  <si>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</si>
  <si>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</si>
  <si>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</si>
  <si>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</si>
  <si>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</si>
  <si>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</si>
  <si>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</si>
  <si>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</si>
  <si>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</si>
  <si>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</si>
  <si>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</si>
  <si>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</si>
  <si>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</si>
  <si>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</si>
  <si>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</si>
  <si>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</si>
  <si>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</si>
  <si>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</si>
  <si>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</si>
  <si>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</si>
  <si>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</si>
  <si>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</si>
  <si>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</si>
  <si>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</si>
  <si>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</si>
  <si>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</si>
  <si>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</si>
  <si>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</si>
  <si>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</si>
  <si>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</si>
  <si>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</si>
  <si>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</si>
  <si>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</si>
  <si>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</si>
  <si>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</si>
  <si>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</si>
  <si>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</si>
  <si>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</si>
  <si>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</si>
  <si>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</si>
  <si>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</si>
  <si>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</si>
  <si>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</si>
  <si>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</si>
  <si>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</si>
  <si>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</si>
  <si>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</si>
  <si>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</si>
  <si>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</si>
  <si>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</si>
  <si>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</si>
  <si>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</si>
  <si>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</si>
  <si>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</si>
  <si>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</si>
  <si>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</si>
  <si>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</si>
  <si>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</si>
  <si>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</si>
  <si>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</si>
  <si>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</si>
  <si>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</si>
  <si>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</si>
  <si>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</si>
  <si>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</si>
  <si>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</si>
  <si>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</si>
  <si>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</si>
  <si>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</si>
  <si>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</si>
  <si>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</si>
  <si>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</si>
  <si>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</si>
  <si>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</si>
  <si>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</si>
  <si>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</si>
  <si>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</si>
  <si>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</si>
  <si>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</si>
  <si>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</si>
  <si>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</si>
  <si>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</si>
  <si>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</si>
  <si>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</si>
  <si>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</si>
  <si>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</si>
  <si>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</si>
  <si>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</si>
  <si>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</si>
  <si>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</si>
  <si>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</si>
  <si>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</si>
  <si>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</si>
  <si>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</si>
  <si>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</si>
  <si>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</si>
  <si>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</si>
  <si>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</si>
  <si>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</si>
  <si>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</si>
  <si>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</si>
  <si>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</si>
  <si>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</si>
  <si>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</si>
  <si>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</si>
  <si>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</si>
  <si>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</si>
  <si>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</si>
  <si>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</si>
  <si>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</si>
  <si>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</si>
  <si>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</si>
  <si>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</si>
  <si>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</si>
  <si>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</si>
  <si>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</si>
  <si>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</si>
  <si>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</si>
  <si>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</si>
  <si>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</si>
  <si>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</si>
  <si>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</si>
  <si>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</si>
  <si>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</si>
  <si>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</si>
  <si>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</si>
  <si>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</si>
  <si>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</si>
  <si>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</si>
  <si>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</si>
  <si>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</si>
  <si>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</si>
  <si>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</si>
  <si>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</si>
  <si>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</si>
  <si>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</si>
  <si>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</si>
  <si>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</si>
  <si>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</si>
  <si>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</si>
  <si>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</si>
  <si>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</si>
  <si>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</si>
  <si>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</si>
  <si>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</si>
  <si>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</si>
  <si>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</si>
  <si>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</si>
  <si>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</si>
  <si>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</si>
  <si>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</si>
  <si>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</si>
  <si>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</si>
  <si>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</si>
  <si>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</si>
  <si>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</si>
  <si>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</si>
  <si>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</si>
  <si>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</si>
  <si>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</si>
  <si>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</si>
  <si>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</si>
  <si>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</si>
  <si>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</si>
  <si>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</si>
  <si>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</si>
  <si>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</si>
  <si>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</si>
  <si>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</si>
  <si>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</si>
  <si>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</si>
  <si>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</si>
  <si>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</si>
  <si>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</si>
  <si>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</si>
  <si>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</si>
  <si>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</si>
  <si>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</si>
  <si>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</si>
  <si>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</si>
  <si>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</si>
  <si>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</si>
  <si>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</si>
  <si>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</si>
  <si>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</si>
  <si>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</si>
  <si>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</si>
  <si>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</si>
  <si>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</si>
  <si>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</si>
  <si>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</si>
  <si>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</si>
  <si>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</si>
  <si>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</si>
  <si>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</si>
  <si>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</si>
  <si>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</si>
  <si>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</si>
  <si>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</si>
  <si>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</si>
  <si>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</si>
  <si>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</si>
  <si>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</si>
  <si>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</si>
  <si>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</si>
  <si>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</si>
  <si>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</si>
  <si>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</si>
  <si>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</si>
  <si>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</si>
  <si>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</si>
  <si>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</si>
  <si>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</si>
  <si>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</si>
  <si>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</si>
  <si>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</si>
  <si>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</si>
  <si>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</si>
  <si>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</si>
  <si>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</si>
  <si>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</si>
  <si>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</si>
  <si>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</si>
  <si>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</si>
  <si>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</si>
  <si>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</si>
  <si>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</si>
  <si>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</si>
  <si>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</si>
  <si>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</si>
  <si>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</si>
  <si>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</si>
  <si>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</si>
  <si>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</si>
  <si>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</si>
  <si>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</si>
  <si>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</si>
  <si>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</si>
  <si>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</si>
  <si>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</si>
  <si>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</si>
  <si>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</si>
  <si>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</si>
  <si>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</si>
  <si>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</si>
  <si>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</si>
  <si>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</si>
  <si>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</si>
  <si>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</si>
  <si>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</si>
  <si>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</si>
  <si>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</si>
  <si>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</si>
  <si>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</si>
  <si>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</si>
  <si>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</si>
  <si>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</si>
  <si>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</si>
  <si>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</si>
  <si>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</si>
  <si>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</si>
  <si>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</si>
  <si>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</si>
  <si>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</si>
  <si>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</si>
  <si>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</si>
  <si>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</si>
  <si>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</si>
  <si>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</si>
  <si>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</si>
  <si>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</si>
  <si>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</si>
  <si>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</si>
  <si>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</si>
  <si>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</si>
  <si>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</si>
  <si>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</si>
  <si>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</si>
  <si>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</si>
  <si>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</si>
  <si>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</si>
  <si>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</si>
  <si>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</si>
  <si>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</si>
  <si>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</si>
  <si>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</si>
  <si>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</si>
  <si>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</si>
  <si>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</si>
  <si>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</si>
  <si>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</si>
  <si>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</si>
  <si>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</si>
  <si>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</si>
  <si>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</si>
  <si>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</si>
  <si>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</si>
  <si>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</si>
  <si>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</si>
  <si>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</si>
  <si>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</si>
  <si>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</si>
  <si>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</si>
  <si>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C2</t>
  </si>
  <si>
    <t>B1B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</si>
  <si>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</si>
  <si>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</si>
  <si>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</si>
  <si>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</si>
  <si>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</si>
  <si>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</si>
  <si>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</si>
  <si>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</si>
  <si>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</si>
  <si>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</si>
  <si>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</si>
  <si>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</si>
  <si>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</si>
  <si>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</si>
  <si>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</si>
  <si>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</si>
  <si>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</si>
  <si>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</si>
  <si>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</si>
  <si>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</si>
  <si>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</si>
  <si>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</si>
  <si>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</si>
  <si>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</si>
  <si>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</si>
  <si>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</si>
  <si>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</si>
  <si>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</si>
  <si>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</si>
  <si>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</si>
  <si>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</si>
  <si>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</si>
  <si>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</si>
  <si>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</si>
  <si>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</si>
  <si>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</si>
  <si>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</si>
  <si>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</si>
  <si>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</si>
  <si>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</si>
  <si>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</si>
  <si>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</si>
  <si>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</si>
  <si>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</si>
  <si>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</si>
  <si>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</si>
  <si>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</si>
  <si>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</si>
  <si>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</si>
  <si>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</si>
  <si>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</si>
  <si>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</si>
  <si>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</si>
  <si>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</si>
  <si>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</si>
  <si>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</si>
  <si>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</si>
  <si>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</si>
  <si>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</si>
  <si>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</si>
  <si>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</si>
  <si>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</si>
  <si>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</si>
  <si>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</si>
  <si>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</si>
  <si>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</si>
  <si>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</si>
  <si>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</si>
  <si>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</si>
  <si>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</si>
  <si>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</si>
  <si>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</si>
  <si>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</si>
  <si>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</si>
  <si>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</si>
  <si>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</si>
  <si>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</si>
  <si>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</si>
  <si>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</si>
  <si>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</si>
  <si>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</si>
  <si>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</si>
  <si>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</si>
  <si>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</si>
  <si>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</si>
  <si>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</si>
  <si>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</si>
  <si>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</si>
  <si>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</si>
  <si>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</si>
  <si>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</si>
  <si>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</si>
  <si>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</si>
  <si>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</si>
  <si>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</si>
  <si>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</si>
  <si>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</si>
  <si>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</si>
  <si>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</si>
  <si>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</si>
  <si>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</si>
  <si>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</si>
  <si>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</si>
  <si>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</si>
  <si>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</si>
  <si>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</si>
  <si>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</si>
  <si>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</si>
  <si>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</si>
  <si>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</si>
  <si>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</si>
  <si>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</si>
  <si>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</si>
  <si>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</si>
  <si>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</si>
  <si>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</si>
  <si>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</si>
  <si>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</si>
  <si>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</si>
  <si>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</si>
  <si>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</si>
  <si>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</si>
  <si>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</si>
  <si>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</si>
  <si>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</si>
  <si>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</si>
  <si>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</si>
  <si>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</si>
  <si>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</si>
  <si>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</si>
  <si>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</si>
  <si>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</si>
  <si>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</si>
  <si>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</si>
  <si>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</si>
  <si>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</si>
  <si>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</si>
  <si>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</si>
  <si>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</si>
  <si>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</si>
  <si>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</si>
  <si>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</si>
  <si>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</si>
  <si>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</si>
  <si>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</si>
  <si>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</si>
  <si>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</si>
  <si>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</si>
  <si>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</si>
  <si>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</si>
  <si>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</si>
  <si>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</si>
  <si>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</si>
  <si>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</si>
  <si>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</si>
  <si>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</si>
  <si>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</si>
  <si>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</si>
  <si>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</si>
  <si>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</si>
  <si>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</si>
  <si>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</si>
  <si>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</si>
  <si>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</si>
  <si>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</si>
  <si>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</si>
  <si>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</si>
  <si>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</si>
  <si>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</si>
  <si>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</si>
  <si>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</si>
  <si>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</si>
  <si>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</si>
  <si>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</si>
  <si>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</si>
  <si>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</si>
  <si>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</si>
  <si>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</si>
  <si>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</si>
  <si>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</si>
  <si>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</si>
  <si>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</si>
  <si>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</si>
  <si>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</si>
  <si>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</si>
  <si>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</si>
  <si>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</si>
  <si>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</si>
  <si>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</si>
  <si>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</si>
  <si>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</si>
  <si>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</si>
  <si>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</si>
  <si>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</si>
  <si>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</si>
  <si>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</si>
  <si>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</si>
  <si>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</si>
  <si>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</si>
  <si>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</si>
  <si>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</si>
  <si>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</si>
  <si>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</si>
  <si>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</si>
  <si>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</si>
  <si>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</si>
  <si>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</si>
  <si>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</si>
  <si>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</si>
  <si>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</si>
  <si>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</si>
  <si>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</si>
  <si>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</si>
  <si>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</si>
  <si>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</si>
  <si>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</si>
  <si>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</si>
  <si>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</si>
  <si>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</si>
  <si>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</si>
  <si>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</si>
  <si>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</si>
  <si>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</si>
  <si>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</si>
  <si>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</si>
  <si>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</si>
  <si>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</si>
  <si>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</si>
  <si>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</si>
  <si>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</si>
  <si>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</si>
  <si>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</si>
  <si>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</si>
  <si>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</si>
  <si>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</si>
  <si>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</si>
  <si>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</si>
  <si>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</si>
  <si>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</si>
  <si>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</si>
  <si>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</si>
  <si>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</si>
  <si>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</si>
  <si>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</si>
  <si>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</si>
  <si>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</si>
  <si>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</si>
  <si>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</si>
  <si>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</si>
  <si>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</si>
  <si>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</si>
  <si>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</si>
  <si>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</si>
  <si>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</si>
  <si>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</si>
  <si>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</si>
  <si>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</si>
  <si>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</si>
  <si>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</si>
  <si>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</si>
  <si>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</si>
  <si>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</si>
  <si>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</si>
  <si>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</si>
  <si>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</si>
  <si>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</si>
  <si>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</si>
  <si>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</si>
  <si>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</si>
  <si>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</si>
  <si>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</si>
  <si>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</si>
  <si>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</si>
  <si>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</si>
  <si>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</si>
  <si>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</si>
  <si>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</si>
  <si>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</si>
  <si>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</si>
  <si>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</si>
  <si>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</si>
  <si>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</si>
  <si>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</si>
  <si>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</si>
  <si>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</si>
  <si>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</si>
  <si>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</si>
  <si>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</si>
  <si>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</si>
  <si>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</si>
  <si>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</si>
  <si>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</si>
  <si>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</si>
  <si>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</si>
  <si>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</si>
  <si>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</si>
  <si>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</si>
  <si>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</si>
  <si>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</si>
  <si>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</si>
  <si>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</si>
  <si>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</si>
  <si>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</si>
  <si>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</si>
  <si>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</si>
  <si>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</si>
  <si>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</si>
  <si>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</si>
  <si>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</si>
  <si>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</si>
  <si>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</si>
  <si>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</si>
  <si>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</si>
  <si>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</si>
  <si>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</si>
  <si>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</si>
  <si>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</si>
  <si>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</si>
  <si>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</si>
  <si>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</si>
  <si>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</si>
  <si>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</si>
  <si>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</si>
  <si>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</si>
  <si>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</si>
  <si>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</si>
  <si>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</si>
  <si>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</si>
  <si>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</si>
  <si>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</si>
  <si>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</si>
  <si>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</si>
  <si>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</si>
  <si>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</si>
  <si>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</si>
  <si>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</si>
  <si>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</si>
  <si>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</si>
  <si>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</si>
  <si>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</si>
  <si>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</si>
  <si>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</si>
  <si>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</si>
  <si>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</si>
  <si>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</si>
  <si>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</si>
  <si>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</si>
  <si>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</si>
  <si>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</si>
  <si>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</si>
  <si>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</si>
  <si>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</si>
  <si>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</si>
  <si>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</si>
  <si>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</si>
  <si>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</si>
  <si>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</si>
  <si>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</si>
  <si>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</si>
  <si>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</si>
  <si>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</si>
  <si>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</si>
  <si>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</si>
  <si>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</si>
  <si>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</si>
  <si>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</si>
  <si>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</si>
  <si>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</si>
  <si>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</si>
  <si>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</si>
  <si>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</si>
  <si>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</si>
  <si>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</si>
  <si>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</si>
  <si>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</si>
  <si>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</si>
  <si>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</si>
  <si>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</si>
  <si>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</si>
  <si>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</si>
  <si>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</si>
  <si>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</si>
  <si>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</si>
  <si>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</si>
  <si>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</si>
  <si>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</si>
  <si>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</si>
  <si>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</si>
  <si>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</si>
  <si>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</si>
  <si>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</si>
  <si>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</si>
  <si>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</si>
  <si>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</si>
  <si>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</si>
  <si>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</si>
  <si>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</si>
  <si>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</si>
  <si>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</si>
  <si>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</si>
  <si>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</si>
  <si>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</si>
  <si>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</si>
  <si>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</si>
  <si>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</si>
  <si>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</si>
  <si>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</si>
  <si>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</si>
  <si>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</si>
  <si>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</si>
  <si>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</si>
  <si>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</si>
  <si>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</si>
  <si>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</si>
  <si>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</si>
  <si>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</si>
  <si>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</si>
  <si>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</si>
  <si>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</si>
  <si>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</si>
  <si>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</si>
  <si>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</si>
  <si>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</si>
  <si>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</si>
  <si>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</si>
  <si>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</si>
  <si>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</si>
  <si>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</si>
  <si>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</si>
  <si>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</si>
  <si>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</si>
  <si>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</si>
  <si>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</si>
  <si>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</si>
  <si>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</si>
  <si>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</si>
  <si>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</si>
  <si>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</si>
  <si>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</si>
  <si>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</si>
  <si>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</si>
  <si>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</si>
  <si>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</si>
  <si>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</si>
  <si>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</si>
  <si>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</si>
  <si>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</si>
  <si>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</si>
  <si>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</si>
  <si>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</si>
  <si>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</si>
  <si>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</si>
  <si>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</si>
  <si>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</si>
  <si>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</si>
  <si>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</si>
  <si>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</si>
  <si>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</si>
  <si>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</si>
  <si>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</si>
  <si>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</si>
  <si>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</si>
  <si>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</si>
  <si>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</si>
  <si>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</si>
  <si>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</si>
  <si>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</si>
  <si>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</si>
  <si>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</si>
  <si>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</si>
  <si>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</si>
  <si>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</si>
  <si>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</si>
  <si>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</si>
  <si>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</si>
  <si>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</si>
  <si>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</si>
  <si>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</si>
  <si>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</si>
  <si>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</si>
  <si>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</si>
  <si>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</si>
  <si>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</si>
  <si>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</si>
  <si>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</si>
  <si>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</si>
  <si>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</si>
  <si>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</si>
  <si>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</si>
  <si>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</si>
  <si>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</si>
  <si>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</si>
  <si>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</si>
  <si>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</si>
  <si>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</si>
  <si>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</si>
  <si>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</si>
  <si>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</si>
  <si>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</si>
  <si>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</si>
  <si>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</si>
  <si>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</si>
  <si>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</si>
  <si>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</si>
  <si>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</si>
  <si>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</si>
  <si>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</si>
  <si>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</si>
  <si>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</si>
  <si>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</si>
  <si>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</si>
  <si>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</si>
  <si>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</si>
  <si>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</si>
  <si>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</si>
  <si>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</si>
  <si>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</si>
  <si>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</si>
  <si>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</si>
  <si>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</si>
  <si>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</si>
  <si>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</si>
  <si>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</si>
  <si>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</si>
  <si>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</si>
  <si>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</si>
  <si>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</si>
  <si>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</si>
  <si>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</si>
  <si>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</si>
  <si>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</si>
  <si>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</si>
  <si>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</si>
  <si>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</si>
  <si>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</si>
  <si>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</si>
  <si>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</si>
  <si>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</si>
  <si>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</si>
  <si>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</si>
  <si>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</si>
  <si>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</si>
  <si>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</si>
  <si>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</si>
  <si>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</si>
  <si>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</si>
  <si>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</si>
  <si>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</si>
  <si>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</si>
  <si>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</si>
  <si>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</si>
  <si>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</si>
  <si>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</si>
  <si>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</si>
  <si>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</si>
  <si>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</si>
  <si>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</si>
  <si>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</si>
  <si>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</si>
  <si>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</si>
  <si>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</si>
  <si>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</si>
  <si>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</si>
  <si>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</si>
  <si>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</si>
  <si>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</si>
  <si>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</si>
  <si>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</si>
  <si>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</si>
  <si>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</si>
  <si>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</si>
  <si>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</si>
  <si>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</si>
  <si>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</si>
  <si>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</si>
  <si>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</si>
  <si>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</si>
  <si>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</si>
  <si>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</si>
  <si>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</si>
  <si>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</si>
  <si>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</si>
  <si>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</si>
  <si>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</si>
  <si>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</si>
  <si>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</si>
  <si>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</si>
  <si>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</si>
  <si>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</si>
  <si>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</si>
  <si>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</si>
  <si>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</si>
  <si>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</si>
  <si>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</si>
  <si>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</si>
  <si>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</si>
  <si>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</si>
  <si>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</si>
  <si>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</si>
  <si>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</si>
  <si>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</si>
  <si>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</si>
  <si>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</si>
  <si>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</si>
  <si>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</si>
  <si>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</si>
  <si>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</si>
  <si>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</si>
  <si>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</si>
  <si>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</si>
  <si>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</si>
  <si>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</si>
  <si>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</si>
  <si>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</si>
  <si>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</si>
  <si>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</si>
  <si>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</si>
  <si>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</si>
  <si>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</si>
  <si>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</si>
  <si>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</si>
  <si>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</si>
  <si>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</si>
  <si>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</si>
  <si>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</si>
  <si>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</si>
  <si>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</si>
  <si>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</si>
  <si>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</si>
  <si>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</si>
  <si>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</si>
  <si>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</si>
  <si>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</si>
  <si>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</si>
  <si>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</si>
  <si>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</si>
  <si>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</si>
  <si>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</si>
  <si>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</si>
  <si>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</si>
  <si>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</si>
  <si>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</si>
  <si>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</si>
  <si>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</si>
  <si>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</si>
  <si>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</si>
  <si>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</si>
  <si>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</si>
  <si>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</si>
  <si>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</si>
  <si>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</si>
  <si>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</si>
  <si>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</si>
  <si>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</si>
  <si>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</si>
  <si>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</si>
  <si>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</si>
  <si>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</si>
  <si>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</si>
  <si>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</si>
  <si>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</si>
  <si>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</si>
  <si>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</si>
  <si>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</si>
  <si>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</si>
  <si>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</si>
  <si>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</si>
  <si>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</si>
  <si>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</si>
  <si>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</si>
  <si>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</si>
  <si>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</si>
  <si>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</si>
  <si>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</si>
  <si>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</si>
  <si>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</si>
  <si>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</si>
  <si>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</si>
  <si>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</si>
  <si>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</si>
  <si>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</si>
  <si>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</si>
  <si>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</si>
  <si>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</si>
  <si>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</si>
  <si>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</si>
  <si>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</si>
  <si>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</si>
  <si>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</si>
  <si>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</si>
  <si>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</si>
  <si>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</si>
  <si>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</si>
  <si>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</si>
  <si>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</si>
  <si>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</si>
  <si>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</si>
  <si>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</si>
  <si>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</si>
  <si>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</si>
  <si>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</si>
  <si>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</si>
  <si>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</si>
  <si>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</si>
  <si>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</si>
  <si>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</si>
  <si>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</si>
  <si>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</si>
  <si>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</si>
  <si>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</si>
  <si>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</si>
  <si>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</si>
  <si>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</si>
  <si>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</si>
  <si>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</si>
  <si>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</si>
  <si>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</si>
  <si>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</si>
  <si>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</si>
  <si>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</si>
  <si>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</si>
  <si>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</si>
  <si>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</si>
  <si>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</si>
  <si>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</si>
  <si>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</si>
  <si>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</si>
  <si>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</si>
  <si>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</si>
  <si>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</si>
  <si>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</si>
  <si>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</si>
  <si>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</si>
  <si>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</si>
  <si>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</si>
  <si>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</si>
  <si>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</si>
  <si>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</si>
  <si>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</si>
  <si>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</si>
  <si>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</si>
  <si>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</si>
  <si>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</si>
  <si>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</si>
  <si>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</si>
  <si>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</si>
  <si>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</si>
  <si>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</si>
  <si>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</si>
  <si>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</si>
  <si>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</si>
  <si>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</si>
  <si>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</si>
  <si>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</si>
  <si>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</si>
  <si>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</si>
  <si>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</si>
  <si>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</si>
  <si>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</si>
  <si>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</si>
  <si>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</si>
  <si>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</si>
  <si>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</si>
  <si>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</si>
  <si>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</si>
  <si>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</si>
  <si>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</si>
  <si>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</si>
  <si>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</si>
  <si>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</si>
  <si>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</si>
  <si>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</si>
  <si>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</si>
  <si>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</si>
  <si>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</si>
  <si>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</si>
  <si>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</si>
  <si>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</si>
  <si>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</si>
  <si>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</si>
  <si>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</si>
  <si>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</si>
  <si>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</si>
  <si>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</si>
  <si>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</si>
  <si>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</si>
  <si>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</si>
  <si>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</si>
  <si>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</si>
  <si>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</si>
  <si>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</si>
  <si>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</si>
  <si>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</si>
  <si>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</si>
  <si>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</si>
  <si>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</si>
  <si>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</si>
  <si>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</si>
  <si>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</si>
  <si>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</si>
  <si>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</si>
  <si>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</si>
  <si>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</si>
  <si>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</si>
  <si>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</si>
  <si>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</si>
  <si>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</si>
  <si>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</si>
  <si>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</si>
  <si>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</si>
  <si>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</si>
  <si>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</si>
  <si>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</si>
  <si>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</si>
  <si>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</si>
  <si>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</si>
  <si>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</si>
  <si>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</si>
  <si>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</si>
  <si>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</si>
  <si>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</si>
  <si>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</si>
  <si>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</si>
  <si>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</si>
  <si>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</si>
  <si>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</si>
  <si>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</si>
  <si>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</si>
  <si>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</si>
  <si>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</si>
  <si>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</si>
  <si>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</si>
  <si>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</si>
  <si>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</si>
  <si>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</si>
  <si>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</si>
  <si>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</si>
  <si>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</si>
  <si>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</si>
  <si>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</si>
  <si>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</si>
  <si>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</si>
  <si>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</si>
  <si>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</si>
  <si>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</si>
  <si>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</si>
  <si>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</si>
  <si>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</si>
  <si>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</si>
  <si>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</si>
  <si>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</si>
  <si>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</si>
  <si>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</si>
  <si>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</si>
  <si>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</si>
  <si>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</si>
  <si>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</si>
  <si>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</si>
  <si>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</si>
  <si>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</si>
  <si>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</si>
  <si>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</si>
  <si>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</si>
  <si>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</si>
  <si>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</si>
  <si>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</si>
  <si>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</si>
  <si>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</si>
  <si>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</si>
  <si>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</si>
  <si>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</si>
  <si>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</si>
  <si>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</si>
  <si>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</si>
  <si>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</si>
  <si>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</si>
  <si>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</si>
  <si>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</si>
  <si>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</si>
  <si>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</si>
  <si>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</si>
  <si>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</si>
  <si>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</si>
  <si>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</si>
  <si>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</si>
  <si>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</si>
  <si>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</si>
  <si>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</si>
  <si>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</si>
  <si>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</si>
  <si>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</si>
  <si>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</si>
  <si>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</si>
  <si>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</si>
  <si>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</si>
  <si>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</si>
  <si>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</si>
  <si>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</si>
  <si>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</si>
  <si>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</si>
  <si>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</si>
  <si>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</si>
  <si>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</si>
  <si>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</si>
  <si>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</si>
  <si>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</si>
  <si>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</si>
  <si>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</si>
  <si>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</si>
  <si>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</si>
  <si>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</si>
  <si>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</si>
  <si>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</si>
  <si>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</si>
  <si>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</si>
  <si>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</si>
  <si>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</si>
  <si>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</si>
  <si>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</si>
  <si>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</si>
  <si>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</si>
  <si>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</si>
  <si>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</si>
  <si>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</si>
  <si>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</si>
  <si>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</si>
  <si>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</si>
  <si>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</si>
  <si>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</si>
  <si>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</si>
  <si>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</si>
  <si>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</si>
  <si>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</si>
  <si>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</si>
  <si>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</si>
  <si>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</si>
  <si>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</si>
  <si>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</si>
  <si>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</si>
  <si>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</si>
  <si>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</si>
  <si>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</si>
  <si>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</si>
  <si>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</si>
  <si>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</si>
  <si>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</si>
  <si>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</si>
  <si>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</si>
  <si>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</si>
  <si>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</si>
  <si>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</si>
  <si>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</si>
  <si>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</si>
  <si>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</si>
  <si>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</si>
  <si>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</si>
  <si>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</si>
  <si>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</si>
  <si>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</si>
  <si>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</si>
  <si>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</si>
  <si>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</si>
  <si>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</si>
  <si>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</si>
  <si>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</si>
  <si>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</si>
  <si>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</si>
  <si>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</si>
  <si>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</si>
  <si>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</si>
  <si>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</si>
  <si>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</si>
  <si>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</si>
  <si>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</si>
  <si>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</si>
  <si>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</si>
  <si>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</si>
  <si>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</si>
  <si>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</si>
  <si>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</si>
  <si>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</si>
  <si>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</si>
  <si>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</si>
  <si>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</si>
  <si>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</si>
  <si>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</si>
  <si>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</si>
  <si>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</si>
  <si>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</si>
  <si>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</si>
  <si>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</si>
  <si>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</si>
  <si>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</si>
  <si>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</si>
  <si>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</si>
  <si>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</si>
  <si>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</si>
  <si>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</si>
  <si>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</si>
  <si>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</si>
  <si>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</si>
  <si>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</si>
  <si>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</si>
  <si>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</si>
  <si>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</si>
  <si>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</si>
  <si>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</si>
  <si>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</si>
  <si>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</si>
  <si>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</si>
  <si>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</si>
  <si>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</si>
  <si>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</si>
  <si>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</si>
  <si>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</si>
  <si>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</si>
  <si>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</si>
  <si>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</si>
  <si>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</si>
  <si>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</si>
  <si>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</si>
  <si>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</si>
  <si>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</si>
  <si>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</si>
  <si>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</si>
  <si>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</si>
  <si>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</si>
  <si>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</si>
  <si>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</si>
  <si>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</si>
  <si>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</si>
  <si>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</si>
  <si>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</si>
  <si>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</si>
  <si>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</si>
  <si>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</si>
  <si>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</si>
  <si>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</si>
  <si>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</si>
  <si>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</si>
  <si>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</si>
  <si>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</si>
  <si>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</si>
  <si>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</si>
  <si>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</si>
  <si>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</si>
  <si>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</si>
  <si>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</si>
  <si>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</si>
  <si>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</si>
  <si>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</si>
  <si>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</si>
  <si>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</si>
  <si>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</si>
  <si>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</si>
  <si>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</si>
  <si>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</si>
  <si>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</si>
  <si>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</si>
  <si>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</si>
  <si>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</si>
  <si>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</si>
  <si>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</si>
  <si>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</si>
  <si>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</si>
  <si>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</si>
  <si>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</si>
  <si>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</si>
  <si>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</si>
  <si>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</si>
  <si>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</si>
  <si>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</si>
  <si>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</si>
  <si>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</si>
  <si>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</si>
  <si>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</si>
  <si>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</si>
  <si>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</si>
  <si>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</si>
  <si>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</si>
  <si>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</si>
  <si>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</si>
  <si>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</si>
  <si>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</si>
  <si>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</si>
  <si>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</si>
  <si>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</si>
  <si>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</si>
  <si>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</si>
  <si>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</si>
  <si>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</si>
  <si>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</si>
  <si>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</si>
  <si>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</si>
  <si>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</si>
  <si>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</si>
  <si>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</si>
  <si>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</si>
  <si>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</si>
  <si>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</si>
  <si>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</si>
  <si>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</si>
  <si>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</si>
  <si>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</si>
  <si>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</si>
  <si>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</si>
  <si>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</si>
  <si>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</si>
  <si>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</si>
  <si>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</si>
  <si>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</si>
  <si>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</si>
  <si>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</si>
  <si>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</si>
  <si>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</si>
  <si>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</si>
  <si>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</si>
  <si>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</si>
  <si>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</si>
  <si>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</si>
  <si>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</si>
  <si>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</si>
  <si>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</si>
  <si>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</si>
  <si>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</si>
  <si>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</si>
  <si>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</si>
  <si>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</si>
  <si>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</si>
  <si>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</si>
  <si>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</si>
  <si>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</si>
  <si>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</si>
  <si>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</si>
  <si>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</si>
  <si>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</si>
  <si>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</si>
  <si>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</si>
  <si>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</si>
  <si>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</si>
  <si>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</si>
  <si>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</si>
  <si>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</si>
  <si>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</si>
  <si>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</si>
  <si>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</si>
  <si>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</si>
  <si>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</si>
  <si>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</si>
  <si>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</si>
  <si>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</si>
  <si>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</si>
  <si>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</si>
  <si>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</si>
  <si>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</si>
  <si>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</si>
  <si>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</si>
  <si>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</si>
  <si>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</si>
  <si>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</si>
  <si>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</si>
  <si>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</si>
  <si>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</si>
  <si>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</si>
  <si>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</si>
  <si>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</si>
  <si>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</si>
  <si>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</si>
  <si>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</si>
  <si>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</si>
  <si>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</si>
  <si>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</si>
  <si>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</si>
  <si>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</si>
  <si>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</si>
  <si>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</si>
  <si>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</si>
  <si>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</si>
  <si>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</si>
  <si>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</si>
  <si>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</si>
  <si>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</si>
  <si>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</si>
  <si>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</si>
  <si>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</si>
  <si>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</si>
  <si>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</si>
  <si>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</si>
  <si>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</si>
  <si>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</si>
  <si>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</si>
  <si>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</si>
  <si>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</si>
  <si>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</si>
  <si>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</si>
  <si>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</si>
  <si>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</si>
  <si>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</si>
  <si>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</si>
  <si>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</si>
  <si>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</si>
  <si>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</si>
  <si>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</si>
  <si>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</si>
  <si>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</si>
  <si>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</si>
  <si>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</si>
  <si>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</si>
  <si>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</si>
  <si>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</si>
  <si>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</si>
  <si>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</si>
  <si>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</si>
  <si>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</si>
  <si>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</si>
  <si>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</si>
  <si>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</si>
  <si>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</si>
  <si>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</si>
  <si>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</si>
  <si>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</si>
  <si>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</si>
  <si>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</si>
  <si>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</si>
  <si>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</si>
  <si>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</si>
  <si>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</si>
  <si>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</si>
  <si>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</si>
  <si>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</si>
  <si>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</si>
  <si>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</si>
  <si>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</si>
  <si>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</si>
  <si>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</si>
  <si>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</si>
  <si>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</si>
  <si>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</si>
  <si>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</si>
  <si>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</si>
  <si>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</si>
  <si>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</si>
  <si>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</si>
  <si>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</si>
  <si>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</si>
  <si>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</si>
  <si>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</si>
  <si>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</si>
  <si>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</si>
  <si>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</si>
  <si>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</si>
  <si>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</si>
  <si>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</si>
  <si>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</si>
  <si>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</si>
  <si>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</si>
  <si>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</si>
  <si>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</si>
  <si>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</si>
  <si>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</si>
  <si>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</si>
  <si>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</si>
  <si>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</si>
  <si>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</si>
  <si>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</si>
  <si>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</si>
  <si>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</si>
  <si>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</si>
  <si>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</si>
  <si>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</si>
  <si>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</si>
  <si>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</si>
  <si>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</si>
  <si>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</si>
  <si>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</si>
  <si>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</si>
  <si>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</si>
  <si>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</si>
  <si>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</si>
  <si>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</si>
  <si>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</si>
  <si>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</si>
  <si>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</si>
  <si>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</si>
  <si>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</si>
  <si>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</si>
  <si>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</si>
  <si>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</si>
  <si>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</si>
  <si>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</si>
  <si>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</si>
  <si>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</si>
  <si>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</si>
  <si>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</si>
  <si>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</si>
  <si>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</si>
  <si>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</si>
  <si>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</si>
  <si>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</si>
  <si>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</si>
  <si>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</si>
  <si>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</si>
  <si>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</si>
  <si>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</si>
  <si>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</si>
  <si>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</si>
  <si>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</si>
  <si>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</si>
  <si>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</si>
  <si>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</si>
  <si>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</si>
  <si>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</si>
  <si>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</si>
  <si>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</si>
  <si>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</si>
  <si>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</si>
  <si>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</si>
  <si>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</si>
  <si>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</si>
  <si>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</si>
  <si>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</si>
  <si>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</si>
  <si>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</si>
  <si>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</si>
  <si>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</si>
  <si>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</si>
  <si>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</si>
  <si>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</si>
  <si>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</si>
  <si>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</si>
  <si>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</si>
  <si>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</si>
  <si>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</si>
  <si>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</si>
  <si>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</si>
  <si>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</si>
  <si>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</si>
  <si>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</si>
  <si>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</si>
  <si>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</si>
  <si>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</si>
  <si>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</si>
  <si>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</si>
  <si>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</si>
  <si>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</si>
  <si>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</si>
  <si>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</si>
  <si>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</si>
  <si>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</si>
  <si>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</si>
  <si>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</si>
  <si>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</si>
  <si>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</si>
  <si>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</si>
  <si>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</si>
  <si>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</si>
  <si>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</si>
  <si>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</si>
  <si>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</si>
  <si>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</si>
  <si>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</si>
  <si>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</si>
  <si>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</si>
  <si>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</si>
  <si>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</si>
  <si>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</si>
  <si>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</si>
  <si>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</si>
  <si>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</si>
  <si>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</si>
  <si>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</si>
  <si>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</si>
  <si>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</si>
  <si>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</si>
  <si>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</si>
  <si>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</si>
  <si>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</si>
  <si>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</si>
  <si>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</si>
  <si>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</si>
  <si>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</si>
  <si>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</si>
  <si>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</si>
  <si>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</si>
  <si>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</si>
  <si>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</si>
  <si>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</si>
  <si>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</si>
  <si>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</si>
  <si>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</si>
  <si>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</si>
  <si>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</si>
  <si>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</si>
  <si>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</si>
  <si>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</si>
  <si>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</si>
  <si>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</si>
  <si>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</si>
  <si>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</si>
  <si>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</si>
  <si>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</si>
  <si>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</si>
  <si>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</si>
  <si>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</si>
  <si>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</si>
  <si>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</si>
  <si>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</si>
  <si>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</si>
  <si>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</si>
  <si>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</si>
  <si>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</si>
  <si>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</si>
  <si>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</si>
  <si>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</si>
  <si>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</si>
  <si>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</si>
  <si>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</si>
  <si>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</si>
  <si>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</si>
  <si>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</si>
  <si>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</si>
  <si>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</si>
  <si>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</si>
  <si>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</si>
  <si>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</si>
  <si>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</si>
  <si>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</si>
  <si>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</si>
  <si>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</si>
  <si>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</si>
  <si>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</si>
  <si>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</si>
  <si>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</si>
  <si>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</si>
  <si>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</si>
  <si>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</si>
  <si>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</si>
  <si>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</si>
  <si>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</si>
  <si>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</si>
  <si>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</si>
  <si>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</si>
  <si>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</si>
  <si>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</si>
  <si>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</si>
  <si>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</si>
  <si>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</si>
  <si>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</si>
  <si>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</si>
  <si>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</si>
  <si>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</si>
  <si>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</si>
  <si>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</si>
  <si>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</si>
  <si>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</si>
  <si>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</si>
  <si>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</si>
  <si>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</si>
  <si>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</si>
  <si>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</si>
  <si>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</si>
  <si>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</si>
  <si>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</si>
  <si>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</si>
  <si>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</si>
  <si>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</si>
  <si>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</si>
  <si>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</si>
  <si>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</si>
  <si>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</si>
  <si>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</si>
  <si>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</si>
  <si>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</si>
  <si>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</si>
  <si>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</si>
  <si>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</si>
  <si>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</si>
  <si>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</si>
  <si>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</si>
  <si>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</si>
  <si>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</si>
  <si>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</si>
  <si>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</si>
  <si>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</si>
  <si>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</si>
  <si>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</si>
  <si>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</si>
  <si>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</si>
  <si>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</si>
  <si>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</si>
  <si>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</si>
  <si>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</si>
  <si>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</si>
  <si>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</si>
  <si>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</si>
  <si>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</si>
  <si>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</si>
  <si>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</si>
  <si>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</si>
  <si>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</si>
  <si>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</si>
  <si>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</si>
  <si>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</si>
  <si>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</si>
  <si>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</si>
  <si>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</si>
  <si>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</si>
  <si>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</si>
  <si>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</si>
  <si>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</si>
  <si>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</si>
  <si>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</si>
  <si>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</si>
  <si>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</si>
  <si>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</si>
  <si>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</si>
  <si>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</si>
  <si>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</si>
  <si>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</si>
  <si>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</si>
  <si>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</si>
  <si>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</si>
  <si>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</si>
  <si>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</si>
  <si>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</si>
  <si>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</si>
  <si>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</si>
  <si>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</si>
  <si>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</si>
  <si>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</si>
  <si>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</si>
  <si>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</si>
  <si>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</si>
  <si>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</si>
  <si>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</si>
  <si>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</si>
  <si>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</si>
  <si>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</si>
  <si>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</si>
  <si>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</si>
  <si>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</si>
  <si>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</si>
  <si>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</si>
  <si>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</si>
  <si>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</si>
  <si>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</si>
  <si>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</si>
  <si>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</si>
  <si>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</si>
  <si>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</si>
  <si>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</si>
  <si>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</si>
  <si>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</si>
  <si>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</si>
  <si>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</si>
  <si>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</si>
  <si>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</si>
  <si>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</si>
  <si>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</si>
  <si>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</si>
  <si>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</si>
  <si>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</si>
  <si>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</si>
  <si>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</si>
  <si>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</si>
  <si>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</si>
  <si>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</si>
  <si>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</si>
  <si>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</si>
  <si>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</si>
  <si>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</si>
  <si>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</si>
  <si>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</si>
  <si>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</si>
  <si>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</si>
  <si>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C2C1C3</t>
  </si>
  <si>
    <t>B1BC1C3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</si>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</sst>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58115.0897858725</v>
      </c>
      <c r="G3" s="94">
        <f>SUM(G4:G23)</f>
        <v>420210.51021412754</v>
      </c>
      <c r="H3" s="94">
        <f ca="1">SUM(H4:H23)</f>
        <v>0</v>
      </c>
      <c r="I3" s="95">
        <f>IFERROR(F3/E3," ")</f>
        <v>0.12149692549567177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27134.589785872493</v>
      </c>
      <c r="G4" s="100">
        <f>+E4-F4</f>
        <v>69201.71021412751</v>
      </c>
      <c r="H4" s="100">
        <f ca="1">'BTP-U298SCR1'!P5</f>
        <v>0</v>
      </c>
      <c r="I4" s="101">
        <f t="shared" ref="I4:I23" si="0">IFERROR(F4/E4," ")</f>
        <v>0.28166526829318222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849.19999999999993</v>
      </c>
      <c r="G5" s="100">
        <f t="shared" ref="G5:G7" si="1">+E5-F5</f>
        <v>95487.1</v>
      </c>
      <c r="H5" s="100">
        <f ca="1">'BTP-U298SCR2'!P5</f>
        <v>0</v>
      </c>
      <c r="I5" s="101">
        <f t="shared" si="0"/>
        <v>8.8149534495304462E-3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20738.099999999999</v>
      </c>
      <c r="G6" s="100">
        <f t="shared" si="1"/>
        <v>2960.7000000000007</v>
      </c>
      <c r="H6" s="100">
        <f ca="1">'BTP-U298OLD1'!P5</f>
        <v>0</v>
      </c>
      <c r="I6" s="101">
        <f t="shared" si="0"/>
        <v>0.87506962377841913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53.999999999999993</v>
      </c>
      <c r="G7" s="100">
        <f t="shared" si="1"/>
        <v>23644.799999999999</v>
      </c>
      <c r="H7" s="100">
        <f ca="1">'BTP-U298OLD2'!P5</f>
        <v>0</v>
      </c>
      <c r="I7" s="101">
        <f t="shared" si="0"/>
        <v>2.2785963846270697E-3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3959</v>
      </c>
      <c r="E8" s="100">
        <f>'BTP-U298STK1'!F8</f>
        <v>119127.70000000003</v>
      </c>
      <c r="F8" s="100">
        <f>'BTP-U298STK1'!H8</f>
        <v>9339.2000000000044</v>
      </c>
      <c r="G8" s="100">
        <f t="shared" ref="G8:G22" si="3">+E8-F8</f>
        <v>109788.50000000003</v>
      </c>
      <c r="H8" s="100">
        <f ca="1">'BTP-U298STK1'!P5</f>
        <v>0</v>
      </c>
      <c r="I8" s="101">
        <f t="shared" ref="I8:I22" si="4">IFERROR(F8/E8," ")</f>
        <v>7.8396544212639058E-2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3960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 filterMode="1"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F588" sqref="F58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86</v>
      </c>
      <c r="N5" s="30">
        <f>H8</f>
        <v>849.19999999999993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82</v>
      </c>
      <c r="H6" s="26" cm="1">
        <f t="array" ref="H6">SUMPRODUCT(--($C$30:$C$552=$D6),$L$30:$L$552,$J$30:$J$552)</f>
        <v>847.19999999999993</v>
      </c>
      <c r="I6" s="26" cm="1">
        <f t="array" ref="I6">SUMPRODUCT(--($C$30:$C$552=$D6),$M$30:$M$552)</f>
        <v>1544</v>
      </c>
      <c r="J6" s="27" cm="1">
        <f t="array" ref="J6">SUMPRODUCT(--($C$30:$C$552=$D6),$M$30:$M$552,$J$30:$J$552)</f>
        <v>26061.400000000009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86</v>
      </c>
      <c r="H8" s="41">
        <f t="shared" si="0"/>
        <v>849.19999999999993</v>
      </c>
      <c r="I8" s="41">
        <f t="shared" si="0"/>
        <v>9846</v>
      </c>
      <c r="J8" s="42">
        <f>J5+J6+J7</f>
        <v>95487.1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19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423.90233545647561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826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19965.8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hidden="1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hidden="1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hidden="1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hidden="1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hidden="1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hidden="1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hidden="1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hidden="1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hidden="1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hidden="1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hidden="1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hidden="1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hidden="1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hidden="1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hidden="1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hidden="1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hidden="1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hidden="1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hidden="1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hidden="1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hidden="1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hidden="1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hidden="1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hidden="1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SUMIFS([2]Up!$J:$J,[2]Up!$D:$D,D448)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SUMIFS([2]Up!$J:$J,[2]Up!$D:$D,D449)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SUMIFS([2]Up!$J:$J,[2]Up!$D:$D,D450)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SUMIFS([2]Up!$J:$J,[2]Up!$D:$D,D451)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SUMIFS([2]Up!$J:$J,[2]Up!$D:$D,D452)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SUMIFS([2]Up!$J:$J,[2]Up!$D:$D,D453)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SUMIFS([2]Up!$J:$J,[2]Up!$D:$D,D454)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SUMIFS([2]Up!$J:$J,[2]Up!$D:$D,D455)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SUMIFS([2]Up!$J:$J,[2]Up!$D:$D,D456)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SUMIFS([2]Up!$J:$J,[2]Up!$D:$D,D457)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SUMIFS([2]Up!$J:$J,[2]Up!$D:$D,D458)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SUMIFS([2]Up!$J:$J,[2]Up!$D:$D,D459)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SUMIFS([2]Up!$J:$J,[2]Up!$D:$D,D460)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SUMIFS([2]Up!$J:$J,[2]Up!$D:$D,D461)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SUMIFS([2]Up!$J:$J,[2]Up!$D:$D,D462)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SUMIFS([2]Up!$J:$J,[2]Up!$D:$D,D463)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SUMIFS([2]Up!$J:$J,[2]Up!$D:$D,D464)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SUMIFS([2]Up!$J:$J,[2]Up!$D:$D,D465)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SUMIFS([2]Up!$J:$J,[2]Up!$D:$D,D466)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SUMIFS([2]Up!$J:$J,[2]Up!$D:$D,D467)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SUMIFS([2]Up!$J:$J,[2]Up!$D:$D,D468)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SUMIFS([2]Up!$J:$J,[2]Up!$D:$D,D469)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hidden="1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SUMIFS([2]Up!$J:$J,[2]Up!$D:$D,D470)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SUMIFS([2]Up!$J:$J,[2]Up!$D:$D,D471)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SUMIFS([2]Up!$J:$J,[2]Up!$D:$D,D472)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SUMIFS([2]Up!$J:$J,[2]Up!$D:$D,D473)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SUMIFS([2]Up!$J:$J,[2]Up!$D:$D,D474)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SUMIFS([2]Up!$J:$J,[2]Up!$D:$D,D475)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SUMIFS([2]Up!$J:$J,[2]Up!$D:$D,D476)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SUMIFS([2]Up!$J:$J,[2]Up!$D:$D,D477)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SUMIFS([2]Up!$J:$J,[2]Up!$D:$D,D478)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SUMIFS([2]Up!$J:$J,[2]Up!$D:$D,D479)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SUMIFS([2]Up!$J:$J,[2]Up!$D:$D,D480)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SUMIFS([2]Up!$J:$J,[2]Up!$D:$D,D481)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SUMIFS([2]Up!$J:$J,[2]Up!$D:$D,D482)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SUMIFS([2]Up!$J:$J,[2]Up!$D:$D,D483)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SUMIFS([2]Up!$J:$J,[2]Up!$D:$D,D484)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 t="e">
        <f>SUMIFS([2]Up!$J:$J,[2]Up!$D:$D,D485)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SUMIFS([2]Up!$J:$J,[2]Up!$D:$D,D486)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SUMIFS([2]Up!$J:$J,[2]Up!$D:$D,D487)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SUMIFS([2]Up!$J:$J,[2]Up!$D:$D,D488)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SUMIFS([2]Up!$J:$J,[2]Up!$D:$D,D489)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SUMIFS([2]Up!$J:$J,[2]Up!$D:$D,D490)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SUMIFS([2]Up!$J:$J,[2]Up!$D:$D,D491)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SUMIFS([2]Up!$J:$J,[2]Up!$D:$D,D492)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SUMIFS([2]Up!$J:$J,[2]Up!$D:$D,D493)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SUMIFS([2]Up!$J:$J,[2]Up!$D:$D,D494)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SUMIFS([2]Up!$J:$J,[2]Up!$D:$D,D495)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SUMIFS([2]Up!$J:$J,[2]Up!$D:$D,D496)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SUMIFS([2]Up!$J:$J,[2]Up!$D:$D,D497)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SUMIFS([2]Up!$J:$J,[2]Up!$D:$D,D498)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hidden="1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SUMIFS([2]Up!$J:$J,[2]Up!$D:$D,D499)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SUMIFS([2]Up!$J:$J,[2]Up!$D:$D,D500)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SUMIFS([2]Up!$J:$J,[2]Up!$D:$D,D501)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SUMIFS([2]Up!$J:$J,[2]Up!$D:$D,D502)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SUMIFS([2]Up!$J:$J,[2]Up!$D:$D,D503)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SUMIFS([2]Up!$J:$J,[2]Up!$D:$D,D504)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SUMIFS([2]Up!$J:$J,[2]Up!$D:$D,D505)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SUMIFS([2]Up!$J:$J,[2]Up!$D:$D,D506)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SUMIFS([2]Up!$J:$J,[2]Up!$D:$D,D507)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SUMIFS([2]Up!$J:$J,[2]Up!$D:$D,D508)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SUMIFS([2]Up!$J:$J,[2]Up!$D:$D,D509)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SUMIFS([2]Up!$J:$J,[2]Up!$D:$D,D510)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SUMIFS([2]Up!$J:$J,[2]Up!$D:$D,D511)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SUMIFS([2]Up!$J:$J,[2]Up!$D:$D,D512)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SUMIFS([2]Up!$J:$J,[2]Up!$D:$D,D513)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SUMIFS([2]Up!$J:$J,[2]Up!$D:$D,D514)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SUMIFS([2]Up!$J:$J,[2]Up!$D:$D,D515)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SUMIFS([2]Up!$J:$J,[2]Up!$D:$D,D516)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SUMIFS([2]Up!$J:$J,[2]Up!$D:$D,D517)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SUMIFS([2]Up!$J:$J,[2]Up!$D:$D,D518)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SUMIFS([2]Up!$J:$J,[2]Up!$D:$D,D519)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SUMIFS([2]Up!$J:$J,[2]Up!$D:$D,D520)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SUMIFS([2]Up!$J:$J,[2]Up!$D:$D,D521)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SUMIFS([2]Up!$J:$J,[2]Up!$D:$D,D522)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 t="e">
        <f>SUMIFS([2]Up!$J:$J,[2]Up!$D:$D,D523)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SUMIFS([2]Up!$J:$J,[2]Up!$D:$D,D524)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SUMIFS([2]Up!$J:$J,[2]Up!$D:$D,D525)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SUMIFS([2]Up!$J:$J,[2]Up!$D:$D,D526)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SUMIFS([2]Up!$J:$J,[2]Up!$D:$D,D527)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SUMIFS([2]Up!$J:$J,[2]Up!$D:$D,D528)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SUMIFS([2]Up!$J:$J,[2]Up!$D:$D,D529)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SUMIFS([2]Up!$J:$J,[2]Up!$D:$D,D530)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SUMIFS([2]Up!$J:$J,[2]Up!$D:$D,D531)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SUMIFS([2]Up!$J:$J,[2]Up!$D:$D,D532)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SUMIFS([2]Up!$J:$J,[2]Up!$D:$D,D533)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 t="e">
        <f>SUMIFS([2]Up!$J:$J,[2]Up!$D:$D,D534)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SUMIFS([2]Up!$J:$J,[2]Up!$D:$D,D535)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SUMIFS([2]Up!$J:$J,[2]Up!$D:$D,D536)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SUMIFS([2]Up!$J:$J,[2]Up!$D:$D,D537)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SUMIFS([2]Up!$J:$J,[2]Up!$D:$D,D538)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SUMIFS([2]Up!$J:$J,[2]Up!$D:$D,D539)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SUMIFS([2]Up!$J:$J,[2]Up!$D:$D,D540)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SUMIFS([2]Up!$J:$J,[2]Up!$D:$D,D541)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SUMIFS([2]Up!$J:$J,[2]Up!$D:$D,D542)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 t="e">
        <f>SUMIFS([2]Up!$J:$J,[2]Up!$D:$D,D543)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SUMIFS([2]Up!$J:$J,[2]Up!$D:$D,D544)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 t="e">
        <f>SUMIFS([2]Up!$J:$J,[2]Up!$D:$D,D545)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16">
      <customFilters>
        <customFilter operator="notEqual" val=" "/>
      </customFilters>
    </filterColumn>
  </autoFilter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T552"/>
  <sheetViews>
    <sheetView tabSelected="1" zoomScale="85" zoomScaleNormal="85" workbookViewId="0">
      <pane xSplit="13" ySplit="29" topLeftCell="V30" activePane="bottomRight" state="frozen"/>
      <selection activeCell="J32" sqref="J32"/>
      <selection pane="topRight" activeCell="J32" sqref="J32"/>
      <selection pane="bottomLeft" activeCell="J32" sqref="J32"/>
      <selection pane="bottomRight" activeCell="AF566" sqref="AF56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3" width="6.875" style="3" customWidth="1"/>
    <col min="34" max="34" width="7.25" style="3" customWidth="1"/>
    <col min="35" max="35" width="8.625" style="3" customWidth="1"/>
    <col min="36" max="36" width="9.875" style="3" customWidth="1"/>
    <col min="37" max="37" width="8.625" style="3" customWidth="1"/>
    <col min="38" max="38" width="8.75" style="3" customWidth="1"/>
    <col min="39" max="39" width="7.5" style="3" customWidth="1"/>
    <col min="40" max="42" width="9" style="3" customWidth="1"/>
    <col min="43" max="43" width="8.75" style="3" customWidth="1"/>
    <col min="44" max="44" width="8.625" style="3" customWidth="1"/>
    <col min="45" max="46" width="9" style="3" customWidth="1"/>
    <col min="47" max="16384" width="8.75" style="3"/>
  </cols>
  <sheetData>
    <row r="1" spans="4:34" ht="19.5">
      <c r="D1" s="1" t="s">
        <v>55</v>
      </c>
      <c r="E1" s="2"/>
      <c r="F1" s="2"/>
      <c r="G1" s="2"/>
      <c r="H1" s="2"/>
    </row>
    <row r="2" spans="4:34" ht="13.5" thickBot="1"/>
    <row r="3" spans="4:34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spans="4:34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5"/>
    </row>
    <row r="5" spans="4:34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523.60940191976374</v>
      </c>
      <c r="H5" s="26" cm="1">
        <f t="array" ref="H5">SUMPRODUCT(--($C$30:$C$552=$D5),$L$30:$L$552,$J$30:$J$552)</f>
        <v>21419.389785872492</v>
      </c>
      <c r="I5" s="26" cm="1">
        <f t="array" ref="I5">SUMPRODUCT(--($C$30:$C$552=$D5),$M$30:$M$552)</f>
        <v>1918.3905980802363</v>
      </c>
      <c r="J5" s="27" cm="1">
        <f t="array" ref="J5">SUMPRODUCT(--($C$30:$C$552=$D5),$M$30:$M$552,$J$30:$J$552)</f>
        <v>46314.11021412746</v>
      </c>
      <c r="L5" s="28" t="s">
        <v>12</v>
      </c>
      <c r="M5" s="29">
        <f>G8</f>
        <v>1715.6094019197637</v>
      </c>
      <c r="N5" s="30">
        <f>H8</f>
        <v>27134.589785872493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 spans="4:34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1192</v>
      </c>
      <c r="H6" s="26" cm="1">
        <f t="array" ref="H6">SUMPRODUCT(--($C$30:$C$552=$D6),$L$30:$L$552,$J$30:$J$552)</f>
        <v>5715.2</v>
      </c>
      <c r="I6" s="26" cm="1">
        <f t="array" ref="I6">SUMPRODUCT(--($C$30:$C$552=$D6),$M$30:$M$552)</f>
        <v>434</v>
      </c>
      <c r="J6" s="27" cm="1">
        <f t="array" ref="J6">SUMPRODUCT(--($C$30:$C$552=$D6),$M$30:$M$552,$J$30:$J$552)</f>
        <v>21193.400000000005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 spans="4:34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4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1715.6094019197637</v>
      </c>
      <c r="H8" s="41">
        <f t="shared" si="0"/>
        <v>27134.589785872493</v>
      </c>
      <c r="I8" s="41">
        <f t="shared" si="0"/>
        <v>8216.3905980802374</v>
      </c>
      <c r="J8" s="42">
        <f>J5+J6+J7</f>
        <v>69201.710214127466</v>
      </c>
    </row>
    <row r="9" spans="4:34" ht="13.5" hidden="1" outlineLevel="1" thickTop="1"/>
    <row r="10" spans="4:34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4" ht="23.25" hidden="1" customHeight="1" outlineLevel="1" thickTop="1">
      <c r="D11" s="45" t="s">
        <v>11</v>
      </c>
      <c r="E11" s="46" t="str" cm="1">
        <f t="array" ref="E11:S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BH950*350*25*38</v>
      </c>
      <c r="M11" s="46" t="str">
        <v>BT173*273*12</v>
      </c>
      <c r="N11" s="46" t="str">
        <v>BT200*300*12</v>
      </c>
      <c r="O11" s="46" t="str">
        <v>D10</v>
      </c>
      <c r="P11" s="46" t="str">
        <v>D19</v>
      </c>
      <c r="Q11" s="46" t="str">
        <v>D4</v>
      </c>
      <c r="R11" s="47" t="str">
        <v>H200*200*8*12</v>
      </c>
      <c r="S11" s="48" t="str">
        <v>H450*200*9*14</v>
      </c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</row>
    <row r="12" spans="4:34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62828</v>
      </c>
      <c r="M12" s="50" cm="1">
        <f t="array" ref="M12">SUMPRODUCT(--($C$30:$C$552=$D$11),--($E$30:$E$552=M$11),$I$30:$I$552,$G$30:$G$552)</f>
        <v>686</v>
      </c>
      <c r="N12" s="50" cm="1">
        <f t="array" ref="N12">SUMPRODUCT(--($C$30:$C$552=$D$11),--($E$30:$E$552=N$11),$I$30:$I$552,$G$30:$G$552)</f>
        <v>21464</v>
      </c>
      <c r="O12" s="50" cm="1">
        <f t="array" ref="O12">SUMPRODUCT(--($C$30:$C$552=$D$11),--($E$30:$E$552=O$11),$I$30:$I$552,$G$30:$G$552)</f>
        <v>216423</v>
      </c>
      <c r="P12" s="50" cm="1">
        <f t="array" ref="P12">SUMPRODUCT(--($C$30:$C$552=$D$11),--($E$30:$E$552=P$11),$I$30:$I$552,$G$30:$G$552)</f>
        <v>2062</v>
      </c>
      <c r="Q12" s="50" cm="1">
        <f t="array" ref="Q12">SUMPRODUCT(--($C$30:$C$552=$D$11),--($E$30:$E$552=Q$11),$I$30:$I$552,$G$30:$G$552)</f>
        <v>16732</v>
      </c>
      <c r="R12" s="51" cm="1">
        <f t="array" ref="R12">SUMPRODUCT(--($C$30:$C$552=$D$11),--($E$30:$E$552=R$11),$I$30:$I$552,$G$30:$G$552)</f>
        <v>4320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</row>
    <row r="13" spans="4:34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4</v>
      </c>
      <c r="O13" s="53" cm="1">
        <f t="array" ref="O13">SUMPRODUCT(--($C$30:$C$552=$D$11),--($E$30:$E$552=O$11),$I$30:$I$552)</f>
        <v>1746</v>
      </c>
      <c r="P13" s="53" cm="1">
        <f t="array" ref="P13">SUMPRODUCT(--($C$30:$C$552=$D$11),--($E$30:$E$552=P$11),$I$30:$I$552)</f>
        <v>4</v>
      </c>
      <c r="Q13" s="53" cm="1">
        <f t="array" ref="Q13">SUMPRODUCT(--($C$30:$C$552=$D$11),--($E$30:$E$552=Q$11),$I$30:$I$552)</f>
        <v>94</v>
      </c>
      <c r="R13" s="54" cm="1">
        <f t="array" ref="R13">SUMPRODUCT(--($C$30:$C$552=$D$11),--($E$30:$E$552=R$11),$I$30:$I$552)</f>
        <v>20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</row>
    <row r="14" spans="4:34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</row>
    <row r="15" spans="4:34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</row>
    <row r="16" spans="4:34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62828</v>
      </c>
      <c r="M16" s="50" cm="1">
        <f t="array" ref="M16">SUMPRODUCT(--($C$30:$C$552=$D$11),--($E$30:$E$552=M$11),$M$30:$M$552,$G$30:$G$552)</f>
        <v>686</v>
      </c>
      <c r="N16" s="50" cm="1">
        <f t="array" ref="N16">SUMPRODUCT(--($C$30:$C$552=$D$11),--($E$30:$E$552=N$11),$M$30:$M$552,$G$30:$G$552)</f>
        <v>21464</v>
      </c>
      <c r="O16" s="50" cm="1">
        <f t="array" ref="O16">SUMPRODUCT(--($C$30:$C$552=$D$11),--($E$30:$E$552=O$11),$M$30:$M$552,$G$30:$G$552)</f>
        <v>216423</v>
      </c>
      <c r="P16" s="50" cm="1">
        <f t="array" ref="P16">SUMPRODUCT(--($C$30:$C$552=$D$11),--($E$30:$E$552=P$11),$M$30:$M$552,$G$30:$G$552)</f>
        <v>2062</v>
      </c>
      <c r="Q16" s="50" cm="1">
        <f t="array" ref="Q16">SUMPRODUCT(--($C$30:$C$552=$D$11),--($E$30:$E$552=Q$11),$M$30:$M$552,$G$30:$G$552)</f>
        <v>16732</v>
      </c>
      <c r="R16" s="51" cm="1">
        <f t="array" ref="R16">SUMPRODUCT(--($C$30:$C$552=$D$11),--($E$30:$E$552=R$11),$M$30:$M$552,$G$30:$G$552)</f>
        <v>4320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</row>
    <row r="17" spans="3:46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4</v>
      </c>
      <c r="O17" s="58" cm="1">
        <f t="array" ref="O17">SUMPRODUCT(--($C$30:$C$552=$D$11),--($E$30:$E$552=O$11),$M$30:$M$552)</f>
        <v>1746</v>
      </c>
      <c r="P17" s="58" cm="1">
        <f t="array" ref="P17">SUMPRODUCT(--($C$30:$C$552=$D$11),--($E$30:$E$552=P$11),$M$30:$M$552)</f>
        <v>4</v>
      </c>
      <c r="Q17" s="58" cm="1">
        <f t="array" ref="Q17">SUMPRODUCT(--($C$30:$C$552=$D$11),--($E$30:$E$552=Q$11),$M$30:$M$552)</f>
        <v>94</v>
      </c>
      <c r="R17" s="59" cm="1">
        <f t="array" ref="R17">SUMPRODUCT(--($C$30:$C$552=$D$11),--($E$30:$E$552=R$11),$M$30:$M$552)</f>
        <v>20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</row>
    <row r="18" spans="3:46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23893.200000000001</v>
      </c>
      <c r="M18" s="61" cm="1">
        <f t="array" ref="M18">SUMPRODUCT(--($C$30:$C$552=$D$11),--($E$30:$E$552=M$11),$M$30:$M$552,$J$30:$J$552)</f>
        <v>54.6</v>
      </c>
      <c r="N18" s="61" cm="1">
        <f t="array" ref="N18">SUMPRODUCT(--($C$30:$C$552=$D$11),--($E$30:$E$552=N$11),$M$30:$M$552,$J$30:$J$552)</f>
        <v>1904</v>
      </c>
      <c r="O18" s="61" cm="1">
        <f t="array" ref="O18">SUMPRODUCT(--($C$30:$C$552=$D$11),--($E$30:$E$552=O$11),$M$30:$M$552,$J$30:$J$552)</f>
        <v>179</v>
      </c>
      <c r="P18" s="61" cm="1">
        <f t="array" ref="P18">SUMPRODUCT(--($C$30:$C$552=$D$11),--($E$30:$E$552=P$11),$M$30:$M$552,$J$30:$J$552)</f>
        <v>4</v>
      </c>
      <c r="Q18" s="61" cm="1">
        <f t="array" ref="Q18">SUMPRODUCT(--($C$30:$C$552=$D$11),--($E$30:$E$552=Q$11),$M$30:$M$552,$J$30:$J$552)</f>
        <v>0</v>
      </c>
      <c r="R18" s="62" cm="1">
        <f t="array" ref="R18">SUMPRODUCT(--($C$30:$C$552=$D$11),--($E$30:$E$552=R$11),$M$30:$M$552,$J$30:$J$552)</f>
        <v>215.99999999999997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</row>
    <row r="19" spans="3:46" ht="13.5" hidden="1" outlineLevel="1" thickTop="1"/>
    <row r="20" spans="3:46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6" ht="13.5" hidden="1" outlineLevel="1" thickTop="1">
      <c r="D21" s="63" t="s">
        <v>13</v>
      </c>
      <c r="E21" s="64" t="str" cm="1">
        <f t="array" ref="E21:O21">_xlfn._xlws.SORT(MID(TRANSPOSE(_xlfn.UNIQUE(_xlfn._xlws.FILTER(AK30:AK552,(C30:C552=$D$21)*(M30:M552&lt;&gt;0)))),3,3),,1)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25</v>
      </c>
      <c r="J21" s="64" t="str">
        <v>152</v>
      </c>
      <c r="K21" s="64" t="str">
        <v>10</v>
      </c>
      <c r="L21" s="65" t="str">
        <v>12</v>
      </c>
      <c r="M21" s="65" t="str">
        <v>19</v>
      </c>
      <c r="N21" s="65" t="str">
        <v>2</v>
      </c>
      <c r="O21" s="65" t="str">
        <v>3.5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</row>
    <row r="22" spans="3:46" ht="30.75" hidden="1" customHeight="1" outlineLevel="2">
      <c r="D22" s="66" t="s">
        <v>24</v>
      </c>
      <c r="E22" s="67" cm="1">
        <f t="array" ref="E22">SUMPRODUCT(--($C$30:$C$552=$D$21),--($AK$30:$AK$552="PL"&amp;E$21),$J$30:$J$552,$I$30:$I$552)/(7.85*E$21)</f>
        <v>0.41613588110403399</v>
      </c>
      <c r="F22" s="67" cm="1">
        <f t="array" ref="F22">SUMPRODUCT(--($C$30:$C$552=$D$21),--($AK$30:$AK$552="PL"&amp;F$21),$J$30:$J$552,$I$30:$I$552)/(7.85*F$21)</f>
        <v>5.9447983014861996E-2</v>
      </c>
      <c r="G22" s="67" cm="1">
        <f t="array" ref="G22">SUMPRODUCT(--($C$30:$C$552=$D$21),--($AK$30:$AK$552="PL"&amp;G$21),$J$30:$J$552,$I$30:$I$552)/(7.85*G$21)</f>
        <v>47.270945614894664</v>
      </c>
      <c r="H22" s="67" cm="1">
        <f t="array" ref="H22">SUMPRODUCT(--($C$30:$C$552=$D$21),--($AK$30:$AK$552="PL"&amp;H$21),$J$30:$J$552,$I$30:$I$552)/(7.85*H$21)</f>
        <v>424.14861995753716</v>
      </c>
      <c r="I22" s="67" cm="1">
        <f t="array" ref="I22">SUMPRODUCT(--($C$30:$C$552=$D$21),--($AK$30:$AK$552="PL"&amp;I$21),$J$30:$J$552,$I$30:$I$552)/(7.85*I$21)</f>
        <v>1.3737579617834397</v>
      </c>
      <c r="J22" s="67" cm="1">
        <f t="array" ref="J22">SUMPRODUCT(--($C$30:$C$552=$D$21),--($AK$30:$AK$552="PL"&amp;J$21),$J$30:$J$552,$I$30:$I$552)/(7.85*J$21)</f>
        <v>0</v>
      </c>
      <c r="K22" s="67" cm="1">
        <f t="array" ref="K22">SUMPRODUCT(--($C$30:$C$552=$D$21),--($AK$30:$AK$552="PL"&amp;K$21),$J$30:$J$552,$I$30:$I$552)/(7.85*K$21)</f>
        <v>45.424203821656043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spans="3:46" ht="21" hidden="1" customHeight="1" outlineLevel="2">
      <c r="D23" s="66" t="s">
        <v>17</v>
      </c>
      <c r="E23" s="69" cm="1">
        <f t="array" ref="E23">SUMPRODUCT(--($C$30:$C$552=$D$21),--($AK$30:$AK$552="PL"&amp;E$21),$I$30:$I$552)</f>
        <v>6</v>
      </c>
      <c r="F23" s="69" cm="1">
        <f t="array" ref="F23">SUMPRODUCT(--($C$30:$C$552=$D$21),--($AK$30:$AK$552="PL"&amp;F$21),$I$30:$I$552)</f>
        <v>3</v>
      </c>
      <c r="G23" s="69" cm="1">
        <f t="array" ref="G23">SUMPRODUCT(--($C$30:$C$552=$D$21),--($AK$30:$AK$552="PL"&amp;G$21),$I$30:$I$552)</f>
        <v>136</v>
      </c>
      <c r="H23" s="69" cm="1">
        <f t="array" ref="H23">SUMPRODUCT(--($C$30:$C$552=$D$21),--($AK$30:$AK$552="PL"&amp;H$21),$I$30:$I$552)</f>
        <v>830</v>
      </c>
      <c r="I23" s="69" cm="1">
        <f t="array" ref="I23">SUMPRODUCT(--($C$30:$C$552=$D$21),--($AK$30:$AK$552="PL"&amp;I$21),$I$30:$I$552)</f>
        <v>16</v>
      </c>
      <c r="J23" s="69" cm="1">
        <f t="array" ref="J23">SUMPRODUCT(--($C$30:$C$552=$D$21),--($AK$30:$AK$552="PL"&amp;J$21),$I$30:$I$552)</f>
        <v>4</v>
      </c>
      <c r="K23" s="69" cm="1">
        <f t="array" ref="K23">SUMPRODUCT(--($C$30:$C$552=$D$21),--($AK$30:$AK$552="PL"&amp;K$21),$I$30:$I$552)</f>
        <v>407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</row>
    <row r="24" spans="3:46" ht="25.9" hidden="1" customHeight="1" outlineLevel="2">
      <c r="D24" s="66" t="s">
        <v>25</v>
      </c>
      <c r="E24" s="67" cm="1">
        <f t="array" ref="E24">SUMPRODUCT(--($C$30:$C$552=$D$21),--($AK$30:$AK$552="PL"&amp;E$21),$J$30:$J$552,$M$30:$M$552)/(7.85*E$21)</f>
        <v>0.41613588110403399</v>
      </c>
      <c r="F24" s="67" cm="1">
        <f t="array" ref="F24">SUMPRODUCT(--($C$30:$C$552=$D$21),--($AK$30:$AK$552="PL"&amp;F$21),$J$30:$J$552,$M$30:$M$552)/(7.85*F$21)</f>
        <v>5.9447983014861996E-2</v>
      </c>
      <c r="G24" s="67" cm="1">
        <f t="array" ref="G24">SUMPRODUCT(--($C$30:$C$552=$D$21),--($AK$30:$AK$552="PL"&amp;G$21),$J$30:$J$552,$M$30:$M$552)/(7.85*G$21)</f>
        <v>47.270945614894664</v>
      </c>
      <c r="H24" s="67" cm="1">
        <f t="array" ref="H24">SUMPRODUCT(--($C$30:$C$552=$D$21),--($AK$30:$AK$552="PL"&amp;H$21),$J$30:$J$552,$M$30:$M$552)/(7.85*H$21)</f>
        <v>416.87473460721873</v>
      </c>
      <c r="I24" s="67" cm="1">
        <f t="array" ref="I24">SUMPRODUCT(--($C$30:$C$552=$D$21),--($AK$30:$AK$552="PL"&amp;I$21),$J$30:$J$552,$M$30:$M$552)/(7.85*I$21)</f>
        <v>1.3737579617834397</v>
      </c>
      <c r="J24" s="67" cm="1">
        <f t="array" ref="J24">SUMPRODUCT(--($C$30:$C$552=$D$21),--($AK$30:$AK$552="PL"&amp;J$21),$J$30:$J$552,$M$30:$M$552)/(7.85*J$21)</f>
        <v>0</v>
      </c>
      <c r="K24" s="67" cm="1">
        <f t="array" ref="K24">SUMPRODUCT(--($C$30:$C$552=$D$21),--($AK$30:$AK$552="PL"&amp;K$21),$J$30:$J$552,$M$30:$M$552)/(7.85*K$21)</f>
        <v>0.12229299363057325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spans="3:46" ht="19.5" hidden="1" customHeight="1" outlineLevel="2">
      <c r="D25" s="71" t="s">
        <v>26</v>
      </c>
      <c r="E25" s="69" cm="1">
        <f t="array" ref="E25">SUMPRODUCT(--($C$30:$C$552=$D$21),--($AK$30:$AK$552="PL"&amp;E$21),$M$30:$M$552)</f>
        <v>6</v>
      </c>
      <c r="F25" s="69" cm="1">
        <f t="array" ref="F25">SUMPRODUCT(--($C$30:$C$552=$D$21),--($AK$30:$AK$552="PL"&amp;F$21),$M$30:$M$552)</f>
        <v>3</v>
      </c>
      <c r="G25" s="69" cm="1">
        <f t="array" ref="G25">SUMPRODUCT(--($C$30:$C$552=$D$21),--($AK$30:$AK$552="PL"&amp;G$21),$M$30:$M$552)</f>
        <v>136</v>
      </c>
      <c r="H25" s="69" cm="1">
        <f t="array" ref="H25">SUMPRODUCT(--($C$30:$C$552=$D$21),--($AK$30:$AK$552="PL"&amp;H$21),$M$30:$M$552)</f>
        <v>179</v>
      </c>
      <c r="I25" s="69" cm="1">
        <f t="array" ref="I25">SUMPRODUCT(--($C$30:$C$552=$D$21),--($AK$30:$AK$552="PL"&amp;I$21),$M$30:$M$552)</f>
        <v>16</v>
      </c>
      <c r="J25" s="69" cm="1">
        <f t="array" ref="J25">SUMPRODUCT(--($C$30:$C$552=$D$21),--($AK$30:$AK$552="PL"&amp;J$21),$M$30:$M$552)</f>
        <v>4</v>
      </c>
      <c r="K25" s="69" cm="1">
        <f t="array" ref="K25">SUMPRODUCT(--($C$30:$C$552=$D$21),--($AK$30:$AK$552="PL"&amp;K$21),$M$30:$M$552)</f>
        <v>4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</row>
    <row r="26" spans="3:46" ht="25.9" hidden="1" customHeight="1" outlineLevel="1" collapsed="1" thickBot="1">
      <c r="D26" s="72" t="s">
        <v>27</v>
      </c>
      <c r="E26" s="67" cm="1">
        <f t="array" ref="E26">SUMPRODUCT(--($C$30:$C$552=$D$21),--($AK$30:$AK$552="PL"&amp;E$21),$J$30:$J$552,$M$30:$M$552)</f>
        <v>9.7999999999999989</v>
      </c>
      <c r="F26" s="67" cm="1">
        <f t="array" ref="F26">SUMPRODUCT(--($C$30:$C$552=$D$21),--($AK$30:$AK$552="PL"&amp;F$21),$J$30:$J$552,$M$30:$M$552)</f>
        <v>0.7</v>
      </c>
      <c r="G26" s="67" cm="1">
        <f t="array" ref="G26">SUMPRODUCT(--($C$30:$C$552=$D$21),--($AK$30:$AK$552="PL"&amp;G$21),$J$30:$J$552,$M$30:$M$552)</f>
        <v>964.80000000000007</v>
      </c>
      <c r="H26" s="67" cm="1">
        <f t="array" ref="H26">SUMPRODUCT(--($C$30:$C$552=$D$21),--($AK$30:$AK$552="PL"&amp;H$21),$J$30:$J$552,$M$30:$M$552)</f>
        <v>19634.8</v>
      </c>
      <c r="I26" s="67" cm="1">
        <f t="array" ref="I26">SUMPRODUCT(--($C$30:$C$552=$D$21),--($AK$30:$AK$552="PL"&amp;I$21),$J$30:$J$552,$M$30:$M$552)</f>
        <v>269.60000000000002</v>
      </c>
      <c r="J26" s="67" cm="1">
        <f t="array" ref="J26">SUMPRODUCT(--($C$30:$C$552=$D$21),--($AK$30:$AK$552="PL"&amp;J$21),$J$30:$J$552,$M$30:$M$552)</f>
        <v>0</v>
      </c>
      <c r="K26" s="67" cm="1">
        <f t="array" ref="K26">SUMPRODUCT(--($C$30:$C$552=$D$21),--($AK$30:$AK$552="PL"&amp;K$21),$J$30:$J$552,$M$30:$M$552)</f>
        <v>9.6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</row>
    <row r="27" spans="3:46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0</v>
      </c>
      <c r="AI27" s="73" t="e" cm="1">
        <f t="array" ref="AI27">SUMPRODUCT($J$30:$J$552,AI30:AI552,--(AI30:AI552&lt;&gt;""))</f>
        <v>#VALUE!</v>
      </c>
    </row>
    <row r="28" spans="3:4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H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" si="6">SUM(AG30:AG552)</f>
        <v>4</v>
      </c>
      <c r="AH28" s="75">
        <f t="shared" si="1"/>
        <v>0</v>
      </c>
      <c r="AI28" s="75" t="e">
        <f t="shared" ref="AI28" si="7">SUM(AI30:AI552)</f>
        <v>#VALUE!</v>
      </c>
      <c r="AJ28" s="74"/>
      <c r="AK28" s="74"/>
    </row>
    <row r="29" spans="3:46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8" t="s">
        <v>34</v>
      </c>
      <c r="AI29" s="77" t="s">
        <v>35</v>
      </c>
      <c r="AJ29" s="77" t="s">
        <v>36</v>
      </c>
      <c r="AK29" s="77" t="s">
        <v>37</v>
      </c>
      <c r="AL29" s="80" t="s">
        <v>38</v>
      </c>
      <c r="AM29" s="80" t="s">
        <v>39</v>
      </c>
      <c r="AN29" s="80" t="s">
        <v>40</v>
      </c>
      <c r="AO29" s="80" t="s">
        <v>41</v>
      </c>
      <c r="AP29" s="80" t="s">
        <v>42</v>
      </c>
      <c r="AQ29" s="80" t="s">
        <v>43</v>
      </c>
      <c r="AR29" s="81" t="s">
        <v>44</v>
      </c>
      <c r="AS29" s="80"/>
      <c r="AT29" s="80"/>
    </row>
    <row r="30" spans="3:46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8">MIN(SUM(N30:AH30),I30)</f>
        <v>0</v>
      </c>
      <c r="M30" s="26">
        <f t="shared" ref="M30:M36" si="9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67" t="e">
        <f>SUMIFS([2]Up!$J:$J,[2]Up!$D:$D,D30)</f>
        <v>#VALUE!</v>
      </c>
      <c r="AJ30" s="82"/>
      <c r="AK30" s="82" t="str">
        <f t="shared" ref="AK30:AK36" si="10">IFERROR(IF(C30="Plate",LEFT(E30,FIND("*",E30,1)-1),""),IF(C30="Plate",LEFT(E30,FIND("x",E30,1)-1),""))</f>
        <v>PL3</v>
      </c>
      <c r="AL30" s="53" t="str">
        <f t="shared" ref="AL30:AL36" si="11">IF(ROUND(SUM(N30:AH30)-I30,0)&gt;0,"Thừa "&amp;SUM(N30:AH30)-I30,"")</f>
        <v/>
      </c>
      <c r="AM30" s="53" t="s">
        <v>703</v>
      </c>
      <c r="AN30" s="53"/>
      <c r="AO30" s="53"/>
      <c r="AP30" s="53" t="s">
        <v>1308</v>
      </c>
      <c r="AQ30" s="53">
        <v>1</v>
      </c>
      <c r="AR30" s="83">
        <v>46215</v>
      </c>
      <c r="AS30" s="53"/>
      <c r="AT30" s="53"/>
    </row>
    <row r="31" spans="3:46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8"/>
        <v>0</v>
      </c>
      <c r="M31" s="26">
        <f t="shared" si="9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67" t="e">
        <f>SUMIFS([2]Up!$J:$J,[2]Up!$D:$D,D31)</f>
        <v>#VALUE!</v>
      </c>
      <c r="AJ31" s="82"/>
      <c r="AK31" s="82" t="str">
        <f t="shared" si="10"/>
        <v>PL1.5</v>
      </c>
      <c r="AL31" s="53" t="str">
        <f t="shared" si="11"/>
        <v/>
      </c>
      <c r="AM31" s="53" t="s">
        <v>703</v>
      </c>
      <c r="AN31" s="53"/>
      <c r="AO31" s="53"/>
      <c r="AP31" s="53" t="s">
        <v>1165</v>
      </c>
      <c r="AQ31" s="53">
        <v>1</v>
      </c>
      <c r="AR31" s="83">
        <v>46215</v>
      </c>
      <c r="AS31" s="53"/>
      <c r="AT31" s="53"/>
    </row>
    <row r="32" spans="3:46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8"/>
        <v>0</v>
      </c>
      <c r="M32" s="26">
        <f t="shared" si="9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67" t="e">
        <f>SUMIFS([2]Up!$J:$J,[2]Up!$D:$D,D32)</f>
        <v>#VALUE!</v>
      </c>
      <c r="AJ32" s="82"/>
      <c r="AK32" s="82" t="str">
        <f t="shared" si="10"/>
        <v>PL3</v>
      </c>
      <c r="AL32" s="53" t="str">
        <f t="shared" si="11"/>
        <v/>
      </c>
      <c r="AM32" s="53" t="s">
        <v>703</v>
      </c>
      <c r="AN32" s="53"/>
      <c r="AO32" s="53"/>
      <c r="AP32" s="53" t="s">
        <v>1308</v>
      </c>
      <c r="AQ32" s="53">
        <v>2</v>
      </c>
      <c r="AR32" s="83">
        <v>46215</v>
      </c>
      <c r="AS32" s="53"/>
      <c r="AT32" s="53"/>
    </row>
    <row r="33" spans="3:46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8"/>
        <v>0</v>
      </c>
      <c r="M33" s="26">
        <f t="shared" si="9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67" t="e">
        <f>SUMIFS([2]Up!$J:$J,[2]Up!$D:$D,D33)</f>
        <v>#VALUE!</v>
      </c>
      <c r="AJ33" s="82"/>
      <c r="AK33" s="82" t="str">
        <f t="shared" si="10"/>
        <v>PL1.5</v>
      </c>
      <c r="AL33" s="53" t="str">
        <f t="shared" si="11"/>
        <v/>
      </c>
      <c r="AM33" s="53" t="s">
        <v>703</v>
      </c>
      <c r="AN33" s="53"/>
      <c r="AO33" s="53"/>
      <c r="AP33" s="53" t="s">
        <v>1165</v>
      </c>
      <c r="AQ33" s="53">
        <v>2</v>
      </c>
      <c r="AR33" s="83">
        <v>46215</v>
      </c>
      <c r="AS33" s="53"/>
      <c r="AT33" s="53"/>
    </row>
    <row r="34" spans="3:46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8"/>
        <v>0</v>
      </c>
      <c r="M34" s="26">
        <f t="shared" si="9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67" t="e">
        <f>SUMIFS([2]Up!$J:$J,[2]Up!$D:$D,D34)</f>
        <v>#VALUE!</v>
      </c>
      <c r="AJ34" s="82"/>
      <c r="AK34" s="82" t="str">
        <f t="shared" si="10"/>
        <v>PL2.6</v>
      </c>
      <c r="AL34" s="53" t="str">
        <f t="shared" si="11"/>
        <v/>
      </c>
      <c r="AM34" s="53" t="s">
        <v>703</v>
      </c>
      <c r="AN34" s="53"/>
      <c r="AO34" s="53"/>
      <c r="AP34" s="53" t="s">
        <v>755</v>
      </c>
      <c r="AQ34" s="53">
        <v>8</v>
      </c>
      <c r="AR34" s="83">
        <v>46215</v>
      </c>
      <c r="AS34" s="53"/>
      <c r="AT34" s="53"/>
    </row>
    <row r="35" spans="3:46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8"/>
        <v>1</v>
      </c>
      <c r="M35" s="26">
        <f t="shared" si="9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67" t="e">
        <f>SUMIFS([2]Up!$J:$J,[2]Up!$D:$D,D35)</f>
        <v>#VALUE!</v>
      </c>
      <c r="AJ35" s="82"/>
      <c r="AK35" s="82" t="str">
        <f t="shared" si="10"/>
        <v/>
      </c>
      <c r="AL35" s="53" t="str">
        <f t="shared" si="11"/>
        <v/>
      </c>
      <c r="AM35" s="53" t="s">
        <v>703</v>
      </c>
      <c r="AN35" s="53"/>
      <c r="AO35" s="53"/>
      <c r="AP35" s="53" t="s">
        <v>888</v>
      </c>
      <c r="AQ35" s="53">
        <v>1</v>
      </c>
      <c r="AR35" s="83">
        <v>46215</v>
      </c>
      <c r="AS35" s="53"/>
      <c r="AT35" s="53"/>
    </row>
    <row r="36" spans="3:46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8"/>
        <v>4</v>
      </c>
      <c r="M36" s="26">
        <f t="shared" si="9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67" t="e">
        <f>SUMIFS([2]Up!$J:$J,[2]Up!$D:$D,D36)</f>
        <v>#VALUE!</v>
      </c>
      <c r="AJ36" s="82"/>
      <c r="AK36" s="82" t="str">
        <f t="shared" si="10"/>
        <v/>
      </c>
      <c r="AL36" s="53" t="str">
        <f t="shared" si="11"/>
        <v/>
      </c>
      <c r="AM36" s="53" t="s">
        <v>703</v>
      </c>
      <c r="AN36" s="84"/>
      <c r="AO36" s="53"/>
      <c r="AP36" s="53" t="s">
        <v>888</v>
      </c>
      <c r="AQ36" s="53">
        <v>4</v>
      </c>
      <c r="AR36" s="83">
        <v>46215</v>
      </c>
      <c r="AS36" s="53"/>
      <c r="AT36" s="53"/>
    </row>
    <row r="37" spans="3:46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2">MIN(SUM(N37:AH37),I37)</f>
        <v>0</v>
      </c>
      <c r="M37" s="26">
        <f t="shared" ref="M37:M43" si="13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67" t="e">
        <f>SUMIFS([2]Up!$J:$J,[2]Up!$D:$D,D37)</f>
        <v>#VALUE!</v>
      </c>
      <c r="AJ37" s="82"/>
      <c r="AK37" s="82" t="str">
        <f t="shared" ref="AK37:AK43" si="14">IFERROR(IF(C37="Plate",LEFT(E37,FIND("*",E37,1)-1),""),IF(C37="Plate",LEFT(E37,FIND("x",E37,1)-1),""))</f>
        <v/>
      </c>
      <c r="AL37" s="53" t="str">
        <f t="shared" ref="AL37:AL43" si="15">IF(ROUND(SUM(N37:AH37)-I37,0)&gt;0,"Thừa "&amp;SUM(N37:AH37)-I37,"")</f>
        <v/>
      </c>
      <c r="AM37" s="53" t="s">
        <v>712</v>
      </c>
      <c r="AN37" s="84"/>
      <c r="AO37" s="53"/>
      <c r="AP37" s="53" t="s">
        <v>576</v>
      </c>
      <c r="AQ37" s="53">
        <v>1</v>
      </c>
      <c r="AR37" s="83"/>
      <c r="AS37" s="53"/>
      <c r="AT37" s="53"/>
    </row>
    <row r="38" spans="3:46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2"/>
        <v>3</v>
      </c>
      <c r="M38" s="26">
        <f t="shared" si="13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67" t="e">
        <f>SUMIFS([2]Up!$J:$J,[2]Up!$D:$D,D38)</f>
        <v>#VALUE!</v>
      </c>
      <c r="AJ38" s="82"/>
      <c r="AK38" s="82" t="str">
        <f t="shared" si="14"/>
        <v/>
      </c>
      <c r="AL38" s="53" t="str">
        <f t="shared" si="15"/>
        <v/>
      </c>
      <c r="AM38" s="53" t="s">
        <v>703</v>
      </c>
      <c r="AN38" s="84"/>
      <c r="AO38" s="53"/>
      <c r="AP38" s="53" t="s">
        <v>722</v>
      </c>
      <c r="AQ38" s="53">
        <v>3</v>
      </c>
      <c r="AR38" s="83">
        <v>46215</v>
      </c>
      <c r="AS38" s="53"/>
      <c r="AT38" s="53"/>
    </row>
    <row r="39" spans="3:46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2"/>
        <v>2</v>
      </c>
      <c r="M39" s="26">
        <f t="shared" si="13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67" t="e">
        <f>SUMIFS([2]Up!$J:$J,[2]Up!$D:$D,D39)</f>
        <v>#VALUE!</v>
      </c>
      <c r="AJ39" s="82"/>
      <c r="AK39" s="82" t="str">
        <f t="shared" si="14"/>
        <v>PL38</v>
      </c>
      <c r="AL39" s="53" t="str">
        <f t="shared" si="15"/>
        <v/>
      </c>
      <c r="AM39" s="53" t="s">
        <v>703</v>
      </c>
      <c r="AN39" s="84"/>
      <c r="AO39" s="53"/>
      <c r="AP39" s="53" t="s">
        <v>713</v>
      </c>
      <c r="AQ39" s="53">
        <v>2</v>
      </c>
      <c r="AR39" s="83">
        <v>46215</v>
      </c>
      <c r="AS39" s="53"/>
      <c r="AT39" s="53"/>
    </row>
    <row r="40" spans="3:46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2"/>
        <v>0</v>
      </c>
      <c r="M40" s="26">
        <f t="shared" si="13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67" t="e">
        <f>SUMIFS([2]Up!$J:$J,[2]Up!$D:$D,D40)</f>
        <v>#VALUE!</v>
      </c>
      <c r="AJ40" s="82"/>
      <c r="AK40" s="82" t="str">
        <f t="shared" si="14"/>
        <v>PL6</v>
      </c>
      <c r="AL40" s="53" t="str">
        <f t="shared" si="15"/>
        <v/>
      </c>
      <c r="AM40" s="53" t="s">
        <v>703</v>
      </c>
      <c r="AN40" s="84"/>
      <c r="AO40" s="53"/>
      <c r="AP40" s="53" t="s">
        <v>576</v>
      </c>
      <c r="AQ40" s="53">
        <v>1</v>
      </c>
      <c r="AR40" s="83"/>
      <c r="AS40" s="53"/>
      <c r="AT40" s="53"/>
    </row>
    <row r="41" spans="3:46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2"/>
        <v>3</v>
      </c>
      <c r="M41" s="26">
        <f t="shared" si="13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67" t="e">
        <f>SUMIFS([2]Up!$J:$J,[2]Up!$D:$D,D41)</f>
        <v>#VALUE!</v>
      </c>
      <c r="AJ41" s="82"/>
      <c r="AK41" s="82" t="str">
        <f t="shared" si="14"/>
        <v/>
      </c>
      <c r="AL41" s="53" t="str">
        <f t="shared" si="15"/>
        <v/>
      </c>
      <c r="AM41" s="53" t="s">
        <v>703</v>
      </c>
      <c r="AN41" s="84"/>
      <c r="AO41" s="53"/>
      <c r="AP41" s="53" t="s">
        <v>1015</v>
      </c>
      <c r="AQ41" s="53">
        <v>3</v>
      </c>
      <c r="AR41" s="83">
        <v>46215</v>
      </c>
      <c r="AS41" s="53"/>
      <c r="AT41" s="53"/>
    </row>
    <row r="42" spans="3:46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2"/>
        <v>3</v>
      </c>
      <c r="M42" s="26">
        <f t="shared" si="13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67" t="e">
        <f>SUMIFS([2]Up!$J:$J,[2]Up!$D:$D,D42)</f>
        <v>#VALUE!</v>
      </c>
      <c r="AJ42" s="82"/>
      <c r="AK42" s="82" t="str">
        <f t="shared" si="14"/>
        <v/>
      </c>
      <c r="AL42" s="53" t="str">
        <f t="shared" si="15"/>
        <v/>
      </c>
      <c r="AM42" s="53" t="s">
        <v>703</v>
      </c>
      <c r="AN42" s="84"/>
      <c r="AO42" s="53"/>
      <c r="AP42" s="53" t="s">
        <v>1015</v>
      </c>
      <c r="AQ42" s="53">
        <v>3</v>
      </c>
      <c r="AR42" s="83">
        <v>46215</v>
      </c>
      <c r="AS42" s="53"/>
      <c r="AT42" s="53"/>
    </row>
    <row r="43" spans="3:46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2"/>
        <v>2</v>
      </c>
      <c r="M43" s="26">
        <f t="shared" si="13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67" t="e">
        <f>SUMIFS([2]Up!$J:$J,[2]Up!$D:$D,D43)</f>
        <v>#VALUE!</v>
      </c>
      <c r="AJ43" s="82"/>
      <c r="AK43" s="82" t="str">
        <f t="shared" si="14"/>
        <v/>
      </c>
      <c r="AL43" s="53" t="str">
        <f t="shared" si="15"/>
        <v/>
      </c>
      <c r="AM43" s="53" t="s">
        <v>703</v>
      </c>
      <c r="AN43" s="84"/>
      <c r="AO43" s="53"/>
      <c r="AP43" s="53" t="s">
        <v>1019</v>
      </c>
      <c r="AQ43" s="53">
        <v>2</v>
      </c>
      <c r="AR43" s="83">
        <v>46215</v>
      </c>
      <c r="AS43" s="53"/>
      <c r="AT43" s="53"/>
    </row>
    <row r="44" spans="3:46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6">MIN(SUM(N44:AH44),I44)</f>
        <v>2</v>
      </c>
      <c r="M44" s="26">
        <f t="shared" ref="M44:M45" si="17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67" t="e">
        <f>SUMIFS([2]Up!$J:$J,[2]Up!$D:$D,D44)</f>
        <v>#VALUE!</v>
      </c>
      <c r="AJ44" s="82"/>
      <c r="AK44" s="82" t="str">
        <f t="shared" ref="AK44:AK45" si="18">IFERROR(IF(C44="Plate",LEFT(E44,FIND("*",E44,1)-1),""),IF(C44="Plate",LEFT(E44,FIND("x",E44,1)-1),""))</f>
        <v/>
      </c>
      <c r="AL44" s="53" t="str">
        <f t="shared" ref="AL44:AL45" si="19">IF(ROUND(SUM(N44:AH44)-I44,0)&gt;0,"Thừa "&amp;SUM(N44:AH44)-I44,"")</f>
        <v/>
      </c>
      <c r="AM44" s="53" t="s">
        <v>703</v>
      </c>
      <c r="AN44" s="84"/>
      <c r="AO44" s="53"/>
      <c r="AP44" s="53" t="s">
        <v>1019</v>
      </c>
      <c r="AQ44" s="53">
        <v>2</v>
      </c>
      <c r="AR44" s="83">
        <v>46215</v>
      </c>
      <c r="AS44" s="53"/>
      <c r="AT44" s="53"/>
    </row>
    <row r="45" spans="3:46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6"/>
        <v>0</v>
      </c>
      <c r="M45" s="26">
        <f t="shared" si="17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67" t="e">
        <f>SUMIFS([2]Up!$J:$J,[2]Up!$D:$D,D45)</f>
        <v>#VALUE!</v>
      </c>
      <c r="AJ45" s="82"/>
      <c r="AK45" s="82" t="str">
        <f t="shared" si="18"/>
        <v/>
      </c>
      <c r="AL45" s="53" t="str">
        <f t="shared" si="19"/>
        <v/>
      </c>
      <c r="AM45" s="53" t="s">
        <v>786</v>
      </c>
      <c r="AN45" s="84"/>
      <c r="AO45" s="53"/>
      <c r="AP45" s="53" t="s">
        <v>806</v>
      </c>
      <c r="AQ45" s="53">
        <v>4</v>
      </c>
      <c r="AR45" s="83">
        <v>46215</v>
      </c>
      <c r="AS45" s="53"/>
      <c r="AT45" s="53"/>
    </row>
    <row r="46" spans="3:46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0">MIN(SUM(N46:AH46),I46)</f>
        <v>0</v>
      </c>
      <c r="M46" s="26">
        <f t="shared" ref="M46:M109" si="21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67" t="e">
        <f>SUMIFS([2]Up!$J:$J,[2]Up!$D:$D,D46)</f>
        <v>#VALUE!</v>
      </c>
      <c r="AJ46" s="82"/>
      <c r="AK46" s="82" t="str">
        <f t="shared" ref="AK46:AK109" si="22">IFERROR(IF(C46="Plate",LEFT(E46,FIND("*",E46,1)-1),""),IF(C46="Plate",LEFT(E46,FIND("x",E46,1)-1),""))</f>
        <v/>
      </c>
      <c r="AL46" s="53" t="str">
        <f t="shared" ref="AL46:AL109" si="23">IF(ROUND(SUM(N46:AH46)-I46,0)&gt;0,"Thừa "&amp;SUM(N46:AH46)-I46,"")</f>
        <v/>
      </c>
      <c r="AM46" s="53" t="s">
        <v>786</v>
      </c>
      <c r="AN46" s="84"/>
      <c r="AO46" s="53"/>
      <c r="AP46" s="53"/>
      <c r="AQ46" s="53"/>
      <c r="AR46" s="83"/>
      <c r="AS46" s="53"/>
      <c r="AT46" s="53"/>
    </row>
    <row r="47" spans="3:46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0"/>
        <v>0</v>
      </c>
      <c r="M47" s="26">
        <f t="shared" si="21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67" t="e">
        <f>SUMIFS([2]Up!$J:$J,[2]Up!$D:$D,D47)</f>
        <v>#VALUE!</v>
      </c>
      <c r="AJ47" s="82"/>
      <c r="AK47" s="82" t="str">
        <f t="shared" si="22"/>
        <v/>
      </c>
      <c r="AL47" s="53" t="str">
        <f t="shared" si="23"/>
        <v/>
      </c>
      <c r="AM47" s="53" t="s">
        <v>682</v>
      </c>
      <c r="AN47" s="84"/>
      <c r="AO47" s="53"/>
      <c r="AP47" s="53"/>
      <c r="AQ47" s="53"/>
      <c r="AR47" s="83"/>
      <c r="AS47" s="53"/>
      <c r="AT47" s="53"/>
    </row>
    <row r="48" spans="3:46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0"/>
        <v>4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67" t="e">
        <f>SUMIFS([2]Up!$J:$J,[2]Up!$D:$D,D48)</f>
        <v>#VALUE!</v>
      </c>
      <c r="AJ48" s="82"/>
      <c r="AK48" s="82" t="str">
        <f t="shared" si="22"/>
        <v>PL10</v>
      </c>
      <c r="AL48" s="53" t="str">
        <f t="shared" si="23"/>
        <v/>
      </c>
      <c r="AM48" s="53" t="s">
        <v>703</v>
      </c>
      <c r="AN48" s="84"/>
      <c r="AO48" s="53"/>
      <c r="AP48" s="53" t="s">
        <v>779</v>
      </c>
      <c r="AQ48" s="53">
        <v>4</v>
      </c>
      <c r="AR48" s="83">
        <v>46215</v>
      </c>
      <c r="AS48" s="53"/>
      <c r="AT48" s="53"/>
    </row>
    <row r="49" spans="3:46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0"/>
        <v>0</v>
      </c>
      <c r="M49" s="26">
        <f t="shared" si="21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67" t="e">
        <f>SUMIFS([2]Up!$J:$J,[2]Up!$D:$D,D49)</f>
        <v>#VALUE!</v>
      </c>
      <c r="AJ49" s="82"/>
      <c r="AK49" s="82" t="str">
        <f t="shared" si="22"/>
        <v>PL2.6</v>
      </c>
      <c r="AL49" s="53" t="str">
        <f t="shared" si="23"/>
        <v/>
      </c>
      <c r="AM49" s="53" t="s">
        <v>703</v>
      </c>
      <c r="AN49" s="84"/>
      <c r="AO49" s="53"/>
      <c r="AP49" s="53" t="s">
        <v>755</v>
      </c>
      <c r="AQ49" s="53">
        <v>6</v>
      </c>
      <c r="AR49" s="83">
        <v>46215</v>
      </c>
      <c r="AS49" s="53"/>
      <c r="AT49" s="53"/>
    </row>
    <row r="50" spans="3:46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0"/>
        <v>0</v>
      </c>
      <c r="M50" s="26">
        <f t="shared" si="21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67" t="e">
        <f>SUMIFS([2]Up!$J:$J,[2]Up!$D:$D,D50)</f>
        <v>#VALUE!</v>
      </c>
      <c r="AJ50" s="82"/>
      <c r="AK50" s="82" t="str">
        <f t="shared" si="22"/>
        <v>PL2.6</v>
      </c>
      <c r="AL50" s="53" t="str">
        <f t="shared" si="23"/>
        <v/>
      </c>
      <c r="AM50" s="53" t="s">
        <v>703</v>
      </c>
      <c r="AN50" s="84"/>
      <c r="AO50" s="53"/>
      <c r="AP50" s="53" t="s">
        <v>755</v>
      </c>
      <c r="AQ50" s="53">
        <v>6</v>
      </c>
      <c r="AR50" s="83">
        <v>46215</v>
      </c>
      <c r="AS50" s="53"/>
      <c r="AT50" s="53"/>
    </row>
    <row r="51" spans="3:46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0"/>
        <v>4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67" t="e">
        <f>SUMIFS([2]Up!$J:$J,[2]Up!$D:$D,D51)</f>
        <v>#VALUE!</v>
      </c>
      <c r="AJ51" s="82"/>
      <c r="AK51" s="82" t="str">
        <f t="shared" si="22"/>
        <v>PL12</v>
      </c>
      <c r="AL51" s="53" t="str">
        <f t="shared" si="23"/>
        <v/>
      </c>
      <c r="AM51" s="53" t="s">
        <v>703</v>
      </c>
      <c r="AN51" s="84"/>
      <c r="AO51" s="53"/>
      <c r="AP51" s="53" t="s">
        <v>854</v>
      </c>
      <c r="AQ51" s="53">
        <v>4</v>
      </c>
      <c r="AR51" s="83">
        <v>46215</v>
      </c>
      <c r="AS51" s="53"/>
      <c r="AT51" s="53"/>
    </row>
    <row r="52" spans="3:46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0"/>
        <v>8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67" t="e">
        <f>SUMIFS([2]Up!$J:$J,[2]Up!$D:$D,D52)</f>
        <v>#VALUE!</v>
      </c>
      <c r="AJ52" s="82"/>
      <c r="AK52" s="82" t="str">
        <f t="shared" si="22"/>
        <v>PL10</v>
      </c>
      <c r="AL52" s="53" t="str">
        <f t="shared" si="23"/>
        <v/>
      </c>
      <c r="AM52" s="53" t="s">
        <v>703</v>
      </c>
      <c r="AN52" s="84"/>
      <c r="AO52" s="53"/>
      <c r="AP52" s="53" t="s">
        <v>1033</v>
      </c>
      <c r="AQ52" s="53">
        <v>8</v>
      </c>
      <c r="AR52" s="83">
        <v>46215</v>
      </c>
      <c r="AS52" s="53"/>
      <c r="AT52" s="53"/>
    </row>
    <row r="53" spans="3:46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0"/>
        <v>4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67" t="e">
        <f>SUMIFS([2]Up!$J:$J,[2]Up!$D:$D,D53)</f>
        <v>#VALUE!</v>
      </c>
      <c r="AJ53" s="82"/>
      <c r="AK53" s="82" t="str">
        <f t="shared" si="22"/>
        <v>PL12</v>
      </c>
      <c r="AL53" s="53" t="str">
        <f t="shared" si="23"/>
        <v/>
      </c>
      <c r="AM53" s="53" t="s">
        <v>703</v>
      </c>
      <c r="AN53" s="84"/>
      <c r="AO53" s="53"/>
      <c r="AP53" s="53" t="s">
        <v>854</v>
      </c>
      <c r="AQ53" s="53">
        <v>4</v>
      </c>
      <c r="AR53" s="83">
        <v>46215</v>
      </c>
      <c r="AS53" s="53"/>
      <c r="AT53" s="53"/>
    </row>
    <row r="54" spans="3:46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0"/>
        <v>12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67" t="e">
        <f>SUMIFS([2]Up!$J:$J,[2]Up!$D:$D,D54)</f>
        <v>#VALUE!</v>
      </c>
      <c r="AJ54" s="82"/>
      <c r="AK54" s="82" t="str">
        <f t="shared" si="22"/>
        <v>PL10</v>
      </c>
      <c r="AL54" s="53" t="str">
        <f t="shared" si="23"/>
        <v/>
      </c>
      <c r="AM54" s="53" t="s">
        <v>703</v>
      </c>
      <c r="AN54" s="84"/>
      <c r="AO54" s="53"/>
      <c r="AP54" s="53" t="s">
        <v>1033</v>
      </c>
      <c r="AQ54" s="53">
        <v>12</v>
      </c>
      <c r="AR54" s="83">
        <v>46215</v>
      </c>
      <c r="AS54" s="53"/>
      <c r="AT54" s="53"/>
    </row>
    <row r="55" spans="3:46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0"/>
        <v>4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67" t="e">
        <f>SUMIFS([2]Up!$J:$J,[2]Up!$D:$D,D55)</f>
        <v>#VALUE!</v>
      </c>
      <c r="AJ55" s="82"/>
      <c r="AK55" s="82" t="str">
        <f t="shared" si="22"/>
        <v>PL10</v>
      </c>
      <c r="AL55" s="53" t="str">
        <f t="shared" si="23"/>
        <v/>
      </c>
      <c r="AM55" s="53" t="s">
        <v>703</v>
      </c>
      <c r="AN55" s="84"/>
      <c r="AO55" s="53"/>
      <c r="AP55" s="53" t="s">
        <v>1033</v>
      </c>
      <c r="AQ55" s="53">
        <v>4</v>
      </c>
      <c r="AR55" s="83">
        <v>46215</v>
      </c>
      <c r="AS55" s="53"/>
      <c r="AT55" s="53"/>
    </row>
    <row r="56" spans="3:46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67" t="e">
        <f>SUMIFS([2]Up!$J:$J,[2]Up!$D:$D,D56)</f>
        <v>#VALUE!</v>
      </c>
      <c r="AJ56" s="82"/>
      <c r="AK56" s="82" t="str">
        <f t="shared" si="22"/>
        <v>PL12</v>
      </c>
      <c r="AL56" s="53" t="str">
        <f t="shared" si="23"/>
        <v/>
      </c>
      <c r="AM56" s="53" t="s">
        <v>703</v>
      </c>
      <c r="AN56" s="84"/>
      <c r="AO56" s="53"/>
      <c r="AP56" s="53" t="s">
        <v>854</v>
      </c>
      <c r="AQ56" s="53">
        <v>4</v>
      </c>
      <c r="AR56" s="83">
        <v>46215</v>
      </c>
      <c r="AS56" s="53"/>
      <c r="AT56" s="53"/>
    </row>
    <row r="57" spans="3:46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0"/>
        <v>8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67" t="e">
        <f>SUMIFS([2]Up!$J:$J,[2]Up!$D:$D,D57)</f>
        <v>#VALUE!</v>
      </c>
      <c r="AJ57" s="82"/>
      <c r="AK57" s="82" t="str">
        <f t="shared" si="22"/>
        <v>PL10</v>
      </c>
      <c r="AL57" s="53" t="str">
        <f t="shared" si="23"/>
        <v/>
      </c>
      <c r="AM57" s="53" t="s">
        <v>703</v>
      </c>
      <c r="AN57" s="84"/>
      <c r="AO57" s="53"/>
      <c r="AP57" s="53" t="s">
        <v>1033</v>
      </c>
      <c r="AQ57" s="53">
        <v>8</v>
      </c>
      <c r="AR57" s="83">
        <v>46215</v>
      </c>
      <c r="AS57" s="53"/>
      <c r="AT57" s="53"/>
    </row>
    <row r="58" spans="3:46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0"/>
        <v>4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67" t="e">
        <f>SUMIFS([2]Up!$J:$J,[2]Up!$D:$D,D58)</f>
        <v>#VALUE!</v>
      </c>
      <c r="AJ58" s="82"/>
      <c r="AK58" s="82" t="str">
        <f t="shared" si="22"/>
        <v>PL10</v>
      </c>
      <c r="AL58" s="53" t="str">
        <f t="shared" si="23"/>
        <v/>
      </c>
      <c r="AM58" s="53" t="s">
        <v>703</v>
      </c>
      <c r="AN58" s="84"/>
      <c r="AO58" s="53"/>
      <c r="AP58" s="53" t="s">
        <v>1033</v>
      </c>
      <c r="AQ58" s="53">
        <v>4</v>
      </c>
      <c r="AR58" s="83">
        <v>46215</v>
      </c>
      <c r="AS58" s="53"/>
      <c r="AT58" s="53"/>
    </row>
    <row r="59" spans="3:46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0"/>
        <v>8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67" t="e">
        <f>SUMIFS([2]Up!$J:$J,[2]Up!$D:$D,D59)</f>
        <v>#VALUE!</v>
      </c>
      <c r="AJ59" s="82"/>
      <c r="AK59" s="82" t="str">
        <f t="shared" si="22"/>
        <v>PL10</v>
      </c>
      <c r="AL59" s="53" t="str">
        <f t="shared" si="23"/>
        <v/>
      </c>
      <c r="AM59" s="53" t="s">
        <v>703</v>
      </c>
      <c r="AN59" s="84"/>
      <c r="AO59" s="53"/>
      <c r="AP59" s="53" t="s">
        <v>1033</v>
      </c>
      <c r="AQ59" s="53">
        <v>8</v>
      </c>
      <c r="AR59" s="83">
        <v>46215</v>
      </c>
      <c r="AS59" s="53"/>
      <c r="AT59" s="53"/>
    </row>
    <row r="60" spans="3:46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0"/>
        <v>8</v>
      </c>
      <c r="M60" s="26">
        <f t="shared" si="2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67" t="e">
        <f>SUMIFS([2]Up!$J:$J,[2]Up!$D:$D,D60)</f>
        <v>#VALUE!</v>
      </c>
      <c r="AJ60" s="82"/>
      <c r="AK60" s="82" t="str">
        <f t="shared" si="22"/>
        <v>PL10</v>
      </c>
      <c r="AL60" s="53" t="str">
        <f t="shared" si="23"/>
        <v/>
      </c>
      <c r="AM60" s="53" t="s">
        <v>703</v>
      </c>
      <c r="AN60" s="84"/>
      <c r="AO60" s="53"/>
      <c r="AP60" s="53" t="s">
        <v>1033</v>
      </c>
      <c r="AQ60" s="53">
        <v>8</v>
      </c>
      <c r="AR60" s="83">
        <v>46215</v>
      </c>
      <c r="AS60" s="53"/>
      <c r="AT60" s="53"/>
    </row>
    <row r="61" spans="3:46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0"/>
        <v>8</v>
      </c>
      <c r="M61" s="26">
        <f t="shared" si="2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67" t="e">
        <f>SUMIFS([2]Up!$J:$J,[2]Up!$D:$D,D61)</f>
        <v>#VALUE!</v>
      </c>
      <c r="AJ61" s="82"/>
      <c r="AK61" s="82" t="str">
        <f t="shared" si="22"/>
        <v>PL12</v>
      </c>
      <c r="AL61" s="53" t="str">
        <f t="shared" si="23"/>
        <v/>
      </c>
      <c r="AM61" s="53" t="s">
        <v>703</v>
      </c>
      <c r="AN61" s="84"/>
      <c r="AO61" s="53"/>
      <c r="AP61" s="53" t="s">
        <v>854</v>
      </c>
      <c r="AQ61" s="53">
        <v>8</v>
      </c>
      <c r="AR61" s="83">
        <v>46215</v>
      </c>
      <c r="AS61" s="53"/>
      <c r="AT61" s="53"/>
    </row>
    <row r="62" spans="3:46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0"/>
        <v>16</v>
      </c>
      <c r="M62" s="26">
        <f t="shared" si="2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67" t="e">
        <f>SUMIFS([2]Up!$J:$J,[2]Up!$D:$D,D62)</f>
        <v>#VALUE!</v>
      </c>
      <c r="AJ62" s="82"/>
      <c r="AK62" s="82" t="str">
        <f t="shared" si="22"/>
        <v>PL10</v>
      </c>
      <c r="AL62" s="53" t="str">
        <f t="shared" si="23"/>
        <v/>
      </c>
      <c r="AM62" s="53" t="s">
        <v>703</v>
      </c>
      <c r="AN62" s="84"/>
      <c r="AO62" s="53"/>
      <c r="AP62" s="53" t="s">
        <v>1033</v>
      </c>
      <c r="AQ62" s="53">
        <v>16</v>
      </c>
      <c r="AR62" s="83">
        <v>46215</v>
      </c>
      <c r="AS62" s="53"/>
      <c r="AT62" s="53"/>
    </row>
    <row r="63" spans="3:46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0"/>
        <v>16</v>
      </c>
      <c r="M63" s="26">
        <f t="shared" si="2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67" t="e">
        <f>SUMIFS([2]Up!$J:$J,[2]Up!$D:$D,D63)</f>
        <v>#VALUE!</v>
      </c>
      <c r="AJ63" s="82"/>
      <c r="AK63" s="82" t="str">
        <f t="shared" si="22"/>
        <v>PL10</v>
      </c>
      <c r="AL63" s="53" t="str">
        <f t="shared" si="23"/>
        <v/>
      </c>
      <c r="AM63" s="53" t="s">
        <v>703</v>
      </c>
      <c r="AN63" s="84"/>
      <c r="AO63" s="53"/>
      <c r="AP63" s="53" t="s">
        <v>779</v>
      </c>
      <c r="AQ63" s="53">
        <v>16</v>
      </c>
      <c r="AR63" s="83">
        <v>46215</v>
      </c>
      <c r="AS63" s="53"/>
      <c r="AT63" s="53"/>
    </row>
    <row r="64" spans="3:46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0"/>
        <v>0</v>
      </c>
      <c r="M64" s="26">
        <f t="shared" si="21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67" t="e">
        <f>SUMIFS([2]Up!$J:$J,[2]Up!$D:$D,D64)</f>
        <v>#VALUE!</v>
      </c>
      <c r="AJ64" s="82"/>
      <c r="AK64" s="82" t="str">
        <f t="shared" si="22"/>
        <v>PL2.6</v>
      </c>
      <c r="AL64" s="53" t="str">
        <f t="shared" si="23"/>
        <v/>
      </c>
      <c r="AM64" s="53" t="s">
        <v>703</v>
      </c>
      <c r="AN64" s="84"/>
      <c r="AO64" s="53"/>
      <c r="AP64" s="53" t="s">
        <v>755</v>
      </c>
      <c r="AQ64" s="53">
        <v>8</v>
      </c>
      <c r="AR64" s="83">
        <v>46215</v>
      </c>
      <c r="AS64" s="53"/>
      <c r="AT64" s="53"/>
    </row>
    <row r="65" spans="3:46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0"/>
        <v>0</v>
      </c>
      <c r="M65" s="26">
        <f t="shared" si="21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67" t="e">
        <f>SUMIFS([2]Up!$J:$J,[2]Up!$D:$D,D65)</f>
        <v>#VALUE!</v>
      </c>
      <c r="AJ65" s="82"/>
      <c r="AK65" s="82" t="str">
        <f t="shared" si="22"/>
        <v/>
      </c>
      <c r="AL65" s="53" t="str">
        <f t="shared" si="23"/>
        <v/>
      </c>
      <c r="AM65" s="53" t="s">
        <v>682</v>
      </c>
      <c r="AN65" s="84"/>
      <c r="AO65" s="53"/>
      <c r="AP65" s="53"/>
      <c r="AQ65" s="53"/>
      <c r="AR65" s="83"/>
      <c r="AS65" s="53"/>
      <c r="AT65" s="53"/>
    </row>
    <row r="66" spans="3:46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0"/>
        <v>0</v>
      </c>
      <c r="M66" s="26">
        <f t="shared" si="21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67" t="e">
        <f>SUMIFS([2]Up!$J:$J,[2]Up!$D:$D,D66)</f>
        <v>#VALUE!</v>
      </c>
      <c r="AJ66" s="82"/>
      <c r="AK66" s="82" t="str">
        <f t="shared" si="22"/>
        <v>PL25</v>
      </c>
      <c r="AL66" s="53" t="str">
        <f t="shared" si="23"/>
        <v/>
      </c>
      <c r="AM66" s="53" t="s">
        <v>703</v>
      </c>
      <c r="AN66" s="84"/>
      <c r="AO66" s="53"/>
      <c r="AP66" s="53" t="s">
        <v>715</v>
      </c>
      <c r="AQ66" s="53">
        <v>4</v>
      </c>
      <c r="AR66" s="83">
        <v>46215</v>
      </c>
      <c r="AS66" s="53"/>
      <c r="AT66" s="53"/>
    </row>
    <row r="67" spans="3:46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0"/>
        <v>1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67" t="e">
        <f>SUMIFS([2]Up!$J:$J,[2]Up!$D:$D,D67)</f>
        <v>#VALUE!</v>
      </c>
      <c r="AJ67" s="82"/>
      <c r="AK67" s="82" t="str">
        <f t="shared" si="22"/>
        <v/>
      </c>
      <c r="AL67" s="53" t="str">
        <f t="shared" si="23"/>
        <v/>
      </c>
      <c r="AM67" s="53" t="s">
        <v>703</v>
      </c>
      <c r="AN67" s="84"/>
      <c r="AO67" s="53"/>
      <c r="AP67" s="53" t="s">
        <v>704</v>
      </c>
      <c r="AQ67" s="53">
        <v>1</v>
      </c>
      <c r="AR67" s="83">
        <v>46215</v>
      </c>
      <c r="AS67" s="53"/>
      <c r="AT67" s="53"/>
    </row>
    <row r="68" spans="3:46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0"/>
        <v>2</v>
      </c>
      <c r="M68" s="26">
        <f t="shared" si="21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67" t="e">
        <f>SUMIFS([2]Up!$J:$J,[2]Up!$D:$D,D68)</f>
        <v>#VALUE!</v>
      </c>
      <c r="AJ68" s="82"/>
      <c r="AK68" s="82" t="str">
        <f t="shared" si="22"/>
        <v/>
      </c>
      <c r="AL68" s="53" t="str">
        <f t="shared" si="23"/>
        <v/>
      </c>
      <c r="AM68" s="53" t="s">
        <v>703</v>
      </c>
      <c r="AN68" s="84"/>
      <c r="AO68" s="53"/>
      <c r="AP68" s="53" t="s">
        <v>722</v>
      </c>
      <c r="AQ68" s="53">
        <v>2</v>
      </c>
      <c r="AR68" s="83">
        <v>46215</v>
      </c>
      <c r="AS68" s="53"/>
      <c r="AT68" s="53"/>
    </row>
    <row r="69" spans="3:46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0"/>
        <v>0</v>
      </c>
      <c r="M69" s="26">
        <f t="shared" si="21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67" t="e">
        <f>SUMIFS([2]Up!$J:$J,[2]Up!$D:$D,D69)</f>
        <v>#VALUE!</v>
      </c>
      <c r="AJ69" s="82"/>
      <c r="AK69" s="82" t="str">
        <f t="shared" si="22"/>
        <v>PL6</v>
      </c>
      <c r="AL69" s="53" t="str">
        <f t="shared" si="23"/>
        <v/>
      </c>
      <c r="AM69" s="53" t="s">
        <v>703</v>
      </c>
      <c r="AN69" s="84"/>
      <c r="AO69" s="53"/>
      <c r="AP69" s="53" t="s">
        <v>576</v>
      </c>
      <c r="AQ69" s="53">
        <v>1</v>
      </c>
      <c r="AR69" s="83"/>
      <c r="AS69" s="53"/>
      <c r="AT69" s="53"/>
    </row>
    <row r="70" spans="3:46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0"/>
        <v>2</v>
      </c>
      <c r="M70" s="26">
        <f t="shared" si="2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67" t="e">
        <f>SUMIFS([2]Up!$J:$J,[2]Up!$D:$D,D70)</f>
        <v>#VALUE!</v>
      </c>
      <c r="AJ70" s="82"/>
      <c r="AK70" s="82" t="str">
        <f t="shared" si="22"/>
        <v>PL19</v>
      </c>
      <c r="AL70" s="53" t="str">
        <f t="shared" si="23"/>
        <v/>
      </c>
      <c r="AM70" s="53" t="s">
        <v>703</v>
      </c>
      <c r="AN70" s="84"/>
      <c r="AO70" s="53"/>
      <c r="AP70" s="53" t="s">
        <v>850</v>
      </c>
      <c r="AQ70" s="53">
        <v>2</v>
      </c>
      <c r="AR70" s="83">
        <v>46215</v>
      </c>
      <c r="AS70" s="53"/>
      <c r="AT70" s="53"/>
    </row>
    <row r="71" spans="3:46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0"/>
        <v>5</v>
      </c>
      <c r="M71" s="26">
        <f t="shared" si="21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67" t="e">
        <f>SUMIFS([2]Up!$J:$J,[2]Up!$D:$D,D71)</f>
        <v>#VALUE!</v>
      </c>
      <c r="AJ71" s="82"/>
      <c r="AK71" s="82" t="str">
        <f t="shared" si="22"/>
        <v/>
      </c>
      <c r="AL71" s="53" t="str">
        <f t="shared" si="23"/>
        <v/>
      </c>
      <c r="AM71" s="53" t="s">
        <v>703</v>
      </c>
      <c r="AN71" s="84"/>
      <c r="AO71" s="53"/>
      <c r="AP71" s="53" t="s">
        <v>1015</v>
      </c>
      <c r="AQ71" s="53">
        <v>5</v>
      </c>
      <c r="AR71" s="83">
        <v>46215</v>
      </c>
      <c r="AS71" s="53"/>
      <c r="AT71" s="53"/>
    </row>
    <row r="72" spans="3:46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0"/>
        <v>5</v>
      </c>
      <c r="M72" s="26">
        <f t="shared" si="21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67" t="e">
        <f>SUMIFS([2]Up!$J:$J,[2]Up!$D:$D,D72)</f>
        <v>#VALUE!</v>
      </c>
      <c r="AJ72" s="82"/>
      <c r="AK72" s="82" t="str">
        <f t="shared" si="22"/>
        <v/>
      </c>
      <c r="AL72" s="53" t="str">
        <f t="shared" si="23"/>
        <v/>
      </c>
      <c r="AM72" s="53" t="s">
        <v>703</v>
      </c>
      <c r="AN72" s="84"/>
      <c r="AO72" s="53"/>
      <c r="AP72" s="53" t="s">
        <v>1015</v>
      </c>
      <c r="AQ72" s="53">
        <v>5</v>
      </c>
      <c r="AR72" s="83">
        <v>46215</v>
      </c>
      <c r="AS72" s="53"/>
      <c r="AT72" s="53"/>
    </row>
    <row r="73" spans="3:46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0"/>
        <v>2</v>
      </c>
      <c r="M73" s="26">
        <f t="shared" si="21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67" t="e">
        <f>SUMIFS([2]Up!$J:$J,[2]Up!$D:$D,D73)</f>
        <v>#VALUE!</v>
      </c>
      <c r="AJ73" s="82"/>
      <c r="AK73" s="82" t="str">
        <f t="shared" si="22"/>
        <v/>
      </c>
      <c r="AL73" s="53" t="str">
        <f t="shared" si="23"/>
        <v/>
      </c>
      <c r="AM73" s="53" t="s">
        <v>703</v>
      </c>
      <c r="AN73" s="84"/>
      <c r="AO73" s="53"/>
      <c r="AP73" s="53" t="s">
        <v>1064</v>
      </c>
      <c r="AQ73" s="53">
        <v>2</v>
      </c>
      <c r="AR73" s="83">
        <v>46215</v>
      </c>
      <c r="AS73" s="53"/>
      <c r="AT73" s="53"/>
    </row>
    <row r="74" spans="3:46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0"/>
        <v>2</v>
      </c>
      <c r="M74" s="26">
        <f t="shared" si="21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67" t="e">
        <f>SUMIFS([2]Up!$J:$J,[2]Up!$D:$D,D74)</f>
        <v>#VALUE!</v>
      </c>
      <c r="AJ74" s="82"/>
      <c r="AK74" s="82" t="str">
        <f t="shared" si="22"/>
        <v/>
      </c>
      <c r="AL74" s="53" t="str">
        <f t="shared" si="23"/>
        <v/>
      </c>
      <c r="AM74" s="53" t="s">
        <v>703</v>
      </c>
      <c r="AN74" s="84"/>
      <c r="AO74" s="53"/>
      <c r="AP74" s="53" t="s">
        <v>1064</v>
      </c>
      <c r="AQ74" s="53">
        <v>2</v>
      </c>
      <c r="AR74" s="83">
        <v>46215</v>
      </c>
      <c r="AS74" s="53"/>
      <c r="AT74" s="53"/>
    </row>
    <row r="75" spans="3:46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0"/>
        <v>5</v>
      </c>
      <c r="M75" s="26">
        <f t="shared" si="21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67" t="e">
        <f>SUMIFS([2]Up!$J:$J,[2]Up!$D:$D,D75)</f>
        <v>#VALUE!</v>
      </c>
      <c r="AJ75" s="82"/>
      <c r="AK75" s="82" t="str">
        <f t="shared" si="22"/>
        <v/>
      </c>
      <c r="AL75" s="53" t="str">
        <f t="shared" si="23"/>
        <v/>
      </c>
      <c r="AM75" s="53" t="s">
        <v>703</v>
      </c>
      <c r="AN75" s="84"/>
      <c r="AO75" s="53"/>
      <c r="AP75" s="53" t="s">
        <v>1015</v>
      </c>
      <c r="AQ75" s="53">
        <v>5</v>
      </c>
      <c r="AR75" s="83">
        <v>46215</v>
      </c>
      <c r="AS75" s="53"/>
      <c r="AT75" s="53"/>
    </row>
    <row r="76" spans="3:46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0"/>
        <v>2</v>
      </c>
      <c r="M76" s="26">
        <f t="shared" si="21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67" t="e">
        <f>SUMIFS([2]Up!$J:$J,[2]Up!$D:$D,D76)</f>
        <v>#VALUE!</v>
      </c>
      <c r="AJ76" s="82"/>
      <c r="AK76" s="82" t="str">
        <f t="shared" si="22"/>
        <v/>
      </c>
      <c r="AL76" s="53" t="str">
        <f t="shared" si="23"/>
        <v/>
      </c>
      <c r="AM76" s="53" t="s">
        <v>703</v>
      </c>
      <c r="AN76" s="84"/>
      <c r="AO76" s="53"/>
      <c r="AP76" s="53" t="s">
        <v>1064</v>
      </c>
      <c r="AQ76" s="53">
        <v>2</v>
      </c>
      <c r="AR76" s="83">
        <v>46215</v>
      </c>
      <c r="AS76" s="53"/>
      <c r="AT76" s="53"/>
    </row>
    <row r="77" spans="3:46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0"/>
        <v>0</v>
      </c>
      <c r="M77" s="26">
        <f t="shared" si="21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67" t="e">
        <f>SUMIFS([2]Up!$J:$J,[2]Up!$D:$D,D77)</f>
        <v>#VALUE!</v>
      </c>
      <c r="AJ77" s="82"/>
      <c r="AK77" s="82" t="str">
        <f t="shared" si="22"/>
        <v/>
      </c>
      <c r="AL77" s="53" t="str">
        <f t="shared" si="23"/>
        <v/>
      </c>
      <c r="AM77" s="53" t="s">
        <v>786</v>
      </c>
      <c r="AN77" s="84"/>
      <c r="AO77" s="53"/>
      <c r="AP77" s="53" t="s">
        <v>806</v>
      </c>
      <c r="AQ77" s="53">
        <v>4</v>
      </c>
      <c r="AR77" s="83">
        <v>46215</v>
      </c>
      <c r="AS77" s="53"/>
      <c r="AT77" s="53"/>
    </row>
    <row r="78" spans="3:46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0"/>
        <v>0</v>
      </c>
      <c r="M78" s="26">
        <f t="shared" si="21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67" t="e">
        <f>SUMIFS([2]Up!$J:$J,[2]Up!$D:$D,D78)</f>
        <v>#VALUE!</v>
      </c>
      <c r="AJ78" s="82"/>
      <c r="AK78" s="82" t="str">
        <f t="shared" si="22"/>
        <v/>
      </c>
      <c r="AL78" s="53" t="str">
        <f t="shared" si="23"/>
        <v/>
      </c>
      <c r="AM78" s="53" t="s">
        <v>786</v>
      </c>
      <c r="AN78" s="84"/>
      <c r="AO78" s="53"/>
      <c r="AP78" s="53"/>
      <c r="AQ78" s="53"/>
      <c r="AR78" s="83"/>
      <c r="AS78" s="53"/>
      <c r="AT78" s="53"/>
    </row>
    <row r="79" spans="3:46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0"/>
        <v>0</v>
      </c>
      <c r="M79" s="26">
        <f t="shared" si="21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67" t="e">
        <f>SUMIFS([2]Up!$J:$J,[2]Up!$D:$D,D79)</f>
        <v>#VALUE!</v>
      </c>
      <c r="AJ79" s="82"/>
      <c r="AK79" s="82" t="str">
        <f t="shared" si="22"/>
        <v/>
      </c>
      <c r="AL79" s="53" t="str">
        <f t="shared" si="23"/>
        <v/>
      </c>
      <c r="AM79" s="53" t="s">
        <v>682</v>
      </c>
      <c r="AN79" s="84"/>
      <c r="AO79" s="53"/>
      <c r="AP79" s="53"/>
      <c r="AQ79" s="53"/>
      <c r="AR79" s="83"/>
      <c r="AS79" s="53"/>
      <c r="AT79" s="53"/>
    </row>
    <row r="80" spans="3:46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0"/>
        <v>2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67" t="e">
        <f>SUMIFS([2]Up!$J:$J,[2]Up!$D:$D,D80)</f>
        <v>#VALUE!</v>
      </c>
      <c r="AJ80" s="82"/>
      <c r="AK80" s="82" t="str">
        <f t="shared" si="22"/>
        <v>PL19</v>
      </c>
      <c r="AL80" s="53" t="str">
        <f t="shared" si="23"/>
        <v/>
      </c>
      <c r="AM80" s="53" t="s">
        <v>703</v>
      </c>
      <c r="AN80" s="84"/>
      <c r="AO80" s="53"/>
      <c r="AP80" s="53" t="s">
        <v>850</v>
      </c>
      <c r="AQ80" s="53">
        <v>2</v>
      </c>
      <c r="AR80" s="83">
        <v>46215</v>
      </c>
      <c r="AS80" s="53"/>
      <c r="AT80" s="53"/>
    </row>
    <row r="81" spans="3:46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0"/>
        <v>0</v>
      </c>
      <c r="M81" s="26">
        <f t="shared" si="21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67" t="e">
        <f>SUMIFS([2]Up!$J:$J,[2]Up!$D:$D,D81)</f>
        <v>#VALUE!</v>
      </c>
      <c r="AJ81" s="82"/>
      <c r="AK81" s="82" t="str">
        <f t="shared" si="22"/>
        <v>PL2.6</v>
      </c>
      <c r="AL81" s="53" t="str">
        <f t="shared" si="23"/>
        <v/>
      </c>
      <c r="AM81" s="53" t="s">
        <v>703</v>
      </c>
      <c r="AN81" s="84"/>
      <c r="AO81" s="53"/>
      <c r="AP81" s="53" t="s">
        <v>755</v>
      </c>
      <c r="AQ81" s="53">
        <v>4</v>
      </c>
      <c r="AR81" s="83">
        <v>46215</v>
      </c>
      <c r="AS81" s="53"/>
      <c r="AT81" s="53"/>
    </row>
    <row r="82" spans="3:46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0"/>
        <v>2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67" t="e">
        <f>SUMIFS([2]Up!$J:$J,[2]Up!$D:$D,D82)</f>
        <v>#VALUE!</v>
      </c>
      <c r="AJ82" s="82"/>
      <c r="AK82" s="82" t="str">
        <f t="shared" si="22"/>
        <v>PL12</v>
      </c>
      <c r="AL82" s="53" t="str">
        <f t="shared" si="23"/>
        <v/>
      </c>
      <c r="AM82" s="53" t="s">
        <v>703</v>
      </c>
      <c r="AN82" s="84"/>
      <c r="AO82" s="53"/>
      <c r="AP82" s="53" t="s">
        <v>854</v>
      </c>
      <c r="AQ82" s="53">
        <v>2</v>
      </c>
      <c r="AR82" s="83">
        <v>46215</v>
      </c>
      <c r="AS82" s="53"/>
      <c r="AT82" s="53"/>
    </row>
    <row r="83" spans="3:46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0"/>
        <v>2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67" t="e">
        <f>SUMIFS([2]Up!$J:$J,[2]Up!$D:$D,D83)</f>
        <v>#VALUE!</v>
      </c>
      <c r="AJ83" s="82"/>
      <c r="AK83" s="82" t="str">
        <f t="shared" si="22"/>
        <v>PL19</v>
      </c>
      <c r="AL83" s="53" t="str">
        <f t="shared" si="23"/>
        <v/>
      </c>
      <c r="AM83" s="53" t="s">
        <v>703</v>
      </c>
      <c r="AN83" s="84"/>
      <c r="AO83" s="53"/>
      <c r="AP83" s="53" t="s">
        <v>850</v>
      </c>
      <c r="AQ83" s="53">
        <v>2</v>
      </c>
      <c r="AR83" s="83">
        <v>46215</v>
      </c>
      <c r="AS83" s="53"/>
      <c r="AT83" s="53"/>
    </row>
    <row r="84" spans="3:46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0"/>
        <v>2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67" t="e">
        <f>SUMIFS([2]Up!$J:$J,[2]Up!$D:$D,D84)</f>
        <v>#VALUE!</v>
      </c>
      <c r="AJ84" s="82"/>
      <c r="AK84" s="82" t="str">
        <f t="shared" si="22"/>
        <v>PL12</v>
      </c>
      <c r="AL84" s="53" t="str">
        <f t="shared" si="23"/>
        <v/>
      </c>
      <c r="AM84" s="53" t="s">
        <v>703</v>
      </c>
      <c r="AN84" s="84"/>
      <c r="AO84" s="53"/>
      <c r="AP84" s="53" t="s">
        <v>854</v>
      </c>
      <c r="AQ84" s="53">
        <v>2</v>
      </c>
      <c r="AR84" s="83">
        <v>46215</v>
      </c>
      <c r="AS84" s="53"/>
      <c r="AT84" s="53"/>
    </row>
    <row r="85" spans="3:46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0"/>
        <v>0</v>
      </c>
      <c r="M85" s="26">
        <f t="shared" si="21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67" t="e">
        <f>SUMIFS([2]Up!$J:$J,[2]Up!$D:$D,D85)</f>
        <v>#VALUE!</v>
      </c>
      <c r="AJ85" s="82"/>
      <c r="AK85" s="82" t="str">
        <f t="shared" si="22"/>
        <v/>
      </c>
      <c r="AL85" s="53" t="str">
        <f t="shared" si="23"/>
        <v/>
      </c>
      <c r="AM85" s="53" t="s">
        <v>682</v>
      </c>
      <c r="AN85" s="84"/>
      <c r="AO85" s="53"/>
      <c r="AP85" s="53"/>
      <c r="AQ85" s="53"/>
      <c r="AR85" s="83"/>
      <c r="AS85" s="53"/>
      <c r="AT85" s="53"/>
    </row>
    <row r="86" spans="3:46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0"/>
        <v>0</v>
      </c>
      <c r="M86" s="26">
        <f t="shared" si="21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67" t="e">
        <f>SUMIFS([2]Up!$J:$J,[2]Up!$D:$D,D86)</f>
        <v>#VALUE!</v>
      </c>
      <c r="AJ86" s="82"/>
      <c r="AK86" s="82" t="str">
        <f t="shared" si="22"/>
        <v>PL2.6</v>
      </c>
      <c r="AL86" s="53" t="str">
        <f t="shared" si="23"/>
        <v/>
      </c>
      <c r="AM86" s="53" t="s">
        <v>703</v>
      </c>
      <c r="AN86" s="84"/>
      <c r="AO86" s="53"/>
      <c r="AP86" s="53" t="s">
        <v>755</v>
      </c>
      <c r="AQ86" s="53">
        <v>2</v>
      </c>
      <c r="AR86" s="83">
        <v>46215</v>
      </c>
      <c r="AS86" s="53"/>
      <c r="AT86" s="53"/>
    </row>
    <row r="87" spans="3:46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0"/>
        <v>0</v>
      </c>
      <c r="M87" s="26">
        <f t="shared" si="21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67" t="e">
        <f>SUMIFS([2]Up!$J:$J,[2]Up!$D:$D,D87)</f>
        <v>#VALUE!</v>
      </c>
      <c r="AJ87" s="82"/>
      <c r="AK87" s="82" t="str">
        <f t="shared" si="22"/>
        <v>PL2.6</v>
      </c>
      <c r="AL87" s="53" t="str">
        <f t="shared" si="23"/>
        <v/>
      </c>
      <c r="AM87" s="53" t="s">
        <v>703</v>
      </c>
      <c r="AN87" s="84"/>
      <c r="AO87" s="53"/>
      <c r="AP87" s="53" t="s">
        <v>755</v>
      </c>
      <c r="AQ87" s="53">
        <v>2</v>
      </c>
      <c r="AR87" s="83">
        <v>46215</v>
      </c>
      <c r="AS87" s="53"/>
      <c r="AT87" s="53"/>
    </row>
    <row r="88" spans="3:46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0"/>
        <v>0</v>
      </c>
      <c r="M88" s="26">
        <f t="shared" si="21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67" t="e">
        <f>SUMIFS([2]Up!$J:$J,[2]Up!$D:$D,D88)</f>
        <v>#VALUE!</v>
      </c>
      <c r="AJ88" s="82"/>
      <c r="AK88" s="82" t="str">
        <f t="shared" si="22"/>
        <v/>
      </c>
      <c r="AL88" s="53" t="str">
        <f t="shared" si="23"/>
        <v/>
      </c>
      <c r="AM88" s="53" t="s">
        <v>703</v>
      </c>
      <c r="AN88" s="84"/>
      <c r="AO88" s="53"/>
      <c r="AP88" s="53" t="s">
        <v>576</v>
      </c>
      <c r="AQ88" s="53">
        <v>1</v>
      </c>
      <c r="AR88" s="83"/>
      <c r="AS88" s="53"/>
      <c r="AT88" s="53"/>
    </row>
    <row r="89" spans="3:46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0"/>
        <v>28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67" t="e">
        <f>SUMIFS([2]Up!$J:$J,[2]Up!$D:$D,D89)</f>
        <v>#VALUE!</v>
      </c>
      <c r="AJ89" s="82"/>
      <c r="AK89" s="82" t="str">
        <f t="shared" si="22"/>
        <v>PL6</v>
      </c>
      <c r="AL89" s="53" t="str">
        <f t="shared" si="23"/>
        <v/>
      </c>
      <c r="AM89" s="53" t="s">
        <v>703</v>
      </c>
      <c r="AN89" s="84"/>
      <c r="AO89" s="53"/>
      <c r="AP89" s="53" t="s">
        <v>1338</v>
      </c>
      <c r="AQ89" s="53">
        <v>28</v>
      </c>
      <c r="AR89" s="83">
        <v>46215</v>
      </c>
      <c r="AS89" s="53"/>
      <c r="AT89" s="53"/>
    </row>
    <row r="90" spans="3:46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0"/>
        <v>3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67" t="e">
        <f>SUMIFS([2]Up!$J:$J,[2]Up!$D:$D,D90)</f>
        <v>#VALUE!</v>
      </c>
      <c r="AJ90" s="82"/>
      <c r="AK90" s="82" t="str">
        <f t="shared" si="22"/>
        <v>PL10</v>
      </c>
      <c r="AL90" s="53" t="str">
        <f t="shared" si="23"/>
        <v/>
      </c>
      <c r="AM90" s="53" t="s">
        <v>703</v>
      </c>
      <c r="AN90" s="84"/>
      <c r="AO90" s="53"/>
      <c r="AP90" s="53" t="s">
        <v>1033</v>
      </c>
      <c r="AQ90" s="53">
        <v>3</v>
      </c>
      <c r="AR90" s="83">
        <v>46215</v>
      </c>
      <c r="AS90" s="53"/>
      <c r="AT90" s="53"/>
    </row>
    <row r="91" spans="3:46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0"/>
        <v>0</v>
      </c>
      <c r="M91" s="26">
        <f t="shared" si="21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67" t="e">
        <f>SUMIFS([2]Up!$J:$J,[2]Up!$D:$D,D91)</f>
        <v>#VALUE!</v>
      </c>
      <c r="AJ91" s="82"/>
      <c r="AK91" s="82" t="str">
        <f t="shared" si="22"/>
        <v/>
      </c>
      <c r="AL91" s="53" t="str">
        <f t="shared" si="23"/>
        <v/>
      </c>
      <c r="AM91" s="53" t="s">
        <v>703</v>
      </c>
      <c r="AN91" s="84"/>
      <c r="AO91" s="53"/>
      <c r="AP91" s="53"/>
      <c r="AQ91" s="53"/>
      <c r="AR91" s="83"/>
      <c r="AS91" s="53"/>
      <c r="AT91" s="53"/>
    </row>
    <row r="92" spans="3:46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0"/>
        <v>0</v>
      </c>
      <c r="M92" s="26">
        <f t="shared" si="21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67" t="e">
        <f>SUMIFS([2]Up!$J:$J,[2]Up!$D:$D,D92)</f>
        <v>#VALUE!</v>
      </c>
      <c r="AJ92" s="82"/>
      <c r="AK92" s="82" t="str">
        <f t="shared" si="22"/>
        <v/>
      </c>
      <c r="AL92" s="53" t="str">
        <f t="shared" si="23"/>
        <v/>
      </c>
      <c r="AM92" s="53" t="s">
        <v>703</v>
      </c>
      <c r="AN92" s="84"/>
      <c r="AO92" s="53"/>
      <c r="AP92" s="53" t="s">
        <v>576</v>
      </c>
      <c r="AQ92" s="53">
        <v>1</v>
      </c>
      <c r="AR92" s="83"/>
      <c r="AS92" s="53"/>
      <c r="AT92" s="53"/>
    </row>
    <row r="93" spans="3:46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0"/>
        <v>1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67" t="e">
        <f>SUMIFS([2]Up!$J:$J,[2]Up!$D:$D,D93)</f>
        <v>#VALUE!</v>
      </c>
      <c r="AJ93" s="82"/>
      <c r="AK93" s="82" t="str">
        <f t="shared" si="22"/>
        <v>PL12</v>
      </c>
      <c r="AL93" s="53" t="str">
        <f t="shared" si="23"/>
        <v/>
      </c>
      <c r="AM93" s="53" t="s">
        <v>703</v>
      </c>
      <c r="AN93" s="84"/>
      <c r="AO93" s="53"/>
      <c r="AP93" s="53" t="s">
        <v>854</v>
      </c>
      <c r="AQ93" s="53">
        <v>1</v>
      </c>
      <c r="AR93" s="83">
        <v>46215</v>
      </c>
      <c r="AS93" s="53"/>
      <c r="AT93" s="53"/>
    </row>
    <row r="94" spans="3:46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0"/>
        <v>2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67" t="e">
        <f>SUMIFS([2]Up!$J:$J,[2]Up!$D:$D,D94)</f>
        <v>#VALUE!</v>
      </c>
      <c r="AJ94" s="82"/>
      <c r="AK94" s="82" t="str">
        <f t="shared" si="22"/>
        <v>PL12</v>
      </c>
      <c r="AL94" s="53" t="str">
        <f t="shared" si="23"/>
        <v/>
      </c>
      <c r="AM94" s="53" t="s">
        <v>703</v>
      </c>
      <c r="AN94" s="84"/>
      <c r="AO94" s="53"/>
      <c r="AP94" s="53" t="s">
        <v>854</v>
      </c>
      <c r="AQ94" s="53">
        <v>2</v>
      </c>
      <c r="AR94" s="83">
        <v>46215</v>
      </c>
      <c r="AS94" s="53"/>
      <c r="AT94" s="53"/>
    </row>
    <row r="95" spans="3:46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0"/>
        <v>28</v>
      </c>
      <c r="M95" s="26">
        <f t="shared" si="2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67" t="e">
        <f>SUMIFS([2]Up!$J:$J,[2]Up!$D:$D,D95)</f>
        <v>#VALUE!</v>
      </c>
      <c r="AJ95" s="82"/>
      <c r="AK95" s="82" t="str">
        <f t="shared" si="22"/>
        <v>PL6</v>
      </c>
      <c r="AL95" s="53" t="str">
        <f t="shared" si="23"/>
        <v/>
      </c>
      <c r="AM95" s="53" t="s">
        <v>703</v>
      </c>
      <c r="AN95" s="84"/>
      <c r="AO95" s="53"/>
      <c r="AP95" s="53" t="s">
        <v>1338</v>
      </c>
      <c r="AQ95" s="53">
        <v>28</v>
      </c>
      <c r="AR95" s="83">
        <v>46215</v>
      </c>
      <c r="AS95" s="53"/>
      <c r="AT95" s="53"/>
    </row>
    <row r="96" spans="3:46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0"/>
        <v>4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67" t="e">
        <f>SUMIFS([2]Up!$J:$J,[2]Up!$D:$D,D96)</f>
        <v>#VALUE!</v>
      </c>
      <c r="AJ96" s="82"/>
      <c r="AK96" s="82" t="str">
        <f t="shared" si="22"/>
        <v>PL10</v>
      </c>
      <c r="AL96" s="53" t="str">
        <f t="shared" si="23"/>
        <v/>
      </c>
      <c r="AM96" s="53" t="s">
        <v>703</v>
      </c>
      <c r="AN96" s="84"/>
      <c r="AO96" s="53"/>
      <c r="AP96" s="53" t="s">
        <v>1033</v>
      </c>
      <c r="AQ96" s="53">
        <v>4</v>
      </c>
      <c r="AR96" s="83">
        <v>46215</v>
      </c>
      <c r="AS96" s="53"/>
      <c r="AT96" s="53"/>
    </row>
    <row r="97" spans="3:46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0"/>
        <v>0</v>
      </c>
      <c r="M97" s="26">
        <f t="shared" si="21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67" t="e">
        <f>SUMIFS([2]Up!$J:$J,[2]Up!$D:$D,D97)</f>
        <v>#VALUE!</v>
      </c>
      <c r="AJ97" s="82"/>
      <c r="AK97" s="82" t="str">
        <f t="shared" si="22"/>
        <v/>
      </c>
      <c r="AL97" s="53" t="str">
        <f t="shared" si="23"/>
        <v/>
      </c>
      <c r="AM97" s="53" t="s">
        <v>703</v>
      </c>
      <c r="AN97" s="84"/>
      <c r="AO97" s="53"/>
      <c r="AP97" s="53"/>
      <c r="AQ97" s="53"/>
      <c r="AR97" s="83"/>
      <c r="AS97" s="53"/>
      <c r="AT97" s="53"/>
    </row>
    <row r="98" spans="3:46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0"/>
        <v>8</v>
      </c>
      <c r="M98" s="26">
        <f t="shared" si="2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67" t="e">
        <f>SUMIFS([2]Up!$J:$J,[2]Up!$D:$D,D98)</f>
        <v>#VALUE!</v>
      </c>
      <c r="AJ98" s="82" t="s">
        <v>2388</v>
      </c>
      <c r="AK98" s="82" t="str">
        <f t="shared" si="22"/>
        <v>PL10</v>
      </c>
      <c r="AL98" s="53" t="str">
        <f t="shared" si="23"/>
        <v/>
      </c>
      <c r="AM98" s="53" t="s">
        <v>786</v>
      </c>
      <c r="AN98" s="84"/>
      <c r="AO98" s="53"/>
      <c r="AP98" s="53" t="s">
        <v>576</v>
      </c>
      <c r="AQ98" s="53">
        <v>8</v>
      </c>
      <c r="AR98" s="83"/>
      <c r="AS98" s="53"/>
      <c r="AT98" s="53"/>
    </row>
    <row r="99" spans="3:46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0"/>
        <v>104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67" t="e">
        <f>SUMIFS([2]Up!$J:$J,[2]Up!$D:$D,D99)</f>
        <v>#VALUE!</v>
      </c>
      <c r="AJ99" s="82"/>
      <c r="AK99" s="82" t="str">
        <f t="shared" si="22"/>
        <v>PL6</v>
      </c>
      <c r="AL99" s="53" t="str">
        <f t="shared" si="23"/>
        <v/>
      </c>
      <c r="AM99" s="53" t="s">
        <v>703</v>
      </c>
      <c r="AN99" s="84"/>
      <c r="AO99" s="53"/>
      <c r="AP99" s="53" t="s">
        <v>1338</v>
      </c>
      <c r="AQ99" s="53">
        <v>104</v>
      </c>
      <c r="AR99" s="83">
        <v>46215</v>
      </c>
      <c r="AS99" s="53"/>
      <c r="AT99" s="53"/>
    </row>
    <row r="100" spans="3:46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0"/>
        <v>8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67" t="e">
        <f>SUMIFS([2]Up!$J:$J,[2]Up!$D:$D,D100)</f>
        <v>#VALUE!</v>
      </c>
      <c r="AJ100" s="82" t="s">
        <v>2388</v>
      </c>
      <c r="AK100" s="82" t="str">
        <f t="shared" si="22"/>
        <v>PL10</v>
      </c>
      <c r="AL100" s="53" t="str">
        <f t="shared" si="23"/>
        <v/>
      </c>
      <c r="AM100" s="53" t="s">
        <v>786</v>
      </c>
      <c r="AN100" s="84"/>
      <c r="AO100" s="53"/>
      <c r="AP100" s="53" t="s">
        <v>576</v>
      </c>
      <c r="AQ100" s="53">
        <v>8</v>
      </c>
      <c r="AR100" s="83"/>
      <c r="AS100" s="53"/>
      <c r="AT100" s="53"/>
    </row>
    <row r="101" spans="3:46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0"/>
        <v>104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67" t="e">
        <f>SUMIFS([2]Up!$J:$J,[2]Up!$D:$D,D101)</f>
        <v>#VALUE!</v>
      </c>
      <c r="AJ101" s="82"/>
      <c r="AK101" s="82" t="str">
        <f t="shared" si="22"/>
        <v>PL6</v>
      </c>
      <c r="AL101" s="53" t="str">
        <f t="shared" si="23"/>
        <v/>
      </c>
      <c r="AM101" s="53" t="s">
        <v>703</v>
      </c>
      <c r="AN101" s="84"/>
      <c r="AO101" s="53"/>
      <c r="AP101" s="53" t="s">
        <v>1338</v>
      </c>
      <c r="AQ101" s="53">
        <v>104</v>
      </c>
      <c r="AR101" s="83">
        <v>46215</v>
      </c>
      <c r="AS101" s="53"/>
      <c r="AT101" s="53"/>
    </row>
    <row r="102" spans="3:46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0"/>
        <v>0</v>
      </c>
      <c r="M102" s="26">
        <f t="shared" si="21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67" t="e">
        <f>SUMIFS([2]Up!$J:$J,[2]Up!$D:$D,D102)</f>
        <v>#VALUE!</v>
      </c>
      <c r="AJ102" s="82"/>
      <c r="AK102" s="82" t="str">
        <f t="shared" si="22"/>
        <v/>
      </c>
      <c r="AL102" s="53" t="str">
        <f t="shared" si="23"/>
        <v/>
      </c>
      <c r="AM102" s="53" t="s">
        <v>703</v>
      </c>
      <c r="AN102" s="84"/>
      <c r="AO102" s="53"/>
      <c r="AP102" s="53" t="s">
        <v>576</v>
      </c>
      <c r="AQ102" s="53">
        <v>1</v>
      </c>
      <c r="AR102" s="83"/>
      <c r="AS102" s="53"/>
      <c r="AT102" s="53"/>
    </row>
    <row r="103" spans="3:46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0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67" t="e">
        <f>SUMIFS([2]Up!$J:$J,[2]Up!$D:$D,D103)</f>
        <v>#VALUE!</v>
      </c>
      <c r="AJ103" s="82"/>
      <c r="AK103" s="82" t="str">
        <f t="shared" si="22"/>
        <v>PL12</v>
      </c>
      <c r="AL103" s="53" t="str">
        <f t="shared" si="23"/>
        <v/>
      </c>
      <c r="AM103" s="53" t="s">
        <v>703</v>
      </c>
      <c r="AN103" s="84"/>
      <c r="AO103" s="53"/>
      <c r="AP103" s="53" t="s">
        <v>854</v>
      </c>
      <c r="AQ103" s="53">
        <v>1</v>
      </c>
      <c r="AR103" s="83">
        <v>46215</v>
      </c>
      <c r="AS103" s="53"/>
      <c r="AT103" s="53"/>
    </row>
    <row r="104" spans="3:46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0"/>
        <v>1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67" t="e">
        <f>SUMIFS([2]Up!$J:$J,[2]Up!$D:$D,D104)</f>
        <v>#VALUE!</v>
      </c>
      <c r="AJ104" s="82"/>
      <c r="AK104" s="82" t="str">
        <f t="shared" si="22"/>
        <v>PL10</v>
      </c>
      <c r="AL104" s="53" t="str">
        <f t="shared" si="23"/>
        <v/>
      </c>
      <c r="AM104" s="53" t="s">
        <v>703</v>
      </c>
      <c r="AN104" s="84"/>
      <c r="AO104" s="53"/>
      <c r="AP104" s="53" t="s">
        <v>1033</v>
      </c>
      <c r="AQ104" s="53">
        <v>1</v>
      </c>
      <c r="AR104" s="83">
        <v>46215</v>
      </c>
      <c r="AS104" s="53"/>
      <c r="AT104" s="53"/>
    </row>
    <row r="105" spans="3:46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0"/>
        <v>4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67" t="e">
        <f>SUMIFS([2]Up!$J:$J,[2]Up!$D:$D,D105)</f>
        <v>#VALUE!</v>
      </c>
      <c r="AJ105" s="82"/>
      <c r="AK105" s="82" t="str">
        <f t="shared" si="22"/>
        <v>PL10</v>
      </c>
      <c r="AL105" s="53" t="str">
        <f t="shared" si="23"/>
        <v/>
      </c>
      <c r="AM105" s="53" t="s">
        <v>703</v>
      </c>
      <c r="AN105" s="84"/>
      <c r="AO105" s="53"/>
      <c r="AP105" s="53" t="s">
        <v>1033</v>
      </c>
      <c r="AQ105" s="53">
        <v>4</v>
      </c>
      <c r="AR105" s="83">
        <v>46215</v>
      </c>
      <c r="AS105" s="53"/>
      <c r="AT105" s="53"/>
    </row>
    <row r="106" spans="3:46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0"/>
        <v>0</v>
      </c>
      <c r="M106" s="26">
        <f t="shared" si="2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67" t="e">
        <f>SUMIFS([2]Up!$J:$J,[2]Up!$D:$D,D106)</f>
        <v>#VALUE!</v>
      </c>
      <c r="AJ106" s="82"/>
      <c r="AK106" s="82" t="str">
        <f t="shared" si="22"/>
        <v/>
      </c>
      <c r="AL106" s="53" t="str">
        <f t="shared" si="23"/>
        <v/>
      </c>
      <c r="AM106" s="53" t="s">
        <v>703</v>
      </c>
      <c r="AN106" s="84"/>
      <c r="AO106" s="53"/>
      <c r="AP106" s="53" t="s">
        <v>576</v>
      </c>
      <c r="AQ106" s="53">
        <v>1</v>
      </c>
      <c r="AR106" s="83"/>
      <c r="AS106" s="53"/>
      <c r="AT106" s="53"/>
    </row>
    <row r="107" spans="3:46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0"/>
        <v>1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67" t="e">
        <f>SUMIFS([2]Up!$J:$J,[2]Up!$D:$D,D107)</f>
        <v>#VALUE!</v>
      </c>
      <c r="AJ107" s="82"/>
      <c r="AK107" s="82" t="str">
        <f t="shared" si="22"/>
        <v>PL10</v>
      </c>
      <c r="AL107" s="53" t="str">
        <f t="shared" si="23"/>
        <v/>
      </c>
      <c r="AM107" s="53" t="s">
        <v>703</v>
      </c>
      <c r="AN107" s="84"/>
      <c r="AO107" s="53"/>
      <c r="AP107" s="53" t="s">
        <v>1033</v>
      </c>
      <c r="AQ107" s="53">
        <v>1</v>
      </c>
      <c r="AR107" s="83">
        <v>46215</v>
      </c>
      <c r="AS107" s="53"/>
      <c r="AT107" s="53"/>
    </row>
    <row r="108" spans="3:46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0"/>
        <v>6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67" t="e">
        <f>SUMIFS([2]Up!$J:$J,[2]Up!$D:$D,D108)</f>
        <v>#VALUE!</v>
      </c>
      <c r="AJ108" s="82"/>
      <c r="AK108" s="82" t="str">
        <f t="shared" si="22"/>
        <v>PL10</v>
      </c>
      <c r="AL108" s="53" t="str">
        <f t="shared" si="23"/>
        <v/>
      </c>
      <c r="AM108" s="53" t="s">
        <v>703</v>
      </c>
      <c r="AN108" s="84"/>
      <c r="AO108" s="53"/>
      <c r="AP108" s="53" t="s">
        <v>1033</v>
      </c>
      <c r="AQ108" s="53">
        <v>6</v>
      </c>
      <c r="AR108" s="83">
        <v>46215</v>
      </c>
      <c r="AS108" s="53"/>
      <c r="AT108" s="53"/>
    </row>
    <row r="109" spans="3:46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0"/>
        <v>0</v>
      </c>
      <c r="M109" s="26">
        <f t="shared" si="21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67" t="e">
        <f>SUMIFS([2]Up!$J:$J,[2]Up!$D:$D,D109)</f>
        <v>#VALUE!</v>
      </c>
      <c r="AJ109" s="82"/>
      <c r="AK109" s="82" t="str">
        <f t="shared" si="22"/>
        <v/>
      </c>
      <c r="AL109" s="53" t="str">
        <f t="shared" si="23"/>
        <v/>
      </c>
      <c r="AM109" s="53" t="s">
        <v>703</v>
      </c>
      <c r="AN109" s="84"/>
      <c r="AO109" s="53"/>
      <c r="AP109" s="53" t="s">
        <v>576</v>
      </c>
      <c r="AQ109" s="53">
        <v>1</v>
      </c>
      <c r="AR109" s="83"/>
      <c r="AS109" s="53"/>
      <c r="AT109" s="53"/>
    </row>
    <row r="110" spans="3:46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4">MIN(SUM(N110:AH110),I110)</f>
        <v>1</v>
      </c>
      <c r="M110" s="26">
        <f t="shared" ref="M110:M173" si="25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67" t="e">
        <f>SUMIFS([2]Up!$J:$J,[2]Up!$D:$D,D110)</f>
        <v>#VALUE!</v>
      </c>
      <c r="AJ110" s="82"/>
      <c r="AK110" s="82" t="str">
        <f t="shared" ref="AK110:AK173" si="26">IFERROR(IF(C110="Plate",LEFT(E110,FIND("*",E110,1)-1),""),IF(C110="Plate",LEFT(E110,FIND("x",E110,1)-1),""))</f>
        <v>PL12</v>
      </c>
      <c r="AL110" s="53" t="str">
        <f t="shared" ref="AL110:AL173" si="27">IF(ROUND(SUM(N110:AH110)-I110,0)&gt;0,"Thừa "&amp;SUM(N110:AH110)-I110,"")</f>
        <v/>
      </c>
      <c r="AM110" s="53" t="s">
        <v>703</v>
      </c>
      <c r="AN110" s="84"/>
      <c r="AO110" s="53"/>
      <c r="AP110" s="53" t="s">
        <v>854</v>
      </c>
      <c r="AQ110" s="53">
        <v>1</v>
      </c>
      <c r="AR110" s="83">
        <v>46215</v>
      </c>
      <c r="AS110" s="53"/>
      <c r="AT110" s="53"/>
    </row>
    <row r="111" spans="3:46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4"/>
        <v>1</v>
      </c>
      <c r="M111" s="26">
        <f t="shared" si="25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67" t="e">
        <f>SUMIFS([2]Up!$J:$J,[2]Up!$D:$D,D111)</f>
        <v>#VALUE!</v>
      </c>
      <c r="AJ111" s="82"/>
      <c r="AK111" s="82" t="str">
        <f t="shared" si="26"/>
        <v>PL10</v>
      </c>
      <c r="AL111" s="53" t="str">
        <f t="shared" si="27"/>
        <v/>
      </c>
      <c r="AM111" s="53" t="s">
        <v>703</v>
      </c>
      <c r="AN111" s="84"/>
      <c r="AO111" s="53"/>
      <c r="AP111" s="53" t="s">
        <v>1033</v>
      </c>
      <c r="AQ111" s="53">
        <v>1</v>
      </c>
      <c r="AR111" s="83">
        <v>46215</v>
      </c>
      <c r="AS111" s="53"/>
      <c r="AT111" s="53"/>
    </row>
    <row r="112" spans="3:46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4"/>
        <v>4</v>
      </c>
      <c r="M112" s="26">
        <f t="shared" si="25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67" t="e">
        <f>SUMIFS([2]Up!$J:$J,[2]Up!$D:$D,D112)</f>
        <v>#VALUE!</v>
      </c>
      <c r="AJ112" s="82"/>
      <c r="AK112" s="82" t="str">
        <f t="shared" si="26"/>
        <v>PL10</v>
      </c>
      <c r="AL112" s="53" t="str">
        <f t="shared" si="27"/>
        <v/>
      </c>
      <c r="AM112" s="53" t="s">
        <v>703</v>
      </c>
      <c r="AN112" s="84"/>
      <c r="AO112" s="53"/>
      <c r="AP112" s="53" t="s">
        <v>1033</v>
      </c>
      <c r="AQ112" s="53">
        <v>4</v>
      </c>
      <c r="AR112" s="83">
        <v>46215</v>
      </c>
      <c r="AS112" s="53"/>
      <c r="AT112" s="53"/>
    </row>
    <row r="113" spans="3:46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4"/>
        <v>0</v>
      </c>
      <c r="M113" s="26">
        <f t="shared" si="25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67" t="e">
        <f>SUMIFS([2]Up!$J:$J,[2]Up!$D:$D,D113)</f>
        <v>#VALUE!</v>
      </c>
      <c r="AJ113" s="82"/>
      <c r="AK113" s="82" t="str">
        <f t="shared" si="26"/>
        <v/>
      </c>
      <c r="AL113" s="53" t="str">
        <f t="shared" si="27"/>
        <v/>
      </c>
      <c r="AM113" s="53" t="s">
        <v>703</v>
      </c>
      <c r="AN113" s="84"/>
      <c r="AO113" s="53"/>
      <c r="AP113" s="53" t="s">
        <v>576</v>
      </c>
      <c r="AQ113" s="53">
        <v>1</v>
      </c>
      <c r="AR113" s="83"/>
      <c r="AS113" s="53"/>
      <c r="AT113" s="53"/>
    </row>
    <row r="114" spans="3:46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4"/>
        <v>1</v>
      </c>
      <c r="M114" s="26">
        <f t="shared" si="25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67" t="e">
        <f>SUMIFS([2]Up!$J:$J,[2]Up!$D:$D,D114)</f>
        <v>#VALUE!</v>
      </c>
      <c r="AJ114" s="82"/>
      <c r="AK114" s="82" t="str">
        <f t="shared" si="26"/>
        <v>PL10</v>
      </c>
      <c r="AL114" s="53" t="str">
        <f t="shared" si="27"/>
        <v/>
      </c>
      <c r="AM114" s="53" t="s">
        <v>703</v>
      </c>
      <c r="AN114" s="84"/>
      <c r="AO114" s="53"/>
      <c r="AP114" s="53" t="s">
        <v>1033</v>
      </c>
      <c r="AQ114" s="53">
        <v>1</v>
      </c>
      <c r="AR114" s="83">
        <v>46215</v>
      </c>
      <c r="AS114" s="53"/>
      <c r="AT114" s="53"/>
    </row>
    <row r="115" spans="3:46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4"/>
        <v>6</v>
      </c>
      <c r="M115" s="26">
        <f t="shared" si="25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67" t="e">
        <f>SUMIFS([2]Up!$J:$J,[2]Up!$D:$D,D115)</f>
        <v>#VALUE!</v>
      </c>
      <c r="AJ115" s="82"/>
      <c r="AK115" s="82" t="str">
        <f t="shared" si="26"/>
        <v>PL10</v>
      </c>
      <c r="AL115" s="53" t="str">
        <f t="shared" si="27"/>
        <v/>
      </c>
      <c r="AM115" s="53" t="s">
        <v>703</v>
      </c>
      <c r="AN115" s="84"/>
      <c r="AO115" s="53"/>
      <c r="AP115" s="53" t="s">
        <v>1033</v>
      </c>
      <c r="AQ115" s="53">
        <v>6</v>
      </c>
      <c r="AR115" s="83">
        <v>46215</v>
      </c>
      <c r="AS115" s="53"/>
      <c r="AT115" s="53"/>
    </row>
    <row r="116" spans="3:46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4"/>
        <v>0</v>
      </c>
      <c r="M116" s="26">
        <f t="shared" si="25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67" t="e">
        <f>SUMIFS([2]Up!$J:$J,[2]Up!$D:$D,D116)</f>
        <v>#VALUE!</v>
      </c>
      <c r="AJ116" s="82"/>
      <c r="AK116" s="82" t="str">
        <f t="shared" si="26"/>
        <v/>
      </c>
      <c r="AL116" s="53" t="str">
        <f t="shared" si="27"/>
        <v/>
      </c>
      <c r="AM116" s="53" t="s">
        <v>712</v>
      </c>
      <c r="AN116" s="84"/>
      <c r="AO116" s="53"/>
      <c r="AP116" s="53" t="s">
        <v>576</v>
      </c>
      <c r="AQ116" s="53">
        <v>2</v>
      </c>
      <c r="AR116" s="83"/>
      <c r="AS116" s="53"/>
      <c r="AT116" s="53"/>
    </row>
    <row r="117" spans="3:46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4"/>
        <v>2</v>
      </c>
      <c r="M117" s="26">
        <f t="shared" si="25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67" t="e">
        <f>SUMIFS([2]Up!$J:$J,[2]Up!$D:$D,D117)</f>
        <v>#VALUE!</v>
      </c>
      <c r="AJ117" s="82"/>
      <c r="AK117" s="82" t="str">
        <f t="shared" si="26"/>
        <v>PL12</v>
      </c>
      <c r="AL117" s="53" t="str">
        <f t="shared" si="27"/>
        <v/>
      </c>
      <c r="AM117" s="53" t="s">
        <v>703</v>
      </c>
      <c r="AN117" s="84"/>
      <c r="AO117" s="53"/>
      <c r="AP117" s="53" t="s">
        <v>854</v>
      </c>
      <c r="AQ117" s="53">
        <v>2</v>
      </c>
      <c r="AR117" s="83">
        <v>46215</v>
      </c>
      <c r="AS117" s="53"/>
      <c r="AT117" s="53"/>
    </row>
    <row r="118" spans="3:46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4"/>
        <v>4</v>
      </c>
      <c r="M118" s="26">
        <f t="shared" si="25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67" t="e">
        <f>SUMIFS([2]Up!$J:$J,[2]Up!$D:$D,D118)</f>
        <v>#VALUE!</v>
      </c>
      <c r="AJ118" s="82"/>
      <c r="AK118" s="82" t="str">
        <f t="shared" si="26"/>
        <v>PL12</v>
      </c>
      <c r="AL118" s="53" t="str">
        <f t="shared" si="27"/>
        <v/>
      </c>
      <c r="AM118" s="53" t="s">
        <v>703</v>
      </c>
      <c r="AN118" s="84"/>
      <c r="AO118" s="53"/>
      <c r="AP118" s="53" t="s">
        <v>854</v>
      </c>
      <c r="AQ118" s="53">
        <v>4</v>
      </c>
      <c r="AR118" s="83">
        <v>46215</v>
      </c>
      <c r="AS118" s="53"/>
      <c r="AT118" s="53"/>
    </row>
    <row r="119" spans="3:46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4"/>
        <v>0</v>
      </c>
      <c r="M119" s="26">
        <f t="shared" si="25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67" t="e">
        <f>SUMIFS([2]Up!$J:$J,[2]Up!$D:$D,D119)</f>
        <v>#VALUE!</v>
      </c>
      <c r="AJ119" s="82"/>
      <c r="AK119" s="82" t="str">
        <f t="shared" si="26"/>
        <v/>
      </c>
      <c r="AL119" s="53" t="str">
        <f t="shared" si="27"/>
        <v/>
      </c>
      <c r="AM119" s="53" t="s">
        <v>703</v>
      </c>
      <c r="AN119" s="84"/>
      <c r="AO119" s="53"/>
      <c r="AP119" s="53" t="s">
        <v>576</v>
      </c>
      <c r="AQ119" s="53">
        <v>1</v>
      </c>
      <c r="AR119" s="83"/>
      <c r="AS119" s="53"/>
      <c r="AT119" s="53"/>
    </row>
    <row r="120" spans="3:46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4"/>
        <v>28</v>
      </c>
      <c r="M120" s="26">
        <f t="shared" si="25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67" t="e">
        <f>SUMIFS([2]Up!$J:$J,[2]Up!$D:$D,D120)</f>
        <v>#VALUE!</v>
      </c>
      <c r="AJ120" s="82"/>
      <c r="AK120" s="82" t="str">
        <f t="shared" si="26"/>
        <v>PL6</v>
      </c>
      <c r="AL120" s="53" t="str">
        <f t="shared" si="27"/>
        <v/>
      </c>
      <c r="AM120" s="53" t="s">
        <v>703</v>
      </c>
      <c r="AN120" s="84"/>
      <c r="AO120" s="53"/>
      <c r="AP120" s="53" t="s">
        <v>1338</v>
      </c>
      <c r="AQ120" s="53">
        <v>28</v>
      </c>
      <c r="AR120" s="83">
        <v>46215</v>
      </c>
      <c r="AS120" s="53"/>
      <c r="AT120" s="53"/>
    </row>
    <row r="121" spans="3:46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4"/>
        <v>3</v>
      </c>
      <c r="M121" s="26">
        <f t="shared" si="2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67" t="e">
        <f>SUMIFS([2]Up!$J:$J,[2]Up!$D:$D,D121)</f>
        <v>#VALUE!</v>
      </c>
      <c r="AJ121" s="82"/>
      <c r="AK121" s="82" t="str">
        <f t="shared" si="26"/>
        <v>PL10</v>
      </c>
      <c r="AL121" s="53" t="str">
        <f t="shared" si="27"/>
        <v/>
      </c>
      <c r="AM121" s="53" t="s">
        <v>703</v>
      </c>
      <c r="AN121" s="84"/>
      <c r="AO121" s="53"/>
      <c r="AP121" s="53" t="s">
        <v>1033</v>
      </c>
      <c r="AQ121" s="53">
        <v>3</v>
      </c>
      <c r="AR121" s="83">
        <v>46215</v>
      </c>
      <c r="AS121" s="53"/>
      <c r="AT121" s="53"/>
    </row>
    <row r="122" spans="3:46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4"/>
        <v>0</v>
      </c>
      <c r="M122" s="26">
        <f t="shared" si="25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67" t="e">
        <f>SUMIFS([2]Up!$J:$J,[2]Up!$D:$D,D122)</f>
        <v>#VALUE!</v>
      </c>
      <c r="AJ122" s="82"/>
      <c r="AK122" s="82" t="str">
        <f t="shared" si="26"/>
        <v/>
      </c>
      <c r="AL122" s="53" t="str">
        <f t="shared" si="27"/>
        <v/>
      </c>
      <c r="AM122" s="53" t="s">
        <v>703</v>
      </c>
      <c r="AN122" s="84"/>
      <c r="AO122" s="53"/>
      <c r="AP122" s="53"/>
      <c r="AQ122" s="53"/>
      <c r="AR122" s="83"/>
      <c r="AS122" s="53"/>
      <c r="AT122" s="53"/>
    </row>
    <row r="123" spans="3:46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4"/>
        <v>0</v>
      </c>
      <c r="M123" s="26">
        <f t="shared" si="25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67" t="e">
        <f>SUMIFS([2]Up!$J:$J,[2]Up!$D:$D,D123)</f>
        <v>#VALUE!</v>
      </c>
      <c r="AJ123" s="82"/>
      <c r="AK123" s="82" t="str">
        <f t="shared" si="26"/>
        <v/>
      </c>
      <c r="AL123" s="53" t="str">
        <f t="shared" si="27"/>
        <v/>
      </c>
      <c r="AM123" s="53" t="s">
        <v>703</v>
      </c>
      <c r="AN123" s="84"/>
      <c r="AO123" s="53"/>
      <c r="AP123" s="53" t="s">
        <v>576</v>
      </c>
      <c r="AQ123" s="53">
        <v>1</v>
      </c>
      <c r="AR123" s="83"/>
      <c r="AS123" s="53"/>
      <c r="AT123" s="53"/>
    </row>
    <row r="124" spans="3:46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4"/>
        <v>1</v>
      </c>
      <c r="M124" s="26">
        <f t="shared" si="25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67" t="e">
        <f>SUMIFS([2]Up!$J:$J,[2]Up!$D:$D,D124)</f>
        <v>#VALUE!</v>
      </c>
      <c r="AJ124" s="82"/>
      <c r="AK124" s="82" t="str">
        <f t="shared" si="26"/>
        <v>PL12</v>
      </c>
      <c r="AL124" s="53" t="str">
        <f t="shared" si="27"/>
        <v/>
      </c>
      <c r="AM124" s="53" t="s">
        <v>703</v>
      </c>
      <c r="AN124" s="84"/>
      <c r="AO124" s="53"/>
      <c r="AP124" s="53" t="s">
        <v>854</v>
      </c>
      <c r="AQ124" s="53">
        <v>1</v>
      </c>
      <c r="AR124" s="83">
        <v>46215</v>
      </c>
      <c r="AS124" s="53"/>
      <c r="AT124" s="53"/>
    </row>
    <row r="125" spans="3:46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4"/>
        <v>2</v>
      </c>
      <c r="M125" s="26">
        <f t="shared" si="25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67" t="e">
        <f>SUMIFS([2]Up!$J:$J,[2]Up!$D:$D,D125)</f>
        <v>#VALUE!</v>
      </c>
      <c r="AJ125" s="82"/>
      <c r="AK125" s="82" t="str">
        <f t="shared" si="26"/>
        <v>PL12</v>
      </c>
      <c r="AL125" s="53" t="str">
        <f t="shared" si="27"/>
        <v/>
      </c>
      <c r="AM125" s="53" t="s">
        <v>703</v>
      </c>
      <c r="AN125" s="84"/>
      <c r="AO125" s="53"/>
      <c r="AP125" s="53" t="s">
        <v>854</v>
      </c>
      <c r="AQ125" s="53">
        <v>2</v>
      </c>
      <c r="AR125" s="83">
        <v>46215</v>
      </c>
      <c r="AS125" s="53"/>
      <c r="AT125" s="53"/>
    </row>
    <row r="126" spans="3:46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4"/>
        <v>28</v>
      </c>
      <c r="M126" s="26">
        <f t="shared" si="25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67" t="e">
        <f>SUMIFS([2]Up!$J:$J,[2]Up!$D:$D,D126)</f>
        <v>#VALUE!</v>
      </c>
      <c r="AJ126" s="82"/>
      <c r="AK126" s="82" t="str">
        <f t="shared" si="26"/>
        <v>PL6</v>
      </c>
      <c r="AL126" s="53" t="str">
        <f t="shared" si="27"/>
        <v/>
      </c>
      <c r="AM126" s="53" t="s">
        <v>703</v>
      </c>
      <c r="AN126" s="84"/>
      <c r="AO126" s="53"/>
      <c r="AP126" s="53" t="s">
        <v>1338</v>
      </c>
      <c r="AQ126" s="53">
        <v>28</v>
      </c>
      <c r="AR126" s="83">
        <v>46215</v>
      </c>
      <c r="AS126" s="53"/>
      <c r="AT126" s="53"/>
    </row>
    <row r="127" spans="3:46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4"/>
        <v>4</v>
      </c>
      <c r="M127" s="26">
        <f t="shared" si="25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67" t="e">
        <f>SUMIFS([2]Up!$J:$J,[2]Up!$D:$D,D127)</f>
        <v>#VALUE!</v>
      </c>
      <c r="AJ127" s="82"/>
      <c r="AK127" s="82" t="str">
        <f t="shared" si="26"/>
        <v>PL10</v>
      </c>
      <c r="AL127" s="53" t="str">
        <f t="shared" si="27"/>
        <v/>
      </c>
      <c r="AM127" s="53" t="s">
        <v>703</v>
      </c>
      <c r="AN127" s="84"/>
      <c r="AO127" s="53"/>
      <c r="AP127" s="53" t="s">
        <v>1033</v>
      </c>
      <c r="AQ127" s="53">
        <v>4</v>
      </c>
      <c r="AR127" s="83">
        <v>46215</v>
      </c>
      <c r="AS127" s="53"/>
      <c r="AT127" s="53"/>
    </row>
    <row r="128" spans="3:46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4"/>
        <v>0</v>
      </c>
      <c r="M128" s="26">
        <f t="shared" si="25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67" t="e">
        <f>SUMIFS([2]Up!$J:$J,[2]Up!$D:$D,D128)</f>
        <v>#VALUE!</v>
      </c>
      <c r="AJ128" s="82"/>
      <c r="AK128" s="82" t="str">
        <f t="shared" si="26"/>
        <v/>
      </c>
      <c r="AL128" s="53" t="str">
        <f t="shared" si="27"/>
        <v/>
      </c>
      <c r="AM128" s="53" t="s">
        <v>703</v>
      </c>
      <c r="AN128" s="84"/>
      <c r="AO128" s="53"/>
      <c r="AP128" s="53"/>
      <c r="AQ128" s="53"/>
      <c r="AR128" s="83"/>
      <c r="AS128" s="53"/>
      <c r="AT128" s="53"/>
    </row>
    <row r="129" spans="3:46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4"/>
        <v>0</v>
      </c>
      <c r="M129" s="26">
        <f t="shared" si="25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67" t="e">
        <f>SUMIFS([2]Up!$J:$J,[2]Up!$D:$D,D129)</f>
        <v>#VALUE!</v>
      </c>
      <c r="AJ129" s="82"/>
      <c r="AK129" s="82" t="str">
        <f t="shared" si="26"/>
        <v/>
      </c>
      <c r="AL129" s="53" t="str">
        <f t="shared" si="27"/>
        <v/>
      </c>
      <c r="AM129" s="53" t="s">
        <v>703</v>
      </c>
      <c r="AN129" s="84"/>
      <c r="AO129" s="53"/>
      <c r="AP129" s="53" t="s">
        <v>576</v>
      </c>
      <c r="AQ129" s="53">
        <v>2</v>
      </c>
      <c r="AR129" s="83"/>
      <c r="AS129" s="53"/>
      <c r="AT129" s="53"/>
    </row>
    <row r="130" spans="3:46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4"/>
        <v>0</v>
      </c>
      <c r="M130" s="26">
        <f t="shared" si="25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67" t="e">
        <f>SUMIFS([2]Up!$J:$J,[2]Up!$D:$D,D130)</f>
        <v>#VALUE!</v>
      </c>
      <c r="AJ130" s="82"/>
      <c r="AK130" s="82" t="str">
        <f t="shared" si="26"/>
        <v/>
      </c>
      <c r="AL130" s="53" t="str">
        <f t="shared" si="27"/>
        <v/>
      </c>
      <c r="AM130" s="53" t="s">
        <v>712</v>
      </c>
      <c r="AN130" s="84"/>
      <c r="AO130" s="53"/>
      <c r="AP130" s="53" t="s">
        <v>576</v>
      </c>
      <c r="AQ130" s="53">
        <v>2</v>
      </c>
      <c r="AR130" s="83"/>
      <c r="AS130" s="53"/>
      <c r="AT130" s="53"/>
    </row>
    <row r="131" spans="3:46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4"/>
        <v>2</v>
      </c>
      <c r="M131" s="26">
        <f t="shared" si="25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67" t="e">
        <f>SUMIFS([2]Up!$J:$J,[2]Up!$D:$D,D131)</f>
        <v>#VALUE!</v>
      </c>
      <c r="AJ131" s="82"/>
      <c r="AK131" s="82" t="str">
        <f t="shared" si="26"/>
        <v>PL12</v>
      </c>
      <c r="AL131" s="53" t="str">
        <f t="shared" si="27"/>
        <v/>
      </c>
      <c r="AM131" s="53" t="s">
        <v>703</v>
      </c>
      <c r="AN131" s="84"/>
      <c r="AO131" s="53"/>
      <c r="AP131" s="53" t="s">
        <v>854</v>
      </c>
      <c r="AQ131" s="53">
        <v>2</v>
      </c>
      <c r="AR131" s="83">
        <v>46215</v>
      </c>
      <c r="AS131" s="53"/>
      <c r="AT131" s="53"/>
    </row>
    <row r="132" spans="3:46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4"/>
        <v>4</v>
      </c>
      <c r="M132" s="26">
        <f t="shared" si="25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67" t="e">
        <f>SUMIFS([2]Up!$J:$J,[2]Up!$D:$D,D132)</f>
        <v>#VALUE!</v>
      </c>
      <c r="AJ132" s="82"/>
      <c r="AK132" s="82" t="str">
        <f t="shared" si="26"/>
        <v>PL12</v>
      </c>
      <c r="AL132" s="53" t="str">
        <f t="shared" si="27"/>
        <v/>
      </c>
      <c r="AM132" s="53" t="s">
        <v>703</v>
      </c>
      <c r="AN132" s="84"/>
      <c r="AO132" s="53"/>
      <c r="AP132" s="53" t="s">
        <v>854</v>
      </c>
      <c r="AQ132" s="53">
        <v>4</v>
      </c>
      <c r="AR132" s="83">
        <v>46215</v>
      </c>
      <c r="AS132" s="53"/>
      <c r="AT132" s="53"/>
    </row>
    <row r="133" spans="3:46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4"/>
        <v>0</v>
      </c>
      <c r="M133" s="26">
        <f t="shared" si="25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67" t="e">
        <f>SUMIFS([2]Up!$J:$J,[2]Up!$D:$D,D133)</f>
        <v>#VALUE!</v>
      </c>
      <c r="AJ133" s="82"/>
      <c r="AK133" s="82" t="str">
        <f t="shared" si="26"/>
        <v/>
      </c>
      <c r="AL133" s="53" t="str">
        <f t="shared" si="27"/>
        <v/>
      </c>
      <c r="AM133" s="53" t="s">
        <v>712</v>
      </c>
      <c r="AN133" s="84"/>
      <c r="AO133" s="53"/>
      <c r="AP133" s="53" t="s">
        <v>576</v>
      </c>
      <c r="AQ133" s="53">
        <v>3</v>
      </c>
      <c r="AR133" s="83"/>
      <c r="AS133" s="53"/>
      <c r="AT133" s="53"/>
    </row>
    <row r="134" spans="3:46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4"/>
        <v>0</v>
      </c>
      <c r="M134" s="26">
        <f t="shared" si="25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67" t="e">
        <f>SUMIFS([2]Up!$J:$J,[2]Up!$D:$D,D134)</f>
        <v>#VALUE!</v>
      </c>
      <c r="AJ134" s="82"/>
      <c r="AK134" s="82" t="str">
        <f t="shared" si="26"/>
        <v/>
      </c>
      <c r="AL134" s="53" t="str">
        <f t="shared" si="27"/>
        <v/>
      </c>
      <c r="AM134" s="53" t="s">
        <v>703</v>
      </c>
      <c r="AN134" s="84"/>
      <c r="AO134" s="53"/>
      <c r="AP134" s="53" t="s">
        <v>576</v>
      </c>
      <c r="AQ134" s="53">
        <v>2</v>
      </c>
      <c r="AR134" s="83"/>
      <c r="AS134" s="53"/>
      <c r="AT134" s="53"/>
    </row>
    <row r="135" spans="3:46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4"/>
        <v>112</v>
      </c>
      <c r="M135" s="26">
        <f t="shared" si="2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67" t="e">
        <f>SUMIFS([2]Up!$J:$J,[2]Up!$D:$D,D135)</f>
        <v>#VALUE!</v>
      </c>
      <c r="AJ135" s="82"/>
      <c r="AK135" s="82" t="str">
        <f t="shared" si="26"/>
        <v>PL6</v>
      </c>
      <c r="AL135" s="53" t="str">
        <f t="shared" si="27"/>
        <v/>
      </c>
      <c r="AM135" s="53" t="s">
        <v>703</v>
      </c>
      <c r="AN135" s="84"/>
      <c r="AO135" s="53"/>
      <c r="AP135" s="53" t="s">
        <v>1338</v>
      </c>
      <c r="AQ135" s="53">
        <v>112</v>
      </c>
      <c r="AR135" s="83">
        <v>46215</v>
      </c>
      <c r="AS135" s="53"/>
      <c r="AT135" s="53"/>
    </row>
    <row r="136" spans="3:46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4"/>
        <v>12</v>
      </c>
      <c r="M136" s="26">
        <f t="shared" si="2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67" t="e">
        <f>SUMIFS([2]Up!$J:$J,[2]Up!$D:$D,D136)</f>
        <v>#VALUE!</v>
      </c>
      <c r="AJ136" s="82"/>
      <c r="AK136" s="82" t="str">
        <f t="shared" si="26"/>
        <v>PL10</v>
      </c>
      <c r="AL136" s="53" t="str">
        <f t="shared" si="27"/>
        <v/>
      </c>
      <c r="AM136" s="53" t="s">
        <v>703</v>
      </c>
      <c r="AN136" s="84"/>
      <c r="AO136" s="53"/>
      <c r="AP136" s="53" t="s">
        <v>1033</v>
      </c>
      <c r="AQ136" s="53">
        <v>12</v>
      </c>
      <c r="AR136" s="83">
        <v>46215</v>
      </c>
      <c r="AS136" s="53"/>
      <c r="AT136" s="53"/>
    </row>
    <row r="137" spans="3:46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4"/>
        <v>0</v>
      </c>
      <c r="M137" s="26">
        <f t="shared" si="25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67" t="e">
        <f>SUMIFS([2]Up!$J:$J,[2]Up!$D:$D,D137)</f>
        <v>#VALUE!</v>
      </c>
      <c r="AJ137" s="82"/>
      <c r="AK137" s="82" t="str">
        <f t="shared" si="26"/>
        <v/>
      </c>
      <c r="AL137" s="53" t="str">
        <f t="shared" si="27"/>
        <v/>
      </c>
      <c r="AM137" s="53" t="s">
        <v>703</v>
      </c>
      <c r="AN137" s="84"/>
      <c r="AO137" s="53"/>
      <c r="AP137" s="53" t="s">
        <v>576</v>
      </c>
      <c r="AQ137" s="53">
        <v>2</v>
      </c>
      <c r="AR137" s="83"/>
      <c r="AS137" s="53"/>
      <c r="AT137" s="53"/>
    </row>
    <row r="138" spans="3:46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4"/>
        <v>4</v>
      </c>
      <c r="M138" s="26">
        <f t="shared" si="25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67" t="e">
        <f>SUMIFS([2]Up!$J:$J,[2]Up!$D:$D,D138)</f>
        <v>#VALUE!</v>
      </c>
      <c r="AJ138" s="82"/>
      <c r="AK138" s="82" t="str">
        <f t="shared" si="26"/>
        <v>PL12</v>
      </c>
      <c r="AL138" s="53" t="str">
        <f t="shared" si="27"/>
        <v/>
      </c>
      <c r="AM138" s="53" t="s">
        <v>703</v>
      </c>
      <c r="AN138" s="84"/>
      <c r="AO138" s="53"/>
      <c r="AP138" s="53" t="s">
        <v>854</v>
      </c>
      <c r="AQ138" s="53">
        <v>4</v>
      </c>
      <c r="AR138" s="83">
        <v>46215</v>
      </c>
      <c r="AS138" s="53"/>
      <c r="AT138" s="53"/>
    </row>
    <row r="139" spans="3:46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4"/>
        <v>8</v>
      </c>
      <c r="M139" s="26">
        <f t="shared" si="25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67" t="e">
        <f>SUMIFS([2]Up!$J:$J,[2]Up!$D:$D,D139)</f>
        <v>#VALUE!</v>
      </c>
      <c r="AJ139" s="82"/>
      <c r="AK139" s="82" t="str">
        <f t="shared" si="26"/>
        <v>PL12</v>
      </c>
      <c r="AL139" s="53" t="str">
        <f t="shared" si="27"/>
        <v/>
      </c>
      <c r="AM139" s="53" t="s">
        <v>703</v>
      </c>
      <c r="AN139" s="84"/>
      <c r="AO139" s="53"/>
      <c r="AP139" s="53" t="s">
        <v>854</v>
      </c>
      <c r="AQ139" s="53">
        <v>8</v>
      </c>
      <c r="AR139" s="83">
        <v>46215</v>
      </c>
      <c r="AS139" s="53"/>
      <c r="AT139" s="53"/>
    </row>
    <row r="140" spans="3:46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4"/>
        <v>112</v>
      </c>
      <c r="M140" s="26">
        <f t="shared" si="2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67" t="e">
        <f>SUMIFS([2]Up!$J:$J,[2]Up!$D:$D,D140)</f>
        <v>#VALUE!</v>
      </c>
      <c r="AJ140" s="82"/>
      <c r="AK140" s="82" t="str">
        <f t="shared" si="26"/>
        <v>PL6</v>
      </c>
      <c r="AL140" s="53" t="str">
        <f t="shared" si="27"/>
        <v/>
      </c>
      <c r="AM140" s="53" t="s">
        <v>703</v>
      </c>
      <c r="AN140" s="84"/>
      <c r="AO140" s="53"/>
      <c r="AP140" s="53" t="s">
        <v>1338</v>
      </c>
      <c r="AQ140" s="53">
        <v>112</v>
      </c>
      <c r="AR140" s="83">
        <v>46215</v>
      </c>
      <c r="AS140" s="53"/>
      <c r="AT140" s="53"/>
    </row>
    <row r="141" spans="3:46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4"/>
        <v>16</v>
      </c>
      <c r="M141" s="26">
        <f t="shared" si="2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67" t="e">
        <f>SUMIFS([2]Up!$J:$J,[2]Up!$D:$D,D141)</f>
        <v>#VALUE!</v>
      </c>
      <c r="AJ141" s="82"/>
      <c r="AK141" s="82" t="str">
        <f t="shared" si="26"/>
        <v>PL10</v>
      </c>
      <c r="AL141" s="53" t="str">
        <f t="shared" si="27"/>
        <v/>
      </c>
      <c r="AM141" s="53" t="s">
        <v>703</v>
      </c>
      <c r="AN141" s="84"/>
      <c r="AO141" s="53"/>
      <c r="AP141" s="53" t="s">
        <v>1033</v>
      </c>
      <c r="AQ141" s="53">
        <v>16</v>
      </c>
      <c r="AR141" s="83">
        <v>46215</v>
      </c>
      <c r="AS141" s="53"/>
      <c r="AT141" s="53"/>
    </row>
    <row r="142" spans="3:46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4"/>
        <v>0</v>
      </c>
      <c r="M142" s="26">
        <f t="shared" si="25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67" t="e">
        <f>SUMIFS([2]Up!$J:$J,[2]Up!$D:$D,D142)</f>
        <v>#VALUE!</v>
      </c>
      <c r="AJ142" s="82"/>
      <c r="AK142" s="82" t="str">
        <f t="shared" si="26"/>
        <v/>
      </c>
      <c r="AL142" s="53" t="str">
        <f t="shared" si="27"/>
        <v/>
      </c>
      <c r="AM142" s="53" t="s">
        <v>712</v>
      </c>
      <c r="AN142" s="84"/>
      <c r="AO142" s="53"/>
      <c r="AP142" s="53" t="s">
        <v>576</v>
      </c>
      <c r="AQ142" s="53">
        <v>2</v>
      </c>
      <c r="AR142" s="83"/>
      <c r="AS142" s="53"/>
      <c r="AT142" s="53"/>
    </row>
    <row r="143" spans="3:46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4"/>
        <v>0</v>
      </c>
      <c r="M143" s="26">
        <f t="shared" si="25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67" t="e">
        <f>SUMIFS([2]Up!$J:$J,[2]Up!$D:$D,D143)</f>
        <v>#VALUE!</v>
      </c>
      <c r="AJ143" s="82"/>
      <c r="AK143" s="82" t="str">
        <f t="shared" si="26"/>
        <v/>
      </c>
      <c r="AL143" s="53" t="str">
        <f t="shared" si="27"/>
        <v/>
      </c>
      <c r="AM143" s="53" t="s">
        <v>703</v>
      </c>
      <c r="AN143" s="84"/>
      <c r="AO143" s="53"/>
      <c r="AP143" s="53" t="s">
        <v>576</v>
      </c>
      <c r="AQ143" s="53">
        <v>3</v>
      </c>
      <c r="AR143" s="83"/>
      <c r="AS143" s="53"/>
      <c r="AT143" s="53"/>
    </row>
    <row r="144" spans="3:46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4"/>
        <v>24</v>
      </c>
      <c r="M144" s="26">
        <f t="shared" si="25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67" t="e">
        <f>SUMIFS([2]Up!$J:$J,[2]Up!$D:$D,D144)</f>
        <v>#VALUE!</v>
      </c>
      <c r="AJ144" s="82"/>
      <c r="AK144" s="82" t="str">
        <f t="shared" si="26"/>
        <v>PL6</v>
      </c>
      <c r="AL144" s="53" t="str">
        <f t="shared" si="27"/>
        <v/>
      </c>
      <c r="AM144" s="53" t="s">
        <v>703</v>
      </c>
      <c r="AN144" s="84"/>
      <c r="AO144" s="53"/>
      <c r="AP144" s="53" t="s">
        <v>1338</v>
      </c>
      <c r="AQ144" s="53">
        <v>24</v>
      </c>
      <c r="AR144" s="83">
        <v>46215</v>
      </c>
      <c r="AS144" s="53"/>
      <c r="AT144" s="53"/>
    </row>
    <row r="145" spans="3:46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4"/>
        <v>0</v>
      </c>
      <c r="M145" s="26">
        <f t="shared" si="25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67" t="e">
        <f>SUMIFS([2]Up!$J:$J,[2]Up!$D:$D,D145)</f>
        <v>#VALUE!</v>
      </c>
      <c r="AJ145" s="82"/>
      <c r="AK145" s="82" t="str">
        <f t="shared" si="26"/>
        <v/>
      </c>
      <c r="AL145" s="53" t="str">
        <f t="shared" si="27"/>
        <v/>
      </c>
      <c r="AM145" s="53" t="s">
        <v>703</v>
      </c>
      <c r="AN145" s="84"/>
      <c r="AO145" s="53"/>
      <c r="AP145" s="53" t="s">
        <v>576</v>
      </c>
      <c r="AQ145" s="53">
        <v>4</v>
      </c>
      <c r="AR145" s="83"/>
      <c r="AS145" s="53"/>
      <c r="AT145" s="53"/>
    </row>
    <row r="146" spans="3:46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4"/>
        <v>32</v>
      </c>
      <c r="M146" s="26">
        <f t="shared" si="2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67" t="e">
        <f>SUMIFS([2]Up!$J:$J,[2]Up!$D:$D,D146)</f>
        <v>#VALUE!</v>
      </c>
      <c r="AJ146" s="82"/>
      <c r="AK146" s="82" t="str">
        <f t="shared" si="26"/>
        <v>PL6</v>
      </c>
      <c r="AL146" s="53" t="str">
        <f t="shared" si="27"/>
        <v/>
      </c>
      <c r="AM146" s="53" t="s">
        <v>703</v>
      </c>
      <c r="AN146" s="84"/>
      <c r="AO146" s="53"/>
      <c r="AP146" s="53" t="s">
        <v>1338</v>
      </c>
      <c r="AQ146" s="53">
        <v>32</v>
      </c>
      <c r="AR146" s="83">
        <v>46215</v>
      </c>
      <c r="AS146" s="53"/>
      <c r="AT146" s="53"/>
    </row>
    <row r="147" spans="3:46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4"/>
        <v>0</v>
      </c>
      <c r="M147" s="26">
        <f t="shared" si="25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67" t="e">
        <f>SUMIFS([2]Up!$J:$J,[2]Up!$D:$D,D147)</f>
        <v>#VALUE!</v>
      </c>
      <c r="AJ147" s="82"/>
      <c r="AK147" s="82" t="str">
        <f t="shared" si="26"/>
        <v/>
      </c>
      <c r="AL147" s="53" t="str">
        <f t="shared" si="27"/>
        <v/>
      </c>
      <c r="AM147" s="53" t="s">
        <v>682</v>
      </c>
      <c r="AN147" s="84"/>
      <c r="AO147" s="53"/>
      <c r="AP147" s="53"/>
      <c r="AQ147" s="53"/>
      <c r="AR147" s="83"/>
      <c r="AS147" s="53"/>
      <c r="AT147" s="53"/>
    </row>
    <row r="148" spans="3:46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4"/>
        <v>0</v>
      </c>
      <c r="M148" s="26">
        <f t="shared" si="25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67" t="e">
        <f>SUMIFS([2]Up!$J:$J,[2]Up!$D:$D,D148)</f>
        <v>#VALUE!</v>
      </c>
      <c r="AJ148" s="82"/>
      <c r="AK148" s="82" t="str">
        <f t="shared" si="26"/>
        <v/>
      </c>
      <c r="AL148" s="53" t="str">
        <f t="shared" si="27"/>
        <v/>
      </c>
      <c r="AM148" s="53" t="s">
        <v>682</v>
      </c>
      <c r="AN148" s="84"/>
      <c r="AO148" s="53"/>
      <c r="AP148" s="53"/>
      <c r="AQ148" s="53"/>
      <c r="AR148" s="83"/>
      <c r="AS148" s="53"/>
      <c r="AT148" s="53"/>
    </row>
    <row r="149" spans="3:46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4"/>
        <v>0</v>
      </c>
      <c r="M149" s="26">
        <f t="shared" si="25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67" t="e">
        <f>SUMIFS([2]Up!$J:$J,[2]Up!$D:$D,D149)</f>
        <v>#VALUE!</v>
      </c>
      <c r="AJ149" s="82"/>
      <c r="AK149" s="82" t="str">
        <f t="shared" si="26"/>
        <v/>
      </c>
      <c r="AL149" s="53" t="str">
        <f t="shared" si="27"/>
        <v/>
      </c>
      <c r="AM149" s="53" t="s">
        <v>682</v>
      </c>
      <c r="AN149" s="84"/>
      <c r="AO149" s="53"/>
      <c r="AP149" s="53"/>
      <c r="AQ149" s="53"/>
      <c r="AR149" s="83"/>
      <c r="AS149" s="53"/>
      <c r="AT149" s="53"/>
    </row>
    <row r="150" spans="3:46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4"/>
        <v>0</v>
      </c>
      <c r="M150" s="26">
        <f t="shared" si="25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67" t="e">
        <f>SUMIFS([2]Up!$J:$J,[2]Up!$D:$D,D150)</f>
        <v>#VALUE!</v>
      </c>
      <c r="AJ150" s="82"/>
      <c r="AK150" s="82" t="str">
        <f t="shared" si="26"/>
        <v/>
      </c>
      <c r="AL150" s="53" t="str">
        <f t="shared" si="27"/>
        <v/>
      </c>
      <c r="AM150" s="53" t="s">
        <v>682</v>
      </c>
      <c r="AN150" s="84"/>
      <c r="AO150" s="53"/>
      <c r="AP150" s="53"/>
      <c r="AQ150" s="53"/>
      <c r="AR150" s="83"/>
      <c r="AS150" s="53"/>
      <c r="AT150" s="53"/>
    </row>
    <row r="151" spans="3:46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4"/>
        <v>1</v>
      </c>
      <c r="M151" s="26">
        <f t="shared" si="25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67" t="e">
        <f>SUMIFS([2]Up!$J:$J,[2]Up!$D:$D,D151)</f>
        <v>#VALUE!</v>
      </c>
      <c r="AJ151" s="82"/>
      <c r="AK151" s="82" t="str">
        <f t="shared" si="26"/>
        <v/>
      </c>
      <c r="AL151" s="53" t="str">
        <f t="shared" si="27"/>
        <v/>
      </c>
      <c r="AM151" s="53" t="s">
        <v>703</v>
      </c>
      <c r="AN151" s="84"/>
      <c r="AO151" s="53"/>
      <c r="AP151" s="53" t="s">
        <v>576</v>
      </c>
      <c r="AQ151" s="53">
        <v>1</v>
      </c>
      <c r="AR151" s="83"/>
      <c r="AS151" s="53"/>
      <c r="AT151" s="53"/>
    </row>
    <row r="152" spans="3:46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4"/>
        <v>1</v>
      </c>
      <c r="M152" s="26">
        <f t="shared" si="25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67" t="e">
        <f>SUMIFS([2]Up!$J:$J,[2]Up!$D:$D,D152)</f>
        <v>#VALUE!</v>
      </c>
      <c r="AJ152" s="82"/>
      <c r="AK152" s="82" t="str">
        <f t="shared" si="26"/>
        <v/>
      </c>
      <c r="AL152" s="53" t="str">
        <f t="shared" si="27"/>
        <v/>
      </c>
      <c r="AM152" s="53" t="s">
        <v>703</v>
      </c>
      <c r="AN152" s="84"/>
      <c r="AO152" s="53"/>
      <c r="AP152" s="53" t="s">
        <v>704</v>
      </c>
      <c r="AQ152" s="53">
        <v>1</v>
      </c>
      <c r="AR152" s="83">
        <v>46215</v>
      </c>
      <c r="AS152" s="53"/>
      <c r="AT152" s="53"/>
    </row>
    <row r="153" spans="3:46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4"/>
        <v>1</v>
      </c>
      <c r="M153" s="26">
        <f t="shared" si="25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67" t="e">
        <f>SUMIFS([2]Up!$J:$J,[2]Up!$D:$D,D153)</f>
        <v>#VALUE!</v>
      </c>
      <c r="AJ153" s="82"/>
      <c r="AK153" s="82" t="str">
        <f t="shared" si="26"/>
        <v/>
      </c>
      <c r="AL153" s="53" t="str">
        <f t="shared" si="27"/>
        <v/>
      </c>
      <c r="AM153" s="53" t="s">
        <v>703</v>
      </c>
      <c r="AN153" s="84"/>
      <c r="AO153" s="53"/>
      <c r="AP153" s="53" t="s">
        <v>704</v>
      </c>
      <c r="AQ153" s="53">
        <v>1</v>
      </c>
      <c r="AR153" s="83">
        <v>46215</v>
      </c>
      <c r="AS153" s="53"/>
      <c r="AT153" s="53"/>
    </row>
    <row r="154" spans="3:46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4"/>
        <v>0</v>
      </c>
      <c r="M154" s="26">
        <f t="shared" si="25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67" t="e">
        <f>SUMIFS([2]Up!$J:$J,[2]Up!$D:$D,D154)</f>
        <v>#VALUE!</v>
      </c>
      <c r="AJ154" s="82"/>
      <c r="AK154" s="82" t="str">
        <f t="shared" si="26"/>
        <v/>
      </c>
      <c r="AL154" s="53" t="str">
        <f t="shared" si="27"/>
        <v/>
      </c>
      <c r="AM154" s="53" t="s">
        <v>712</v>
      </c>
      <c r="AN154" s="84"/>
      <c r="AO154" s="53"/>
      <c r="AP154" s="53" t="s">
        <v>576</v>
      </c>
      <c r="AQ154" s="53">
        <v>1</v>
      </c>
      <c r="AR154" s="83"/>
      <c r="AS154" s="53"/>
      <c r="AT154" s="53"/>
    </row>
    <row r="155" spans="3:46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4"/>
        <v>1</v>
      </c>
      <c r="M155" s="26">
        <f t="shared" si="25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67" t="e">
        <f>SUMIFS([2]Up!$J:$J,[2]Up!$D:$D,D155)</f>
        <v>#VALUE!</v>
      </c>
      <c r="AJ155" s="82" t="s">
        <v>1971</v>
      </c>
      <c r="AK155" s="82" t="str">
        <f t="shared" si="26"/>
        <v/>
      </c>
      <c r="AL155" s="53" t="str">
        <f t="shared" si="27"/>
        <v/>
      </c>
      <c r="AM155" s="53" t="s">
        <v>703</v>
      </c>
      <c r="AN155" s="84"/>
      <c r="AO155" s="53"/>
      <c r="AP155" s="53" t="s">
        <v>576</v>
      </c>
      <c r="AQ155" s="53">
        <v>1</v>
      </c>
      <c r="AR155" s="83"/>
      <c r="AS155" s="53"/>
      <c r="AT155" s="53"/>
    </row>
    <row r="156" spans="3:46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4"/>
        <v>5</v>
      </c>
      <c r="M156" s="26">
        <f t="shared" si="25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67" t="e">
        <f>SUMIFS([2]Up!$J:$J,[2]Up!$D:$D,D156)</f>
        <v>#VALUE!</v>
      </c>
      <c r="AJ156" s="82"/>
      <c r="AK156" s="82" t="str">
        <f t="shared" si="26"/>
        <v/>
      </c>
      <c r="AL156" s="53" t="str">
        <f t="shared" si="27"/>
        <v/>
      </c>
      <c r="AM156" s="53" t="s">
        <v>703</v>
      </c>
      <c r="AN156" s="84"/>
      <c r="AO156" s="53"/>
      <c r="AP156" s="53" t="s">
        <v>722</v>
      </c>
      <c r="AQ156" s="53">
        <v>5</v>
      </c>
      <c r="AR156" s="83">
        <v>46215</v>
      </c>
      <c r="AS156" s="53"/>
      <c r="AT156" s="53"/>
    </row>
    <row r="157" spans="3:46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4"/>
        <v>10</v>
      </c>
      <c r="M157" s="26">
        <f t="shared" si="25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67" t="e">
        <f>SUMIFS([2]Up!$J:$J,[2]Up!$D:$D,D157)</f>
        <v>#VALUE!</v>
      </c>
      <c r="AJ157" s="82"/>
      <c r="AK157" s="82" t="str">
        <f t="shared" si="26"/>
        <v/>
      </c>
      <c r="AL157" s="53" t="str">
        <f t="shared" si="27"/>
        <v/>
      </c>
      <c r="AM157" s="53" t="s">
        <v>703</v>
      </c>
      <c r="AN157" s="84"/>
      <c r="AO157" s="53"/>
      <c r="AP157" s="53" t="s">
        <v>726</v>
      </c>
      <c r="AQ157" s="53">
        <v>10</v>
      </c>
      <c r="AR157" s="83">
        <v>46215</v>
      </c>
      <c r="AS157" s="53"/>
      <c r="AT157" s="53"/>
    </row>
    <row r="158" spans="3:46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4"/>
        <v>5</v>
      </c>
      <c r="M158" s="26">
        <f t="shared" si="25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67" t="e">
        <f>SUMIFS([2]Up!$J:$J,[2]Up!$D:$D,D158)</f>
        <v>#VALUE!</v>
      </c>
      <c r="AJ158" s="82"/>
      <c r="AK158" s="82" t="str">
        <f t="shared" si="26"/>
        <v/>
      </c>
      <c r="AL158" s="53" t="str">
        <f t="shared" si="27"/>
        <v/>
      </c>
      <c r="AM158" s="53" t="s">
        <v>703</v>
      </c>
      <c r="AN158" s="84"/>
      <c r="AO158" s="53"/>
      <c r="AP158" s="53" t="s">
        <v>722</v>
      </c>
      <c r="AQ158" s="53">
        <v>5</v>
      </c>
      <c r="AR158" s="83">
        <v>46215</v>
      </c>
      <c r="AS158" s="53"/>
      <c r="AT158" s="53"/>
    </row>
    <row r="159" spans="3:46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4"/>
        <v>11</v>
      </c>
      <c r="M159" s="26">
        <f t="shared" si="25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67" t="e">
        <f>SUMIFS([2]Up!$J:$J,[2]Up!$D:$D,D159)</f>
        <v>#VALUE!</v>
      </c>
      <c r="AJ159" s="82"/>
      <c r="AK159" s="82" t="str">
        <f t="shared" si="26"/>
        <v/>
      </c>
      <c r="AL159" s="53" t="str">
        <f t="shared" si="27"/>
        <v/>
      </c>
      <c r="AM159" s="53" t="s">
        <v>703</v>
      </c>
      <c r="AN159" s="84"/>
      <c r="AO159" s="53"/>
      <c r="AP159" s="53" t="s">
        <v>726</v>
      </c>
      <c r="AQ159" s="53">
        <v>11</v>
      </c>
      <c r="AR159" s="83">
        <v>46215</v>
      </c>
      <c r="AS159" s="53"/>
      <c r="AT159" s="53"/>
    </row>
    <row r="160" spans="3:46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4"/>
        <v>1</v>
      </c>
      <c r="M160" s="26">
        <f t="shared" si="25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67" t="e">
        <f>SUMIFS([2]Up!$J:$J,[2]Up!$D:$D,D160)</f>
        <v>#VALUE!</v>
      </c>
      <c r="AJ160" s="82"/>
      <c r="AK160" s="82" t="str">
        <f t="shared" si="26"/>
        <v/>
      </c>
      <c r="AL160" s="53" t="str">
        <f t="shared" si="27"/>
        <v/>
      </c>
      <c r="AM160" s="53" t="s">
        <v>703</v>
      </c>
      <c r="AN160" s="84"/>
      <c r="AO160" s="53"/>
      <c r="AP160" s="53" t="s">
        <v>726</v>
      </c>
      <c r="AQ160" s="53">
        <v>1</v>
      </c>
      <c r="AR160" s="83">
        <v>46215</v>
      </c>
      <c r="AS160" s="53"/>
      <c r="AT160" s="53"/>
    </row>
    <row r="161" spans="3:46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4"/>
        <v>1</v>
      </c>
      <c r="M161" s="26">
        <f t="shared" si="25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67" t="e">
        <f>SUMIFS([2]Up!$J:$J,[2]Up!$D:$D,D161)</f>
        <v>#VALUE!</v>
      </c>
      <c r="AJ161" s="82"/>
      <c r="AK161" s="82" t="str">
        <f t="shared" si="26"/>
        <v/>
      </c>
      <c r="AL161" s="53" t="str">
        <f t="shared" si="27"/>
        <v/>
      </c>
      <c r="AM161" s="53" t="s">
        <v>703</v>
      </c>
      <c r="AN161" s="84"/>
      <c r="AO161" s="53"/>
      <c r="AP161" s="53" t="s">
        <v>733</v>
      </c>
      <c r="AQ161" s="53">
        <v>1</v>
      </c>
      <c r="AR161" s="83">
        <v>46215</v>
      </c>
      <c r="AS161" s="53"/>
      <c r="AT161" s="53"/>
    </row>
    <row r="162" spans="3:46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4"/>
        <v>96</v>
      </c>
      <c r="M162" s="26">
        <f t="shared" si="2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67" t="e">
        <f>SUMIFS([2]Up!$J:$J,[2]Up!$D:$D,D162)</f>
        <v>#VALUE!</v>
      </c>
      <c r="AJ162" s="82"/>
      <c r="AK162" s="82" t="str">
        <f t="shared" si="26"/>
        <v/>
      </c>
      <c r="AL162" s="53" t="str">
        <f t="shared" si="27"/>
        <v/>
      </c>
      <c r="AM162" s="53" t="s">
        <v>703</v>
      </c>
      <c r="AN162" s="84"/>
      <c r="AO162" s="53"/>
      <c r="AP162" s="53" t="s">
        <v>739</v>
      </c>
      <c r="AQ162" s="53">
        <v>96</v>
      </c>
      <c r="AR162" s="83">
        <v>46215</v>
      </c>
      <c r="AS162" s="53"/>
      <c r="AT162" s="53"/>
    </row>
    <row r="163" spans="3:46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4"/>
        <v>8</v>
      </c>
      <c r="M163" s="26">
        <f t="shared" si="25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67" t="e">
        <f>SUMIFS([2]Up!$J:$J,[2]Up!$D:$D,D163)</f>
        <v>#VALUE!</v>
      </c>
      <c r="AJ163" s="82"/>
      <c r="AK163" s="82" t="str">
        <f t="shared" si="26"/>
        <v/>
      </c>
      <c r="AL163" s="53" t="str">
        <f t="shared" si="27"/>
        <v/>
      </c>
      <c r="AM163" s="53" t="s">
        <v>703</v>
      </c>
      <c r="AN163" s="84"/>
      <c r="AO163" s="53"/>
      <c r="AP163" s="53" t="s">
        <v>744</v>
      </c>
      <c r="AQ163" s="53">
        <v>8</v>
      </c>
      <c r="AR163" s="83">
        <v>46215</v>
      </c>
      <c r="AS163" s="53"/>
      <c r="AT163" s="53"/>
    </row>
    <row r="164" spans="3:46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4"/>
        <v>0</v>
      </c>
      <c r="M164" s="26">
        <f t="shared" si="25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67" t="e">
        <f>SUMIFS([2]Up!$J:$J,[2]Up!$D:$D,D164)</f>
        <v>#VALUE!</v>
      </c>
      <c r="AJ164" s="82"/>
      <c r="AK164" s="82" t="str">
        <f t="shared" si="26"/>
        <v/>
      </c>
      <c r="AL164" s="53" t="str">
        <f t="shared" si="27"/>
        <v/>
      </c>
      <c r="AM164" s="53" t="s">
        <v>682</v>
      </c>
      <c r="AN164" s="84"/>
      <c r="AO164" s="53"/>
      <c r="AP164" s="53"/>
      <c r="AQ164" s="53"/>
      <c r="AR164" s="83"/>
      <c r="AS164" s="53"/>
      <c r="AT164" s="53"/>
    </row>
    <row r="165" spans="3:46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4"/>
        <v>0</v>
      </c>
      <c r="M165" s="26">
        <f t="shared" si="25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67" t="e">
        <f>SUMIFS([2]Up!$J:$J,[2]Up!$D:$D,D165)</f>
        <v>#VALUE!</v>
      </c>
      <c r="AJ165" s="82"/>
      <c r="AK165" s="82" t="str">
        <f t="shared" si="26"/>
        <v>PL152</v>
      </c>
      <c r="AL165" s="53" t="str">
        <f t="shared" si="27"/>
        <v/>
      </c>
      <c r="AM165" s="53" t="s">
        <v>703</v>
      </c>
      <c r="AN165" s="84"/>
      <c r="AO165" s="53"/>
      <c r="AP165" s="53"/>
      <c r="AQ165" s="53"/>
      <c r="AR165" s="83"/>
      <c r="AS165" s="53"/>
      <c r="AT165" s="53"/>
    </row>
    <row r="166" spans="3:46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4"/>
        <v>1</v>
      </c>
      <c r="M166" s="26">
        <f t="shared" si="25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67" t="e">
        <f>SUMIFS([2]Up!$J:$J,[2]Up!$D:$D,D166)</f>
        <v>#VALUE!</v>
      </c>
      <c r="AJ166" s="82"/>
      <c r="AK166" s="82" t="str">
        <f t="shared" si="26"/>
        <v>PL55</v>
      </c>
      <c r="AL166" s="53" t="str">
        <f t="shared" si="27"/>
        <v/>
      </c>
      <c r="AM166" s="53" t="s">
        <v>703</v>
      </c>
      <c r="AN166" s="84"/>
      <c r="AO166" s="53"/>
      <c r="AP166" s="53" t="s">
        <v>760</v>
      </c>
      <c r="AQ166" s="53">
        <v>1</v>
      </c>
      <c r="AR166" s="83">
        <v>46215</v>
      </c>
      <c r="AS166" s="53"/>
      <c r="AT166" s="53"/>
    </row>
    <row r="167" spans="3:46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4"/>
        <v>20</v>
      </c>
      <c r="M167" s="26">
        <f t="shared" si="2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67" t="e">
        <f>SUMIFS([2]Up!$J:$J,[2]Up!$D:$D,D167)</f>
        <v>#VALUE!</v>
      </c>
      <c r="AJ167" s="82"/>
      <c r="AK167" s="82" t="str">
        <f t="shared" si="26"/>
        <v>PL10</v>
      </c>
      <c r="AL167" s="53" t="str">
        <f t="shared" si="27"/>
        <v/>
      </c>
      <c r="AM167" s="53" t="s">
        <v>703</v>
      </c>
      <c r="AN167" s="84"/>
      <c r="AO167" s="53"/>
      <c r="AP167" s="53" t="s">
        <v>779</v>
      </c>
      <c r="AQ167" s="53">
        <v>20</v>
      </c>
      <c r="AR167" s="83">
        <v>46215</v>
      </c>
      <c r="AS167" s="53"/>
      <c r="AT167" s="53"/>
    </row>
    <row r="168" spans="3:46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4"/>
        <v>0</v>
      </c>
      <c r="M168" s="26">
        <f t="shared" si="25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67" t="e">
        <f>SUMIFS([2]Up!$J:$J,[2]Up!$D:$D,D168)</f>
        <v>#VALUE!</v>
      </c>
      <c r="AJ168" s="82"/>
      <c r="AK168" s="82" t="str">
        <f t="shared" si="26"/>
        <v>PL6</v>
      </c>
      <c r="AL168" s="53" t="str">
        <f t="shared" si="27"/>
        <v/>
      </c>
      <c r="AM168" s="53" t="s">
        <v>703</v>
      </c>
      <c r="AN168" s="84"/>
      <c r="AO168" s="53"/>
      <c r="AP168" s="53" t="s">
        <v>576</v>
      </c>
      <c r="AQ168" s="53">
        <v>1</v>
      </c>
      <c r="AR168" s="83"/>
      <c r="AS168" s="53"/>
      <c r="AT168" s="53"/>
    </row>
    <row r="169" spans="3:46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4"/>
        <v>3</v>
      </c>
      <c r="M169" s="26">
        <f t="shared" si="25"/>
        <v>63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/>
      <c r="AI169" s="67" t="e">
        <f>SUMIFS([2]Up!$J:$J,[2]Up!$D:$D,D169)</f>
        <v>#VALUE!</v>
      </c>
      <c r="AJ169" s="82"/>
      <c r="AK169" s="82" t="str">
        <f t="shared" si="26"/>
        <v>PL6</v>
      </c>
      <c r="AL169" s="53" t="str">
        <f t="shared" si="27"/>
        <v/>
      </c>
      <c r="AM169" s="53" t="s">
        <v>703</v>
      </c>
      <c r="AN169" s="84"/>
      <c r="AO169" s="53"/>
      <c r="AP169" s="53" t="s">
        <v>765</v>
      </c>
      <c r="AQ169" s="53">
        <v>66</v>
      </c>
      <c r="AR169" s="83">
        <v>46215</v>
      </c>
      <c r="AS169" s="53"/>
      <c r="AT169" s="53"/>
    </row>
    <row r="170" spans="3:46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4"/>
        <v>15</v>
      </c>
      <c r="M170" s="26">
        <f t="shared" si="25"/>
        <v>10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/>
      <c r="AI170" s="67" t="e">
        <f>SUMIFS([2]Up!$J:$J,[2]Up!$D:$D,D170)</f>
        <v>#VALUE!</v>
      </c>
      <c r="AJ170" s="82"/>
      <c r="AK170" s="82" t="str">
        <f t="shared" si="26"/>
        <v>PL6</v>
      </c>
      <c r="AL170" s="53" t="str">
        <f t="shared" si="27"/>
        <v/>
      </c>
      <c r="AM170" s="53" t="s">
        <v>703</v>
      </c>
      <c r="AN170" s="84"/>
      <c r="AO170" s="53"/>
      <c r="AP170" s="53" t="s">
        <v>765</v>
      </c>
      <c r="AQ170" s="53">
        <v>25</v>
      </c>
      <c r="AR170" s="83">
        <v>46215</v>
      </c>
      <c r="AS170" s="53"/>
      <c r="AT170" s="53"/>
    </row>
    <row r="171" spans="3:46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4"/>
        <v>0</v>
      </c>
      <c r="M171" s="26">
        <f t="shared" si="25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67" t="e">
        <f>SUMIFS([2]Up!$J:$J,[2]Up!$D:$D,D171)</f>
        <v>#VALUE!</v>
      </c>
      <c r="AJ171" s="82"/>
      <c r="AK171" s="82" t="str">
        <f t="shared" si="26"/>
        <v>PL6</v>
      </c>
      <c r="AL171" s="53" t="str">
        <f t="shared" si="27"/>
        <v/>
      </c>
      <c r="AM171" s="53" t="s">
        <v>703</v>
      </c>
      <c r="AN171" s="84"/>
      <c r="AO171" s="53"/>
      <c r="AP171" s="53" t="s">
        <v>765</v>
      </c>
      <c r="AQ171" s="53">
        <v>5</v>
      </c>
      <c r="AR171" s="83">
        <v>46215</v>
      </c>
      <c r="AS171" s="53"/>
      <c r="AT171" s="53"/>
    </row>
    <row r="172" spans="3:46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4"/>
        <v>2</v>
      </c>
      <c r="M172" s="26">
        <f t="shared" si="25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67" t="e">
        <f>SUMIFS([2]Up!$J:$J,[2]Up!$D:$D,D172)</f>
        <v>#VALUE!</v>
      </c>
      <c r="AJ172" s="82"/>
      <c r="AK172" s="82" t="str">
        <f t="shared" si="26"/>
        <v>PL10</v>
      </c>
      <c r="AL172" s="53" t="str">
        <f t="shared" si="27"/>
        <v/>
      </c>
      <c r="AM172" s="53" t="s">
        <v>703</v>
      </c>
      <c r="AN172" s="84"/>
      <c r="AO172" s="53"/>
      <c r="AP172" s="53" t="s">
        <v>779</v>
      </c>
      <c r="AQ172" s="53">
        <v>2</v>
      </c>
      <c r="AR172" s="83">
        <v>46215</v>
      </c>
      <c r="AS172" s="53"/>
      <c r="AT172" s="53"/>
    </row>
    <row r="173" spans="3:46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4"/>
        <v>0</v>
      </c>
      <c r="M173" s="26">
        <f t="shared" si="25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67" t="e">
        <f>SUMIFS([2]Up!$J:$J,[2]Up!$D:$D,D173)</f>
        <v>#VALUE!</v>
      </c>
      <c r="AJ173" s="82"/>
      <c r="AK173" s="82" t="str">
        <f t="shared" si="26"/>
        <v>PL10</v>
      </c>
      <c r="AL173" s="53" t="str">
        <f t="shared" si="27"/>
        <v/>
      </c>
      <c r="AM173" s="53" t="s">
        <v>786</v>
      </c>
      <c r="AN173" s="84"/>
      <c r="AO173" s="53"/>
      <c r="AP173" s="53" t="s">
        <v>779</v>
      </c>
      <c r="AQ173" s="53">
        <v>1</v>
      </c>
      <c r="AR173" s="83">
        <v>46215</v>
      </c>
      <c r="AS173" s="53"/>
      <c r="AT173" s="53"/>
    </row>
    <row r="174" spans="3:46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8">MIN(SUM(N174:AH174),I174)</f>
        <v>0</v>
      </c>
      <c r="M174" s="26">
        <f t="shared" ref="M174:M237" si="29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67" t="e">
        <f>SUMIFS([2]Up!$J:$J,[2]Up!$D:$D,D174)</f>
        <v>#VALUE!</v>
      </c>
      <c r="AJ174" s="82"/>
      <c r="AK174" s="82" t="str">
        <f t="shared" ref="AK174:AK237" si="30">IFERROR(IF(C174="Plate",LEFT(E174,FIND("*",E174,1)-1),""),IF(C174="Plate",LEFT(E174,FIND("x",E174,1)-1),""))</f>
        <v>PL25</v>
      </c>
      <c r="AL174" s="53" t="str">
        <f t="shared" ref="AL174:AL237" si="31">IF(ROUND(SUM(N174:AH174)-I174,0)&gt;0,"Thừa "&amp;SUM(N174:AH174)-I174,"")</f>
        <v/>
      </c>
      <c r="AM174" s="53" t="s">
        <v>703</v>
      </c>
      <c r="AN174" s="84"/>
      <c r="AO174" s="53"/>
      <c r="AP174" s="53" t="s">
        <v>715</v>
      </c>
      <c r="AQ174" s="53">
        <v>1</v>
      </c>
      <c r="AR174" s="83">
        <v>46215</v>
      </c>
      <c r="AS174" s="53"/>
      <c r="AT174" s="53"/>
    </row>
    <row r="175" spans="3:46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8"/>
        <v>0</v>
      </c>
      <c r="M175" s="26">
        <f t="shared" si="29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67" t="e">
        <f>SUMIFS([2]Up!$J:$J,[2]Up!$D:$D,D175)</f>
        <v>#VALUE!</v>
      </c>
      <c r="AJ175" s="82"/>
      <c r="AK175" s="82" t="str">
        <f t="shared" si="30"/>
        <v>PL12</v>
      </c>
      <c r="AL175" s="53" t="str">
        <f t="shared" si="31"/>
        <v/>
      </c>
      <c r="AM175" s="53" t="s">
        <v>786</v>
      </c>
      <c r="AN175" s="84"/>
      <c r="AO175" s="53"/>
      <c r="AP175" s="53" t="s">
        <v>792</v>
      </c>
      <c r="AQ175" s="53">
        <v>1</v>
      </c>
      <c r="AR175" s="83">
        <v>46215</v>
      </c>
      <c r="AS175" s="53"/>
      <c r="AT175" s="53"/>
    </row>
    <row r="176" spans="3:46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8"/>
        <v>0</v>
      </c>
      <c r="M176" s="26">
        <f t="shared" si="29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67" t="e">
        <f>SUMIFS([2]Up!$J:$J,[2]Up!$D:$D,D176)</f>
        <v>#VALUE!</v>
      </c>
      <c r="AJ176" s="82"/>
      <c r="AK176" s="82" t="str">
        <f t="shared" si="30"/>
        <v>PL25</v>
      </c>
      <c r="AL176" s="53" t="str">
        <f t="shared" si="31"/>
        <v/>
      </c>
      <c r="AM176" s="53" t="s">
        <v>703</v>
      </c>
      <c r="AN176" s="84"/>
      <c r="AO176" s="53"/>
      <c r="AP176" s="53" t="s">
        <v>715</v>
      </c>
      <c r="AQ176" s="53">
        <v>2</v>
      </c>
      <c r="AR176" s="83">
        <v>46215</v>
      </c>
      <c r="AS176" s="53"/>
      <c r="AT176" s="53"/>
    </row>
    <row r="177" spans="3:46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8"/>
        <v>0</v>
      </c>
      <c r="M177" s="26">
        <f t="shared" si="29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67" t="e">
        <f>SUMIFS([2]Up!$J:$J,[2]Up!$D:$D,D177)</f>
        <v>#VALUE!</v>
      </c>
      <c r="AJ177" s="82"/>
      <c r="AK177" s="82" t="str">
        <f t="shared" si="30"/>
        <v>PL12</v>
      </c>
      <c r="AL177" s="53" t="str">
        <f t="shared" si="31"/>
        <v/>
      </c>
      <c r="AM177" s="53" t="s">
        <v>786</v>
      </c>
      <c r="AN177" s="84"/>
      <c r="AO177" s="53"/>
      <c r="AP177" s="53" t="s">
        <v>792</v>
      </c>
      <c r="AQ177" s="53">
        <v>4</v>
      </c>
      <c r="AR177" s="83">
        <v>46215</v>
      </c>
      <c r="AS177" s="53"/>
      <c r="AT177" s="53"/>
    </row>
    <row r="178" spans="3:46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8"/>
        <v>0.60940191976372138</v>
      </c>
      <c r="M178" s="26">
        <f t="shared" si="29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67" t="e">
        <f>SUMIFS([2]Up!$J:$J,[2]Up!$D:$D,D178)</f>
        <v>#VALUE!</v>
      </c>
      <c r="AJ178" s="82"/>
      <c r="AK178" s="82" t="str">
        <f t="shared" si="30"/>
        <v/>
      </c>
      <c r="AL178" s="53" t="str">
        <f t="shared" si="31"/>
        <v/>
      </c>
      <c r="AM178" s="53" t="s">
        <v>703</v>
      </c>
      <c r="AN178" s="84"/>
      <c r="AO178" s="53"/>
      <c r="AP178" s="53" t="s">
        <v>576</v>
      </c>
      <c r="AQ178" s="53">
        <v>1</v>
      </c>
      <c r="AR178" s="83"/>
      <c r="AS178" s="53"/>
      <c r="AT178" s="53"/>
    </row>
    <row r="179" spans="3:46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8"/>
        <v>0</v>
      </c>
      <c r="M179" s="26">
        <f t="shared" si="29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67" t="e">
        <f>SUMIFS([2]Up!$J:$J,[2]Up!$D:$D,D179)</f>
        <v>#VALUE!</v>
      </c>
      <c r="AJ179" s="82"/>
      <c r="AK179" s="82" t="str">
        <f t="shared" si="30"/>
        <v/>
      </c>
      <c r="AL179" s="53" t="str">
        <f t="shared" si="31"/>
        <v/>
      </c>
      <c r="AM179" s="53" t="s">
        <v>786</v>
      </c>
      <c r="AN179" s="84"/>
      <c r="AO179" s="53"/>
      <c r="AP179" s="53" t="s">
        <v>806</v>
      </c>
      <c r="AQ179" s="53">
        <v>2</v>
      </c>
      <c r="AR179" s="83">
        <v>46215</v>
      </c>
      <c r="AS179" s="53"/>
      <c r="AT179" s="53"/>
    </row>
    <row r="180" spans="3:46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8"/>
        <v>0</v>
      </c>
      <c r="M180" s="26">
        <f t="shared" si="29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67" t="e">
        <f>SUMIFS([2]Up!$J:$J,[2]Up!$D:$D,D180)</f>
        <v>#VALUE!</v>
      </c>
      <c r="AJ180" s="82"/>
      <c r="AK180" s="82" t="str">
        <f t="shared" si="30"/>
        <v/>
      </c>
      <c r="AL180" s="53" t="str">
        <f t="shared" si="31"/>
        <v/>
      </c>
      <c r="AM180" s="53" t="s">
        <v>786</v>
      </c>
      <c r="AN180" s="84"/>
      <c r="AO180" s="53"/>
      <c r="AP180" s="53"/>
      <c r="AQ180" s="53"/>
      <c r="AR180" s="83"/>
      <c r="AS180" s="53"/>
      <c r="AT180" s="53"/>
    </row>
    <row r="181" spans="3:46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8"/>
        <v>0</v>
      </c>
      <c r="M181" s="26">
        <f t="shared" si="29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67" t="e">
        <f>SUMIFS([2]Up!$J:$J,[2]Up!$D:$D,D181)</f>
        <v>#VALUE!</v>
      </c>
      <c r="AJ181" s="82"/>
      <c r="AK181" s="82" t="str">
        <f t="shared" si="30"/>
        <v/>
      </c>
      <c r="AL181" s="53" t="str">
        <f t="shared" si="31"/>
        <v/>
      </c>
      <c r="AM181" s="53" t="s">
        <v>682</v>
      </c>
      <c r="AN181" s="84"/>
      <c r="AO181" s="53"/>
      <c r="AP181" s="53"/>
      <c r="AQ181" s="53"/>
      <c r="AR181" s="83"/>
      <c r="AS181" s="53"/>
      <c r="AT181" s="53"/>
    </row>
    <row r="182" spans="3:46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8"/>
        <v>0</v>
      </c>
      <c r="M182" s="26">
        <f t="shared" si="29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67" t="e">
        <f>SUMIFS([2]Up!$J:$J,[2]Up!$D:$D,D182)</f>
        <v>#VALUE!</v>
      </c>
      <c r="AJ182" s="82"/>
      <c r="AK182" s="82" t="str">
        <f t="shared" si="30"/>
        <v/>
      </c>
      <c r="AL182" s="53" t="str">
        <f t="shared" si="31"/>
        <v/>
      </c>
      <c r="AM182" s="53" t="s">
        <v>786</v>
      </c>
      <c r="AN182" s="84"/>
      <c r="AO182" s="53"/>
      <c r="AP182" s="53"/>
      <c r="AQ182" s="53"/>
      <c r="AR182" s="83"/>
      <c r="AS182" s="53"/>
      <c r="AT182" s="53"/>
    </row>
    <row r="183" spans="3:46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8"/>
        <v>0</v>
      </c>
      <c r="M183" s="26">
        <f t="shared" si="29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67" t="e">
        <f>SUMIFS([2]Up!$J:$J,[2]Up!$D:$D,D183)</f>
        <v>#VALUE!</v>
      </c>
      <c r="AJ183" s="82"/>
      <c r="AK183" s="82" t="str">
        <f t="shared" si="30"/>
        <v/>
      </c>
      <c r="AL183" s="53" t="str">
        <f t="shared" si="31"/>
        <v/>
      </c>
      <c r="AM183" s="53" t="s">
        <v>682</v>
      </c>
      <c r="AN183" s="84"/>
      <c r="AO183" s="53"/>
      <c r="AP183" s="53"/>
      <c r="AQ183" s="53"/>
      <c r="AR183" s="83"/>
      <c r="AS183" s="53"/>
      <c r="AT183" s="53"/>
    </row>
    <row r="184" spans="3:46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8"/>
        <v>0</v>
      </c>
      <c r="M184" s="26">
        <f t="shared" si="29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67" t="e">
        <f>SUMIFS([2]Up!$J:$J,[2]Up!$D:$D,D184)</f>
        <v>#VALUE!</v>
      </c>
      <c r="AJ184" s="82"/>
      <c r="AK184" s="82" t="str">
        <f t="shared" si="30"/>
        <v/>
      </c>
      <c r="AL184" s="53" t="str">
        <f t="shared" si="31"/>
        <v/>
      </c>
      <c r="AM184" s="53" t="s">
        <v>682</v>
      </c>
      <c r="AN184" s="84"/>
      <c r="AO184" s="53"/>
      <c r="AP184" s="53"/>
      <c r="AQ184" s="53"/>
      <c r="AR184" s="83"/>
      <c r="AS184" s="53"/>
      <c r="AT184" s="53"/>
    </row>
    <row r="185" spans="3:46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8"/>
        <v>0</v>
      </c>
      <c r="M185" s="26">
        <f t="shared" si="29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67" t="e">
        <f>SUMIFS([2]Up!$J:$J,[2]Up!$D:$D,D185)</f>
        <v>#VALUE!</v>
      </c>
      <c r="AJ185" s="82"/>
      <c r="AK185" s="82" t="str">
        <f t="shared" si="30"/>
        <v/>
      </c>
      <c r="AL185" s="53" t="str">
        <f t="shared" si="31"/>
        <v/>
      </c>
      <c r="AM185" s="53" t="s">
        <v>682</v>
      </c>
      <c r="AN185" s="84"/>
      <c r="AO185" s="53"/>
      <c r="AP185" s="53"/>
      <c r="AQ185" s="53"/>
      <c r="AR185" s="83"/>
      <c r="AS185" s="53"/>
      <c r="AT185" s="53"/>
    </row>
    <row r="186" spans="3:46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8"/>
        <v>0</v>
      </c>
      <c r="M186" s="26">
        <f t="shared" si="29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67" t="e">
        <f>SUMIFS([2]Up!$J:$J,[2]Up!$D:$D,D186)</f>
        <v>#VALUE!</v>
      </c>
      <c r="AJ186" s="82"/>
      <c r="AK186" s="82" t="str">
        <f t="shared" si="30"/>
        <v/>
      </c>
      <c r="AL186" s="53" t="str">
        <f t="shared" si="31"/>
        <v/>
      </c>
      <c r="AM186" s="53" t="s">
        <v>682</v>
      </c>
      <c r="AN186" s="84"/>
      <c r="AO186" s="53"/>
      <c r="AP186" s="53"/>
      <c r="AQ186" s="53"/>
      <c r="AR186" s="83"/>
      <c r="AS186" s="53"/>
      <c r="AT186" s="53"/>
    </row>
    <row r="187" spans="3:46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8"/>
        <v>0</v>
      </c>
      <c r="M187" s="26">
        <f t="shared" si="29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67" t="e">
        <f>SUMIFS([2]Up!$J:$J,[2]Up!$D:$D,D187)</f>
        <v>#VALUE!</v>
      </c>
      <c r="AJ187" s="82"/>
      <c r="AK187" s="82" t="str">
        <f t="shared" si="30"/>
        <v/>
      </c>
      <c r="AL187" s="53" t="str">
        <f t="shared" si="31"/>
        <v/>
      </c>
      <c r="AM187" s="53" t="s">
        <v>786</v>
      </c>
      <c r="AN187" s="84"/>
      <c r="AO187" s="53"/>
      <c r="AP187" s="53"/>
      <c r="AQ187" s="53"/>
      <c r="AR187" s="83"/>
      <c r="AS187" s="53"/>
      <c r="AT187" s="53"/>
    </row>
    <row r="188" spans="3:46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8"/>
        <v>0</v>
      </c>
      <c r="M188" s="26">
        <f t="shared" si="29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67" t="e">
        <f>SUMIFS([2]Up!$J:$J,[2]Up!$D:$D,D188)</f>
        <v>#VALUE!</v>
      </c>
      <c r="AJ188" s="82"/>
      <c r="AK188" s="82" t="str">
        <f t="shared" si="30"/>
        <v/>
      </c>
      <c r="AL188" s="53" t="str">
        <f t="shared" si="31"/>
        <v/>
      </c>
      <c r="AM188" s="53" t="s">
        <v>682</v>
      </c>
      <c r="AN188" s="84"/>
      <c r="AO188" s="53"/>
      <c r="AP188" s="53"/>
      <c r="AQ188" s="53"/>
      <c r="AR188" s="83"/>
      <c r="AS188" s="53"/>
      <c r="AT188" s="53"/>
    </row>
    <row r="189" spans="3:46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8"/>
        <v>0</v>
      </c>
      <c r="M189" s="26">
        <f t="shared" si="29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67" t="e">
        <f>SUMIFS([2]Up!$J:$J,[2]Up!$D:$D,D189)</f>
        <v>#VALUE!</v>
      </c>
      <c r="AJ189" s="82"/>
      <c r="AK189" s="82" t="str">
        <f t="shared" si="30"/>
        <v/>
      </c>
      <c r="AL189" s="53" t="str">
        <f t="shared" si="31"/>
        <v/>
      </c>
      <c r="AM189" s="53" t="s">
        <v>682</v>
      </c>
      <c r="AN189" s="84"/>
      <c r="AO189" s="53"/>
      <c r="AP189" s="53"/>
      <c r="AQ189" s="53"/>
      <c r="AR189" s="83"/>
      <c r="AS189" s="53"/>
      <c r="AT189" s="53"/>
    </row>
    <row r="190" spans="3:46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8"/>
        <v>1</v>
      </c>
      <c r="M190" s="26">
        <f t="shared" si="2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67" t="e">
        <f>SUMIFS([2]Up!$J:$J,[2]Up!$D:$D,D190)</f>
        <v>#VALUE!</v>
      </c>
      <c r="AJ190" s="82"/>
      <c r="AK190" s="82" t="str">
        <f t="shared" si="30"/>
        <v>PL10</v>
      </c>
      <c r="AL190" s="53" t="str">
        <f t="shared" si="31"/>
        <v/>
      </c>
      <c r="AM190" s="53" t="s">
        <v>703</v>
      </c>
      <c r="AN190" s="84"/>
      <c r="AO190" s="53"/>
      <c r="AP190" s="53" t="s">
        <v>779</v>
      </c>
      <c r="AQ190" s="53">
        <v>1</v>
      </c>
      <c r="AR190" s="83">
        <v>46215</v>
      </c>
      <c r="AS190" s="53"/>
      <c r="AT190" s="53"/>
    </row>
    <row r="191" spans="3:46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8"/>
        <v>1</v>
      </c>
      <c r="M191" s="26">
        <f t="shared" si="29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67" t="e">
        <f>SUMIFS([2]Up!$J:$J,[2]Up!$D:$D,D191)</f>
        <v>#VALUE!</v>
      </c>
      <c r="AJ191" s="82"/>
      <c r="AK191" s="82" t="str">
        <f t="shared" si="30"/>
        <v>PL55</v>
      </c>
      <c r="AL191" s="53" t="str">
        <f t="shared" si="31"/>
        <v/>
      </c>
      <c r="AM191" s="53" t="s">
        <v>703</v>
      </c>
      <c r="AN191" s="84"/>
      <c r="AO191" s="53"/>
      <c r="AP191" s="53" t="s">
        <v>760</v>
      </c>
      <c r="AQ191" s="53">
        <v>1</v>
      </c>
      <c r="AR191" s="83">
        <v>46215</v>
      </c>
      <c r="AS191" s="53"/>
      <c r="AT191" s="53"/>
    </row>
    <row r="192" spans="3:46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8"/>
        <v>1</v>
      </c>
      <c r="M192" s="26">
        <f t="shared" si="29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67" t="e">
        <f>SUMIFS([2]Up!$J:$J,[2]Up!$D:$D,D192)</f>
        <v>#VALUE!</v>
      </c>
      <c r="AJ192" s="82"/>
      <c r="AK192" s="82" t="str">
        <f t="shared" si="30"/>
        <v>PL10</v>
      </c>
      <c r="AL192" s="53" t="str">
        <f t="shared" si="31"/>
        <v/>
      </c>
      <c r="AM192" s="53" t="s">
        <v>703</v>
      </c>
      <c r="AN192" s="84"/>
      <c r="AO192" s="53"/>
      <c r="AP192" s="53" t="s">
        <v>779</v>
      </c>
      <c r="AQ192" s="53">
        <v>1</v>
      </c>
      <c r="AR192" s="83">
        <v>46215</v>
      </c>
      <c r="AS192" s="53"/>
      <c r="AT192" s="53"/>
    </row>
    <row r="193" spans="3:46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8"/>
        <v>16</v>
      </c>
      <c r="M193" s="26">
        <f t="shared" si="29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67" t="e">
        <f>SUMIFS([2]Up!$J:$J,[2]Up!$D:$D,D193)</f>
        <v>#VALUE!</v>
      </c>
      <c r="AJ193" s="82"/>
      <c r="AK193" s="82" t="str">
        <f t="shared" si="30"/>
        <v>PL10</v>
      </c>
      <c r="AL193" s="53" t="str">
        <f t="shared" si="31"/>
        <v/>
      </c>
      <c r="AM193" s="53" t="s">
        <v>703</v>
      </c>
      <c r="AN193" s="84"/>
      <c r="AO193" s="53"/>
      <c r="AP193" s="53" t="s">
        <v>836</v>
      </c>
      <c r="AQ193" s="53">
        <v>16</v>
      </c>
      <c r="AR193" s="83">
        <v>46215</v>
      </c>
      <c r="AS193" s="53"/>
      <c r="AT193" s="53"/>
    </row>
    <row r="194" spans="3:46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8"/>
        <v>10</v>
      </c>
      <c r="M194" s="26">
        <f t="shared" si="29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67" t="e">
        <f>SUMIFS([2]Up!$J:$J,[2]Up!$D:$D,D194)</f>
        <v>#VALUE!</v>
      </c>
      <c r="AJ194" s="82"/>
      <c r="AK194" s="82" t="str">
        <f t="shared" si="30"/>
        <v>PL10</v>
      </c>
      <c r="AL194" s="53" t="str">
        <f t="shared" si="31"/>
        <v/>
      </c>
      <c r="AM194" s="53" t="s">
        <v>703</v>
      </c>
      <c r="AN194" s="84"/>
      <c r="AO194" s="53"/>
      <c r="AP194" s="53" t="s">
        <v>779</v>
      </c>
      <c r="AQ194" s="53">
        <v>10</v>
      </c>
      <c r="AR194" s="83">
        <v>46215</v>
      </c>
      <c r="AS194" s="53"/>
      <c r="AT194" s="53"/>
    </row>
    <row r="195" spans="3:46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8"/>
        <v>5</v>
      </c>
      <c r="M195" s="26">
        <f t="shared" si="29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67" t="e">
        <f>SUMIFS([2]Up!$J:$J,[2]Up!$D:$D,D195)</f>
        <v>#VALUE!</v>
      </c>
      <c r="AJ195" s="82"/>
      <c r="AK195" s="82" t="str">
        <f t="shared" si="30"/>
        <v>PL12</v>
      </c>
      <c r="AL195" s="53" t="str">
        <f t="shared" si="31"/>
        <v/>
      </c>
      <c r="AM195" s="53" t="s">
        <v>703</v>
      </c>
      <c r="AN195" s="84"/>
      <c r="AO195" s="53"/>
      <c r="AP195" s="53" t="s">
        <v>792</v>
      </c>
      <c r="AQ195" s="53">
        <v>5</v>
      </c>
      <c r="AR195" s="83">
        <v>46215</v>
      </c>
      <c r="AS195" s="53"/>
      <c r="AT195" s="53"/>
    </row>
    <row r="196" spans="3:46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8"/>
        <v>2</v>
      </c>
      <c r="M196" s="26">
        <f t="shared" si="29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67" t="e">
        <f>SUMIFS([2]Up!$J:$J,[2]Up!$D:$D,D196)</f>
        <v>#VALUE!</v>
      </c>
      <c r="AJ196" s="82"/>
      <c r="AK196" s="82" t="str">
        <f t="shared" si="30"/>
        <v>PL10</v>
      </c>
      <c r="AL196" s="53" t="str">
        <f t="shared" si="31"/>
        <v/>
      </c>
      <c r="AM196" s="53" t="s">
        <v>703</v>
      </c>
      <c r="AN196" s="84"/>
      <c r="AO196" s="53"/>
      <c r="AP196" s="53" t="s">
        <v>779</v>
      </c>
      <c r="AQ196" s="53">
        <v>2</v>
      </c>
      <c r="AR196" s="83">
        <v>46215</v>
      </c>
      <c r="AS196" s="53"/>
      <c r="AT196" s="53"/>
    </row>
    <row r="197" spans="3:46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8"/>
        <v>2</v>
      </c>
      <c r="M197" s="26">
        <f t="shared" si="29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67" t="e">
        <f>SUMIFS([2]Up!$J:$J,[2]Up!$D:$D,D197)</f>
        <v>#VALUE!</v>
      </c>
      <c r="AJ197" s="82"/>
      <c r="AK197" s="82" t="str">
        <f t="shared" si="30"/>
        <v>PL19</v>
      </c>
      <c r="AL197" s="53" t="str">
        <f t="shared" si="31"/>
        <v/>
      </c>
      <c r="AM197" s="53" t="s">
        <v>703</v>
      </c>
      <c r="AN197" s="84"/>
      <c r="AO197" s="53"/>
      <c r="AP197" s="53" t="s">
        <v>850</v>
      </c>
      <c r="AQ197" s="53">
        <v>2</v>
      </c>
      <c r="AR197" s="83">
        <v>46215</v>
      </c>
      <c r="AS197" s="53"/>
      <c r="AT197" s="53"/>
    </row>
    <row r="198" spans="3:46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8"/>
        <v>2</v>
      </c>
      <c r="M198" s="26">
        <f t="shared" si="29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67" t="e">
        <f>SUMIFS([2]Up!$J:$J,[2]Up!$D:$D,D198)</f>
        <v>#VALUE!</v>
      </c>
      <c r="AJ198" s="82"/>
      <c r="AK198" s="82" t="str">
        <f t="shared" si="30"/>
        <v>PL12</v>
      </c>
      <c r="AL198" s="53" t="str">
        <f t="shared" si="31"/>
        <v/>
      </c>
      <c r="AM198" s="53" t="s">
        <v>703</v>
      </c>
      <c r="AN198" s="84"/>
      <c r="AO198" s="53"/>
      <c r="AP198" s="53" t="s">
        <v>854</v>
      </c>
      <c r="AQ198" s="53">
        <v>2</v>
      </c>
      <c r="AR198" s="83">
        <v>46215</v>
      </c>
      <c r="AS198" s="53"/>
      <c r="AT198" s="53"/>
    </row>
    <row r="199" spans="3:46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8"/>
        <v>0</v>
      </c>
      <c r="M199" s="26">
        <f t="shared" si="29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67" t="e">
        <f>SUMIFS([2]Up!$J:$J,[2]Up!$D:$D,D199)</f>
        <v>#VALUE!</v>
      </c>
      <c r="AJ199" s="82"/>
      <c r="AK199" s="82" t="str">
        <f t="shared" si="30"/>
        <v>PL6</v>
      </c>
      <c r="AL199" s="53" t="str">
        <f t="shared" si="31"/>
        <v/>
      </c>
      <c r="AM199" s="53" t="s">
        <v>703</v>
      </c>
      <c r="AN199" s="84"/>
      <c r="AO199" s="53"/>
      <c r="AP199" s="53" t="s">
        <v>765</v>
      </c>
      <c r="AQ199" s="53">
        <v>2</v>
      </c>
      <c r="AR199" s="83">
        <v>46215</v>
      </c>
      <c r="AS199" s="53"/>
      <c r="AT199" s="53"/>
    </row>
    <row r="200" spans="3:46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8"/>
        <v>0</v>
      </c>
      <c r="M200" s="26">
        <f t="shared" si="29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67" t="e">
        <f>SUMIFS([2]Up!$J:$J,[2]Up!$D:$D,D200)</f>
        <v>#VALUE!</v>
      </c>
      <c r="AJ200" s="82"/>
      <c r="AK200" s="82" t="str">
        <f t="shared" si="30"/>
        <v/>
      </c>
      <c r="AL200" s="53" t="str">
        <f t="shared" si="31"/>
        <v/>
      </c>
      <c r="AM200" s="53" t="s">
        <v>682</v>
      </c>
      <c r="AN200" s="84"/>
      <c r="AO200" s="53"/>
      <c r="AP200" s="53"/>
      <c r="AQ200" s="53"/>
      <c r="AR200" s="83"/>
      <c r="AS200" s="53"/>
      <c r="AT200" s="53"/>
    </row>
    <row r="201" spans="3:46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8"/>
        <v>2</v>
      </c>
      <c r="M201" s="26">
        <f t="shared" si="29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67" t="e">
        <f>SUMIFS([2]Up!$J:$J,[2]Up!$D:$D,D201)</f>
        <v>#VALUE!</v>
      </c>
      <c r="AJ201" s="82"/>
      <c r="AK201" s="82" t="str">
        <f t="shared" si="30"/>
        <v>PL55</v>
      </c>
      <c r="AL201" s="53" t="str">
        <f t="shared" si="31"/>
        <v/>
      </c>
      <c r="AM201" s="53" t="s">
        <v>703</v>
      </c>
      <c r="AN201" s="84"/>
      <c r="AO201" s="53"/>
      <c r="AP201" s="53" t="s">
        <v>760</v>
      </c>
      <c r="AQ201" s="53">
        <v>2</v>
      </c>
      <c r="AR201" s="83">
        <v>46215</v>
      </c>
      <c r="AS201" s="53"/>
      <c r="AT201" s="53"/>
    </row>
    <row r="202" spans="3:46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8"/>
        <v>0</v>
      </c>
      <c r="M202" s="26">
        <f t="shared" si="29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67" t="e">
        <f>SUMIFS([2]Up!$J:$J,[2]Up!$D:$D,D202)</f>
        <v>#VALUE!</v>
      </c>
      <c r="AJ202" s="82"/>
      <c r="AK202" s="82" t="str">
        <f t="shared" si="30"/>
        <v>PL12</v>
      </c>
      <c r="AL202" s="53" t="str">
        <f t="shared" si="31"/>
        <v/>
      </c>
      <c r="AM202" s="53" t="s">
        <v>703</v>
      </c>
      <c r="AN202" s="84"/>
      <c r="AO202" s="53"/>
      <c r="AP202" s="53" t="s">
        <v>869</v>
      </c>
      <c r="AQ202" s="53">
        <v>8</v>
      </c>
      <c r="AR202" s="83">
        <v>46215</v>
      </c>
      <c r="AS202" s="53"/>
      <c r="AT202" s="53"/>
    </row>
    <row r="203" spans="3:46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8"/>
        <v>0</v>
      </c>
      <c r="M203" s="26">
        <f t="shared" si="29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67" t="e">
        <f>SUMIFS([2]Up!$J:$J,[2]Up!$D:$D,D203)</f>
        <v>#VALUE!</v>
      </c>
      <c r="AJ203" s="82"/>
      <c r="AK203" s="82" t="str">
        <f t="shared" si="30"/>
        <v>PL25</v>
      </c>
      <c r="AL203" s="53" t="str">
        <f t="shared" si="31"/>
        <v/>
      </c>
      <c r="AM203" s="53" t="s">
        <v>703</v>
      </c>
      <c r="AN203" s="84"/>
      <c r="AO203" s="53"/>
      <c r="AP203" s="53" t="s">
        <v>715</v>
      </c>
      <c r="AQ203" s="53">
        <v>1</v>
      </c>
      <c r="AR203" s="83">
        <v>46215</v>
      </c>
      <c r="AS203" s="53"/>
      <c r="AT203" s="53"/>
    </row>
    <row r="204" spans="3:46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8"/>
        <v>0</v>
      </c>
      <c r="M204" s="26">
        <f t="shared" si="29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67" t="e">
        <f>SUMIFS([2]Up!$J:$J,[2]Up!$D:$D,D204)</f>
        <v>#VALUE!</v>
      </c>
      <c r="AJ204" s="82"/>
      <c r="AK204" s="82" t="str">
        <f t="shared" si="30"/>
        <v/>
      </c>
      <c r="AL204" s="53" t="str">
        <f t="shared" si="31"/>
        <v/>
      </c>
      <c r="AM204" s="53" t="s">
        <v>703</v>
      </c>
      <c r="AN204" s="84"/>
      <c r="AO204" s="53"/>
      <c r="AP204" s="53" t="s">
        <v>877</v>
      </c>
      <c r="AQ204" s="53">
        <v>1</v>
      </c>
      <c r="AR204" s="83">
        <v>46215</v>
      </c>
      <c r="AS204" s="53"/>
      <c r="AT204" s="53"/>
    </row>
    <row r="205" spans="3:46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8"/>
        <v>1</v>
      </c>
      <c r="M205" s="26">
        <f t="shared" si="29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67" t="e">
        <f>SUMIFS([2]Up!$J:$J,[2]Up!$D:$D,D205)</f>
        <v>#VALUE!</v>
      </c>
      <c r="AJ205" s="82"/>
      <c r="AK205" s="82" t="str">
        <f t="shared" si="30"/>
        <v/>
      </c>
      <c r="AL205" s="53" t="str">
        <f t="shared" si="31"/>
        <v/>
      </c>
      <c r="AM205" s="53" t="s">
        <v>703</v>
      </c>
      <c r="AN205" s="84"/>
      <c r="AO205" s="53"/>
      <c r="AP205" s="53" t="s">
        <v>576</v>
      </c>
      <c r="AQ205" s="53">
        <v>1</v>
      </c>
      <c r="AR205" s="83"/>
      <c r="AS205" s="53"/>
      <c r="AT205" s="53"/>
    </row>
    <row r="206" spans="3:46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8"/>
        <v>1</v>
      </c>
      <c r="M206" s="26">
        <f t="shared" si="29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67" t="e">
        <f>SUMIFS([2]Up!$J:$J,[2]Up!$D:$D,D206)</f>
        <v>#VALUE!</v>
      </c>
      <c r="AJ206" s="82"/>
      <c r="AK206" s="82" t="str">
        <f t="shared" si="30"/>
        <v/>
      </c>
      <c r="AL206" s="53" t="str">
        <f t="shared" si="31"/>
        <v/>
      </c>
      <c r="AM206" s="53" t="s">
        <v>703</v>
      </c>
      <c r="AN206" s="84"/>
      <c r="AO206" s="53"/>
      <c r="AP206" s="53" t="s">
        <v>704</v>
      </c>
      <c r="AQ206" s="53">
        <v>1</v>
      </c>
      <c r="AR206" s="83">
        <v>46215</v>
      </c>
      <c r="AS206" s="53"/>
      <c r="AT206" s="53"/>
    </row>
    <row r="207" spans="3:46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8"/>
        <v>1</v>
      </c>
      <c r="M207" s="26">
        <f t="shared" si="29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67" t="e">
        <f>SUMIFS([2]Up!$J:$J,[2]Up!$D:$D,D207)</f>
        <v>#VALUE!</v>
      </c>
      <c r="AJ207" s="82"/>
      <c r="AK207" s="82" t="str">
        <f t="shared" si="30"/>
        <v/>
      </c>
      <c r="AL207" s="53" t="str">
        <f t="shared" si="31"/>
        <v/>
      </c>
      <c r="AM207" s="53" t="s">
        <v>703</v>
      </c>
      <c r="AN207" s="84"/>
      <c r="AO207" s="53"/>
      <c r="AP207" s="53" t="s">
        <v>726</v>
      </c>
      <c r="AQ207" s="53">
        <v>1</v>
      </c>
      <c r="AR207" s="83">
        <v>46215</v>
      </c>
      <c r="AS207" s="53"/>
      <c r="AT207" s="53"/>
    </row>
    <row r="208" spans="3:46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8"/>
        <v>1</v>
      </c>
      <c r="M208" s="26">
        <f t="shared" si="29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67" t="e">
        <f>SUMIFS([2]Up!$J:$J,[2]Up!$D:$D,D208)</f>
        <v>#VALUE!</v>
      </c>
      <c r="AJ208" s="82"/>
      <c r="AK208" s="82" t="str">
        <f t="shared" si="30"/>
        <v/>
      </c>
      <c r="AL208" s="53" t="str">
        <f t="shared" si="31"/>
        <v/>
      </c>
      <c r="AM208" s="53" t="s">
        <v>703</v>
      </c>
      <c r="AN208" s="84"/>
      <c r="AO208" s="53"/>
      <c r="AP208" s="53" t="s">
        <v>726</v>
      </c>
      <c r="AQ208" s="53">
        <v>1</v>
      </c>
      <c r="AR208" s="83">
        <v>46215</v>
      </c>
      <c r="AS208" s="53"/>
      <c r="AT208" s="53"/>
    </row>
    <row r="209" spans="3:46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8"/>
        <v>1</v>
      </c>
      <c r="M209" s="26">
        <f t="shared" si="29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67" t="e">
        <f>SUMIFS([2]Up!$J:$J,[2]Up!$D:$D,D209)</f>
        <v>#VALUE!</v>
      </c>
      <c r="AJ209" s="82"/>
      <c r="AK209" s="82" t="str">
        <f t="shared" si="30"/>
        <v/>
      </c>
      <c r="AL209" s="53" t="str">
        <f t="shared" si="31"/>
        <v/>
      </c>
      <c r="AM209" s="53" t="s">
        <v>703</v>
      </c>
      <c r="AN209" s="84"/>
      <c r="AO209" s="53"/>
      <c r="AP209" s="53" t="s">
        <v>733</v>
      </c>
      <c r="AQ209" s="53">
        <v>1</v>
      </c>
      <c r="AR209" s="83">
        <v>46215</v>
      </c>
      <c r="AS209" s="53"/>
      <c r="AT209" s="53"/>
    </row>
    <row r="210" spans="3:46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8"/>
        <v>1</v>
      </c>
      <c r="M210" s="26">
        <f t="shared" si="29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67" t="e">
        <f>SUMIFS([2]Up!$J:$J,[2]Up!$D:$D,D210)</f>
        <v>#VALUE!</v>
      </c>
      <c r="AJ210" s="82"/>
      <c r="AK210" s="82" t="str">
        <f t="shared" si="30"/>
        <v/>
      </c>
      <c r="AL210" s="53" t="str">
        <f t="shared" si="31"/>
        <v/>
      </c>
      <c r="AM210" s="53" t="s">
        <v>703</v>
      </c>
      <c r="AN210" s="84"/>
      <c r="AO210" s="53"/>
      <c r="AP210" s="53" t="s">
        <v>733</v>
      </c>
      <c r="AQ210" s="53">
        <v>1</v>
      </c>
      <c r="AR210" s="83">
        <v>46215</v>
      </c>
      <c r="AS210" s="53"/>
      <c r="AT210" s="53"/>
    </row>
    <row r="211" spans="3:46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8"/>
        <v>5</v>
      </c>
      <c r="M211" s="26">
        <f t="shared" si="29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67" t="e">
        <f>SUMIFS([2]Up!$J:$J,[2]Up!$D:$D,D211)</f>
        <v>#VALUE!</v>
      </c>
      <c r="AJ211" s="82"/>
      <c r="AK211" s="82" t="str">
        <f t="shared" si="30"/>
        <v/>
      </c>
      <c r="AL211" s="53" t="str">
        <f t="shared" si="31"/>
        <v/>
      </c>
      <c r="AM211" s="53" t="s">
        <v>703</v>
      </c>
      <c r="AN211" s="84"/>
      <c r="AO211" s="53"/>
      <c r="AP211" s="53" t="s">
        <v>726</v>
      </c>
      <c r="AQ211" s="53">
        <v>5</v>
      </c>
      <c r="AR211" s="83">
        <v>46215</v>
      </c>
      <c r="AS211" s="53"/>
      <c r="AT211" s="53"/>
    </row>
    <row r="212" spans="3:46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8"/>
        <v>6</v>
      </c>
      <c r="M212" s="26">
        <f t="shared" si="29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67" t="e">
        <f>SUMIFS([2]Up!$J:$J,[2]Up!$D:$D,D212)</f>
        <v>#VALUE!</v>
      </c>
      <c r="AJ212" s="82"/>
      <c r="AK212" s="82" t="str">
        <f t="shared" si="30"/>
        <v/>
      </c>
      <c r="AL212" s="53" t="str">
        <f t="shared" si="31"/>
        <v/>
      </c>
      <c r="AM212" s="53" t="s">
        <v>703</v>
      </c>
      <c r="AN212" s="84"/>
      <c r="AO212" s="53"/>
      <c r="AP212" s="53" t="s">
        <v>726</v>
      </c>
      <c r="AQ212" s="53">
        <v>6</v>
      </c>
      <c r="AR212" s="83">
        <v>46215</v>
      </c>
      <c r="AS212" s="53"/>
      <c r="AT212" s="53"/>
    </row>
    <row r="213" spans="3:46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8"/>
        <v>1</v>
      </c>
      <c r="M213" s="26">
        <f t="shared" si="29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67" t="e">
        <f>SUMIFS([2]Up!$J:$J,[2]Up!$D:$D,D213)</f>
        <v>#VALUE!</v>
      </c>
      <c r="AJ213" s="82"/>
      <c r="AK213" s="82" t="str">
        <f t="shared" si="30"/>
        <v/>
      </c>
      <c r="AL213" s="53" t="str">
        <f t="shared" si="31"/>
        <v/>
      </c>
      <c r="AM213" s="53" t="s">
        <v>703</v>
      </c>
      <c r="AN213" s="84"/>
      <c r="AO213" s="53"/>
      <c r="AP213" s="53" t="s">
        <v>733</v>
      </c>
      <c r="AQ213" s="53">
        <v>1</v>
      </c>
      <c r="AR213" s="83">
        <v>46215</v>
      </c>
      <c r="AS213" s="53"/>
      <c r="AT213" s="53"/>
    </row>
    <row r="214" spans="3:46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8"/>
        <v>5</v>
      </c>
      <c r="M214" s="26">
        <f t="shared" si="29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67" t="e">
        <f>SUMIFS([2]Up!$J:$J,[2]Up!$D:$D,D214)</f>
        <v>#VALUE!</v>
      </c>
      <c r="AJ214" s="82"/>
      <c r="AK214" s="82" t="str">
        <f t="shared" si="30"/>
        <v/>
      </c>
      <c r="AL214" s="53" t="str">
        <f t="shared" si="31"/>
        <v/>
      </c>
      <c r="AM214" s="53" t="s">
        <v>703</v>
      </c>
      <c r="AN214" s="84"/>
      <c r="AO214" s="53"/>
      <c r="AP214" s="53" t="s">
        <v>726</v>
      </c>
      <c r="AQ214" s="53">
        <v>5</v>
      </c>
      <c r="AR214" s="83">
        <v>46215</v>
      </c>
      <c r="AS214" s="53"/>
      <c r="AT214" s="53"/>
    </row>
    <row r="215" spans="3:46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8"/>
        <v>1</v>
      </c>
      <c r="M215" s="26">
        <f t="shared" si="29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67" t="e">
        <f>SUMIFS([2]Up!$J:$J,[2]Up!$D:$D,D215)</f>
        <v>#VALUE!</v>
      </c>
      <c r="AJ215" s="82"/>
      <c r="AK215" s="82" t="str">
        <f t="shared" si="30"/>
        <v/>
      </c>
      <c r="AL215" s="53" t="str">
        <f t="shared" si="31"/>
        <v/>
      </c>
      <c r="AM215" s="53" t="s">
        <v>703</v>
      </c>
      <c r="AN215" s="84"/>
      <c r="AO215" s="53"/>
      <c r="AP215" s="53" t="s">
        <v>576</v>
      </c>
      <c r="AQ215" s="53">
        <v>1</v>
      </c>
      <c r="AR215" s="83"/>
      <c r="AS215" s="53"/>
      <c r="AT215" s="53"/>
    </row>
    <row r="216" spans="3:46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8"/>
        <v>1</v>
      </c>
      <c r="M216" s="26">
        <f t="shared" si="29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67" t="e">
        <f>SUMIFS([2]Up!$J:$J,[2]Up!$D:$D,D216)</f>
        <v>#VALUE!</v>
      </c>
      <c r="AJ216" s="82"/>
      <c r="AK216" s="82" t="str">
        <f t="shared" si="30"/>
        <v/>
      </c>
      <c r="AL216" s="53" t="str">
        <f t="shared" si="31"/>
        <v/>
      </c>
      <c r="AM216" s="53" t="s">
        <v>703</v>
      </c>
      <c r="AN216" s="84"/>
      <c r="AO216" s="53"/>
      <c r="AP216" s="53" t="s">
        <v>722</v>
      </c>
      <c r="AQ216" s="53">
        <v>1</v>
      </c>
      <c r="AR216" s="83">
        <v>46215</v>
      </c>
      <c r="AS216" s="53"/>
      <c r="AT216" s="53"/>
    </row>
    <row r="217" spans="3:46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8"/>
        <v>1</v>
      </c>
      <c r="M217" s="26">
        <f t="shared" si="29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67" t="e">
        <f>SUMIFS([2]Up!$J:$J,[2]Up!$D:$D,D217)</f>
        <v>#VALUE!</v>
      </c>
      <c r="AJ217" s="82"/>
      <c r="AK217" s="82" t="str">
        <f t="shared" si="30"/>
        <v/>
      </c>
      <c r="AL217" s="53" t="str">
        <f t="shared" si="31"/>
        <v/>
      </c>
      <c r="AM217" s="53" t="s">
        <v>703</v>
      </c>
      <c r="AN217" s="84"/>
      <c r="AO217" s="53"/>
      <c r="AP217" s="53" t="s">
        <v>733</v>
      </c>
      <c r="AQ217" s="53">
        <v>1</v>
      </c>
      <c r="AR217" s="83">
        <v>46215</v>
      </c>
      <c r="AS217" s="53"/>
      <c r="AT217" s="53"/>
    </row>
    <row r="218" spans="3:46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8"/>
        <v>4</v>
      </c>
      <c r="M218" s="26">
        <f t="shared" si="29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67" t="e">
        <f>SUMIFS([2]Up!$J:$J,[2]Up!$D:$D,D218)</f>
        <v>#VALUE!</v>
      </c>
      <c r="AJ218" s="82"/>
      <c r="AK218" s="82" t="str">
        <f t="shared" si="30"/>
        <v/>
      </c>
      <c r="AL218" s="53" t="str">
        <f t="shared" si="31"/>
        <v/>
      </c>
      <c r="AM218" s="53" t="s">
        <v>703</v>
      </c>
      <c r="AN218" s="84"/>
      <c r="AO218" s="53"/>
      <c r="AP218" s="53" t="s">
        <v>744</v>
      </c>
      <c r="AQ218" s="53">
        <v>4</v>
      </c>
      <c r="AR218" s="83">
        <v>46215</v>
      </c>
      <c r="AS218" s="53"/>
      <c r="AT218" s="53"/>
    </row>
    <row r="219" spans="3:46" ht="14.25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8"/>
        <v>2</v>
      </c>
      <c r="M219" s="26">
        <f t="shared" si="2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67" t="e">
        <f>SUMIFS([2]Up!$J:$J,[2]Up!$D:$D,D219)</f>
        <v>#VALUE!</v>
      </c>
      <c r="AJ219" s="82"/>
      <c r="AK219" s="82" t="str">
        <f t="shared" si="30"/>
        <v/>
      </c>
      <c r="AL219" s="53" t="str">
        <f t="shared" si="31"/>
        <v/>
      </c>
      <c r="AM219" s="53" t="s">
        <v>703</v>
      </c>
      <c r="AN219" s="84"/>
      <c r="AO219" s="53"/>
      <c r="AP219" s="53" t="s">
        <v>903</v>
      </c>
      <c r="AQ219" s="53">
        <v>2</v>
      </c>
      <c r="AR219" s="83">
        <v>46236</v>
      </c>
      <c r="AS219" s="53"/>
      <c r="AT219" s="53"/>
    </row>
    <row r="220" spans="3:46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8"/>
        <v>0</v>
      </c>
      <c r="M220" s="26">
        <f t="shared" si="29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67" t="e">
        <f>SUMIFS([2]Up!$J:$J,[2]Up!$D:$D,D220)</f>
        <v>#VALUE!</v>
      </c>
      <c r="AJ220" s="82"/>
      <c r="AK220" s="82" t="str">
        <f t="shared" si="30"/>
        <v/>
      </c>
      <c r="AL220" s="53" t="str">
        <f t="shared" si="31"/>
        <v/>
      </c>
      <c r="AM220" s="53" t="s">
        <v>682</v>
      </c>
      <c r="AN220" s="84"/>
      <c r="AO220" s="53"/>
      <c r="AP220" s="53"/>
      <c r="AQ220" s="53"/>
      <c r="AR220" s="83"/>
      <c r="AS220" s="53"/>
      <c r="AT220" s="53"/>
    </row>
    <row r="221" spans="3:46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8"/>
        <v>0</v>
      </c>
      <c r="M221" s="26">
        <f t="shared" si="29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67" t="e">
        <f>SUMIFS([2]Up!$J:$J,[2]Up!$D:$D,D221)</f>
        <v>#VALUE!</v>
      </c>
      <c r="AJ221" s="82"/>
      <c r="AK221" s="82" t="str">
        <f t="shared" si="30"/>
        <v>PL152</v>
      </c>
      <c r="AL221" s="53" t="str">
        <f t="shared" si="31"/>
        <v/>
      </c>
      <c r="AM221" s="53" t="s">
        <v>703</v>
      </c>
      <c r="AN221" s="84"/>
      <c r="AO221" s="53"/>
      <c r="AP221" s="53"/>
      <c r="AQ221" s="53"/>
      <c r="AR221" s="83"/>
      <c r="AS221" s="53"/>
      <c r="AT221" s="53"/>
    </row>
    <row r="222" spans="3:46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8"/>
        <v>0</v>
      </c>
      <c r="M222" s="26">
        <f t="shared" si="29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67" t="e">
        <f>SUMIFS([2]Up!$J:$J,[2]Up!$D:$D,D222)</f>
        <v>#VALUE!</v>
      </c>
      <c r="AJ222" s="82"/>
      <c r="AK222" s="82" t="str">
        <f t="shared" si="30"/>
        <v/>
      </c>
      <c r="AL222" s="53" t="str">
        <f t="shared" si="31"/>
        <v/>
      </c>
      <c r="AM222" s="53" t="s">
        <v>786</v>
      </c>
      <c r="AN222" s="84"/>
      <c r="AO222" s="53"/>
      <c r="AP222" s="53" t="s">
        <v>907</v>
      </c>
      <c r="AQ222" s="53">
        <v>2</v>
      </c>
      <c r="AR222" s="83">
        <v>46215</v>
      </c>
      <c r="AS222" s="53"/>
      <c r="AT222" s="53"/>
    </row>
    <row r="223" spans="3:46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8"/>
        <v>20</v>
      </c>
      <c r="M223" s="26">
        <f t="shared" si="2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67" t="e">
        <f>SUMIFS([2]Up!$J:$J,[2]Up!$D:$D,D223)</f>
        <v>#VALUE!</v>
      </c>
      <c r="AJ223" s="82"/>
      <c r="AK223" s="82" t="str">
        <f t="shared" si="30"/>
        <v>PL10</v>
      </c>
      <c r="AL223" s="53" t="str">
        <f t="shared" si="31"/>
        <v/>
      </c>
      <c r="AM223" s="53" t="s">
        <v>703</v>
      </c>
      <c r="AN223" s="84"/>
      <c r="AO223" s="53"/>
      <c r="AP223" s="53" t="s">
        <v>779</v>
      </c>
      <c r="AQ223" s="53">
        <v>20</v>
      </c>
      <c r="AR223" s="83">
        <v>46215</v>
      </c>
      <c r="AS223" s="53"/>
      <c r="AT223" s="53"/>
    </row>
    <row r="224" spans="3:46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8"/>
        <v>0</v>
      </c>
      <c r="M224" s="26">
        <f t="shared" si="29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67" t="e">
        <f>SUMIFS([2]Up!$J:$J,[2]Up!$D:$D,D224)</f>
        <v>#VALUE!</v>
      </c>
      <c r="AJ224" s="82"/>
      <c r="AK224" s="82" t="str">
        <f t="shared" si="30"/>
        <v>PL6</v>
      </c>
      <c r="AL224" s="53" t="str">
        <f t="shared" si="31"/>
        <v/>
      </c>
      <c r="AM224" s="53" t="s">
        <v>703</v>
      </c>
      <c r="AN224" s="84"/>
      <c r="AO224" s="53"/>
      <c r="AP224" s="53" t="s">
        <v>576</v>
      </c>
      <c r="AQ224" s="53">
        <v>1</v>
      </c>
      <c r="AR224" s="83"/>
      <c r="AS224" s="53"/>
      <c r="AT224" s="53"/>
    </row>
    <row r="225" spans="3:46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8"/>
        <v>2</v>
      </c>
      <c r="M225" s="26">
        <f t="shared" si="29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/>
      <c r="AI225" s="67" t="e">
        <f>SUMIFS([2]Up!$J:$J,[2]Up!$D:$D,D225)</f>
        <v>#VALUE!</v>
      </c>
      <c r="AJ225" s="82"/>
      <c r="AK225" s="82" t="str">
        <f t="shared" si="30"/>
        <v>PL6</v>
      </c>
      <c r="AL225" s="53" t="str">
        <f t="shared" si="31"/>
        <v/>
      </c>
      <c r="AM225" s="53" t="s">
        <v>703</v>
      </c>
      <c r="AN225" s="84"/>
      <c r="AO225" s="53"/>
      <c r="AP225" s="53" t="s">
        <v>913</v>
      </c>
      <c r="AQ225" s="53">
        <v>2</v>
      </c>
      <c r="AR225" s="83">
        <v>46236</v>
      </c>
      <c r="AS225" s="53"/>
      <c r="AT225" s="53"/>
    </row>
    <row r="226" spans="3:46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8"/>
        <v>2</v>
      </c>
      <c r="M226" s="26">
        <f t="shared" si="29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67" t="e">
        <f>SUMIFS([2]Up!$J:$J,[2]Up!$D:$D,D226)</f>
        <v>#VALUE!</v>
      </c>
      <c r="AJ226" s="82"/>
      <c r="AK226" s="82" t="str">
        <f t="shared" si="30"/>
        <v>PL6</v>
      </c>
      <c r="AL226" s="53" t="str">
        <f t="shared" si="31"/>
        <v/>
      </c>
      <c r="AM226" s="53" t="s">
        <v>703</v>
      </c>
      <c r="AN226" s="84"/>
      <c r="AO226" s="53"/>
      <c r="AP226" s="53" t="s">
        <v>919</v>
      </c>
      <c r="AQ226" s="53">
        <v>2</v>
      </c>
      <c r="AR226" s="83">
        <v>46215</v>
      </c>
      <c r="AS226" s="53"/>
      <c r="AT226" s="53"/>
    </row>
    <row r="227" spans="3:46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8"/>
        <v>0</v>
      </c>
      <c r="M227" s="26">
        <f t="shared" si="29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67" t="e">
        <f>SUMIFS([2]Up!$J:$J,[2]Up!$D:$D,D227)</f>
        <v>#VALUE!</v>
      </c>
      <c r="AJ227" s="82"/>
      <c r="AK227" s="82" t="str">
        <f t="shared" si="30"/>
        <v>PL6</v>
      </c>
      <c r="AL227" s="53" t="str">
        <f t="shared" si="31"/>
        <v/>
      </c>
      <c r="AM227" s="53" t="s">
        <v>703</v>
      </c>
      <c r="AN227" s="84"/>
      <c r="AO227" s="53"/>
      <c r="AP227" s="53" t="s">
        <v>765</v>
      </c>
      <c r="AQ227" s="53">
        <v>2</v>
      </c>
      <c r="AR227" s="83">
        <v>46215</v>
      </c>
      <c r="AS227" s="53"/>
      <c r="AT227" s="53"/>
    </row>
    <row r="228" spans="3:46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8"/>
        <v>0</v>
      </c>
      <c r="M228" s="26">
        <f t="shared" si="29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67" t="e">
        <f>SUMIFS([2]Up!$J:$J,[2]Up!$D:$D,D228)</f>
        <v>#VALUE!</v>
      </c>
      <c r="AJ228" s="82"/>
      <c r="AK228" s="82" t="str">
        <f t="shared" si="30"/>
        <v>PL10</v>
      </c>
      <c r="AL228" s="53" t="str">
        <f t="shared" si="31"/>
        <v/>
      </c>
      <c r="AM228" s="53" t="s">
        <v>786</v>
      </c>
      <c r="AN228" s="84"/>
      <c r="AO228" s="53"/>
      <c r="AP228" s="53" t="s">
        <v>779</v>
      </c>
      <c r="AQ228" s="53">
        <v>1</v>
      </c>
      <c r="AR228" s="83">
        <v>46215</v>
      </c>
      <c r="AS228" s="53"/>
      <c r="AT228" s="53"/>
    </row>
    <row r="229" spans="3:46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8"/>
        <v>0</v>
      </c>
      <c r="M229" s="26">
        <f t="shared" si="29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67" t="e">
        <f>SUMIFS([2]Up!$J:$J,[2]Up!$D:$D,D229)</f>
        <v>#VALUE!</v>
      </c>
      <c r="AJ229" s="82"/>
      <c r="AK229" s="82" t="str">
        <f t="shared" si="30"/>
        <v>PL12</v>
      </c>
      <c r="AL229" s="53" t="str">
        <f t="shared" si="31"/>
        <v/>
      </c>
      <c r="AM229" s="53" t="s">
        <v>786</v>
      </c>
      <c r="AN229" s="84"/>
      <c r="AO229" s="53"/>
      <c r="AP229" s="53" t="s">
        <v>792</v>
      </c>
      <c r="AQ229" s="53">
        <v>4</v>
      </c>
      <c r="AR229" s="83">
        <v>46215</v>
      </c>
      <c r="AS229" s="53"/>
      <c r="AT229" s="53"/>
    </row>
    <row r="230" spans="3:46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8"/>
        <v>0</v>
      </c>
      <c r="M230" s="26">
        <f t="shared" si="29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67" t="e">
        <f>SUMIFS([2]Up!$J:$J,[2]Up!$D:$D,D230)</f>
        <v>#VALUE!</v>
      </c>
      <c r="AJ230" s="82"/>
      <c r="AK230" s="82" t="str">
        <f t="shared" si="30"/>
        <v/>
      </c>
      <c r="AL230" s="53" t="str">
        <f t="shared" si="31"/>
        <v/>
      </c>
      <c r="AM230" s="53" t="s">
        <v>786</v>
      </c>
      <c r="AN230" s="84"/>
      <c r="AO230" s="53"/>
      <c r="AP230" s="53" t="s">
        <v>806</v>
      </c>
      <c r="AQ230" s="53">
        <v>2</v>
      </c>
      <c r="AR230" s="83">
        <v>46215</v>
      </c>
      <c r="AS230" s="53"/>
      <c r="AT230" s="53"/>
    </row>
    <row r="231" spans="3:46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8"/>
        <v>0</v>
      </c>
      <c r="M231" s="26">
        <f t="shared" si="29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67" t="e">
        <f>SUMIFS([2]Up!$J:$J,[2]Up!$D:$D,D231)</f>
        <v>#VALUE!</v>
      </c>
      <c r="AJ231" s="82"/>
      <c r="AK231" s="82" t="str">
        <f t="shared" si="30"/>
        <v/>
      </c>
      <c r="AL231" s="53" t="str">
        <f t="shared" si="31"/>
        <v/>
      </c>
      <c r="AM231" s="53" t="s">
        <v>682</v>
      </c>
      <c r="AN231" s="84"/>
      <c r="AO231" s="53"/>
      <c r="AP231" s="53"/>
      <c r="AQ231" s="53"/>
      <c r="AR231" s="83"/>
      <c r="AS231" s="53"/>
      <c r="AT231" s="53"/>
    </row>
    <row r="232" spans="3:46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8"/>
        <v>0</v>
      </c>
      <c r="M232" s="26">
        <f t="shared" si="29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67" t="e">
        <f>SUMIFS([2]Up!$J:$J,[2]Up!$D:$D,D232)</f>
        <v>#VALUE!</v>
      </c>
      <c r="AJ232" s="82"/>
      <c r="AK232" s="82" t="str">
        <f t="shared" si="30"/>
        <v/>
      </c>
      <c r="AL232" s="53" t="str">
        <f t="shared" si="31"/>
        <v/>
      </c>
      <c r="AM232" s="53" t="s">
        <v>682</v>
      </c>
      <c r="AN232" s="84"/>
      <c r="AO232" s="53"/>
      <c r="AP232" s="53"/>
      <c r="AQ232" s="53"/>
      <c r="AR232" s="83"/>
      <c r="AS232" s="53"/>
      <c r="AT232" s="53"/>
    </row>
    <row r="233" spans="3:46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8"/>
        <v>0</v>
      </c>
      <c r="M233" s="26">
        <f t="shared" si="29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67" t="e">
        <f>SUMIFS([2]Up!$J:$J,[2]Up!$D:$D,D233)</f>
        <v>#VALUE!</v>
      </c>
      <c r="AJ233" s="82"/>
      <c r="AK233" s="82" t="str">
        <f t="shared" si="30"/>
        <v/>
      </c>
      <c r="AL233" s="53" t="str">
        <f t="shared" si="31"/>
        <v/>
      </c>
      <c r="AM233" s="53" t="s">
        <v>682</v>
      </c>
      <c r="AN233" s="84"/>
      <c r="AO233" s="53"/>
      <c r="AP233" s="53"/>
      <c r="AQ233" s="53"/>
      <c r="AR233" s="83"/>
      <c r="AS233" s="53"/>
      <c r="AT233" s="53"/>
    </row>
    <row r="234" spans="3:46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8"/>
        <v>0</v>
      </c>
      <c r="M234" s="26">
        <f t="shared" si="29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67" t="e">
        <f>SUMIFS([2]Up!$J:$J,[2]Up!$D:$D,D234)</f>
        <v>#VALUE!</v>
      </c>
      <c r="AJ234" s="82"/>
      <c r="AK234" s="82" t="str">
        <f t="shared" si="30"/>
        <v/>
      </c>
      <c r="AL234" s="53" t="str">
        <f t="shared" si="31"/>
        <v/>
      </c>
      <c r="AM234" s="53" t="s">
        <v>682</v>
      </c>
      <c r="AN234" s="84"/>
      <c r="AO234" s="53"/>
      <c r="AP234" s="53"/>
      <c r="AQ234" s="53"/>
      <c r="AR234" s="83"/>
      <c r="AS234" s="53"/>
      <c r="AT234" s="53"/>
    </row>
    <row r="235" spans="3:46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8"/>
        <v>0</v>
      </c>
      <c r="M235" s="26">
        <f t="shared" si="29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67" t="e">
        <f>SUMIFS([2]Up!$J:$J,[2]Up!$D:$D,D235)</f>
        <v>#VALUE!</v>
      </c>
      <c r="AJ235" s="82"/>
      <c r="AK235" s="82" t="str">
        <f t="shared" si="30"/>
        <v/>
      </c>
      <c r="AL235" s="53" t="str">
        <f t="shared" si="31"/>
        <v/>
      </c>
      <c r="AM235" s="53" t="s">
        <v>786</v>
      </c>
      <c r="AN235" s="84"/>
      <c r="AO235" s="53"/>
      <c r="AP235" s="53"/>
      <c r="AQ235" s="53"/>
      <c r="AR235" s="83"/>
      <c r="AS235" s="53"/>
      <c r="AT235" s="53"/>
    </row>
    <row r="236" spans="3:46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8"/>
        <v>0</v>
      </c>
      <c r="M236" s="26">
        <f t="shared" si="29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67" t="e">
        <f>SUMIFS([2]Up!$J:$J,[2]Up!$D:$D,D236)</f>
        <v>#VALUE!</v>
      </c>
      <c r="AJ236" s="82"/>
      <c r="AK236" s="82" t="str">
        <f t="shared" si="30"/>
        <v/>
      </c>
      <c r="AL236" s="53" t="str">
        <f t="shared" si="31"/>
        <v/>
      </c>
      <c r="AM236" s="53" t="s">
        <v>682</v>
      </c>
      <c r="AN236" s="84"/>
      <c r="AO236" s="53"/>
      <c r="AP236" s="53"/>
      <c r="AQ236" s="53"/>
      <c r="AR236" s="83"/>
      <c r="AS236" s="53"/>
      <c r="AT236" s="53"/>
    </row>
    <row r="237" spans="3:46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8"/>
        <v>0</v>
      </c>
      <c r="M237" s="26">
        <f t="shared" si="29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67" t="e">
        <f>SUMIFS([2]Up!$J:$J,[2]Up!$D:$D,D237)</f>
        <v>#VALUE!</v>
      </c>
      <c r="AJ237" s="82"/>
      <c r="AK237" s="82" t="str">
        <f t="shared" si="30"/>
        <v/>
      </c>
      <c r="AL237" s="53" t="str">
        <f t="shared" si="31"/>
        <v/>
      </c>
      <c r="AM237" s="53" t="s">
        <v>786</v>
      </c>
      <c r="AN237" s="84"/>
      <c r="AO237" s="53"/>
      <c r="AP237" s="53"/>
      <c r="AQ237" s="53"/>
      <c r="AR237" s="83"/>
      <c r="AS237" s="53"/>
      <c r="AT237" s="53"/>
    </row>
    <row r="238" spans="3:46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2">MIN(SUM(N238:AH238),I238)</f>
        <v>0</v>
      </c>
      <c r="M238" s="26">
        <f t="shared" ref="M238:M301" si="33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67" t="e">
        <f>SUMIFS([2]Up!$J:$J,[2]Up!$D:$D,D238)</f>
        <v>#VALUE!</v>
      </c>
      <c r="AJ238" s="82"/>
      <c r="AK238" s="82" t="str">
        <f t="shared" ref="AK238:AK301" si="34">IFERROR(IF(C238="Plate",LEFT(E238,FIND("*",E238,1)-1),""),IF(C238="Plate",LEFT(E238,FIND("x",E238,1)-1),""))</f>
        <v/>
      </c>
      <c r="AL238" s="53" t="str">
        <f t="shared" ref="AL238:AL301" si="35">IF(ROUND(SUM(N238:AH238)-I238,0)&gt;0,"Thừa "&amp;SUM(N238:AH238)-I238,"")</f>
        <v/>
      </c>
      <c r="AM238" s="53" t="s">
        <v>682</v>
      </c>
      <c r="AN238" s="84"/>
      <c r="AO238" s="53"/>
      <c r="AP238" s="53"/>
      <c r="AQ238" s="53"/>
      <c r="AR238" s="83"/>
      <c r="AS238" s="53"/>
      <c r="AT238" s="53"/>
    </row>
    <row r="239" spans="3:46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2"/>
        <v>0</v>
      </c>
      <c r="M239" s="26">
        <f t="shared" si="3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67" t="e">
        <f>SUMIFS([2]Up!$J:$J,[2]Up!$D:$D,D239)</f>
        <v>#VALUE!</v>
      </c>
      <c r="AJ239" s="82"/>
      <c r="AK239" s="82" t="str">
        <f t="shared" si="34"/>
        <v/>
      </c>
      <c r="AL239" s="53" t="str">
        <f t="shared" si="35"/>
        <v/>
      </c>
      <c r="AM239" s="53" t="s">
        <v>682</v>
      </c>
      <c r="AN239" s="84"/>
      <c r="AO239" s="53"/>
      <c r="AP239" s="53"/>
      <c r="AQ239" s="53"/>
      <c r="AR239" s="83"/>
      <c r="AS239" s="53"/>
      <c r="AT239" s="53"/>
    </row>
    <row r="240" spans="3:46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2"/>
        <v>0</v>
      </c>
      <c r="M240" s="26">
        <f t="shared" si="33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67" t="e">
        <f>SUMIFS([2]Up!$J:$J,[2]Up!$D:$D,D240)</f>
        <v>#VALUE!</v>
      </c>
      <c r="AJ240" s="82"/>
      <c r="AK240" s="82" t="str">
        <f t="shared" si="34"/>
        <v/>
      </c>
      <c r="AL240" s="53" t="str">
        <f t="shared" si="35"/>
        <v/>
      </c>
      <c r="AM240" s="53" t="s">
        <v>682</v>
      </c>
      <c r="AN240" s="84"/>
      <c r="AO240" s="53"/>
      <c r="AP240" s="53"/>
      <c r="AQ240" s="53"/>
      <c r="AR240" s="83"/>
      <c r="AS240" s="53"/>
      <c r="AT240" s="53"/>
    </row>
    <row r="241" spans="3:46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2"/>
        <v>0</v>
      </c>
      <c r="M241" s="26">
        <f t="shared" si="33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67" t="e">
        <f>SUMIFS([2]Up!$J:$J,[2]Up!$D:$D,D241)</f>
        <v>#VALUE!</v>
      </c>
      <c r="AJ241" s="82"/>
      <c r="AK241" s="82" t="str">
        <f t="shared" si="34"/>
        <v/>
      </c>
      <c r="AL241" s="53" t="str">
        <f t="shared" si="35"/>
        <v/>
      </c>
      <c r="AM241" s="53" t="s">
        <v>682</v>
      </c>
      <c r="AN241" s="84"/>
      <c r="AO241" s="53"/>
      <c r="AP241" s="53"/>
      <c r="AQ241" s="53"/>
      <c r="AR241" s="83"/>
      <c r="AS241" s="53"/>
      <c r="AT241" s="53"/>
    </row>
    <row r="242" spans="3:46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2"/>
        <v>0</v>
      </c>
      <c r="M242" s="26">
        <f t="shared" si="33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67" t="e">
        <f>SUMIFS([2]Up!$J:$J,[2]Up!$D:$D,D242)</f>
        <v>#VALUE!</v>
      </c>
      <c r="AJ242" s="82"/>
      <c r="AK242" s="82" t="str">
        <f t="shared" si="34"/>
        <v/>
      </c>
      <c r="AL242" s="53" t="str">
        <f t="shared" si="35"/>
        <v/>
      </c>
      <c r="AM242" s="53" t="s">
        <v>682</v>
      </c>
      <c r="AN242" s="84"/>
      <c r="AO242" s="53"/>
      <c r="AP242" s="53"/>
      <c r="AQ242" s="53"/>
      <c r="AR242" s="83"/>
      <c r="AS242" s="53"/>
      <c r="AT242" s="53"/>
    </row>
    <row r="243" spans="3:46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2"/>
        <v>1</v>
      </c>
      <c r="M243" s="26">
        <f t="shared" si="33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67" t="e">
        <f>SUMIFS([2]Up!$J:$J,[2]Up!$D:$D,D243)</f>
        <v>#VALUE!</v>
      </c>
      <c r="AJ243" s="82"/>
      <c r="AK243" s="82" t="str">
        <f t="shared" si="34"/>
        <v>PL10</v>
      </c>
      <c r="AL243" s="53" t="str">
        <f t="shared" si="35"/>
        <v/>
      </c>
      <c r="AM243" s="53" t="s">
        <v>703</v>
      </c>
      <c r="AN243" s="84"/>
      <c r="AO243" s="53"/>
      <c r="AP243" s="53" t="s">
        <v>779</v>
      </c>
      <c r="AQ243" s="53">
        <v>1</v>
      </c>
      <c r="AR243" s="83">
        <v>46215</v>
      </c>
      <c r="AS243" s="53"/>
      <c r="AT243" s="53"/>
    </row>
    <row r="244" spans="3:46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2"/>
        <v>1</v>
      </c>
      <c r="M244" s="26">
        <f t="shared" si="3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67" t="e">
        <f>SUMIFS([2]Up!$J:$J,[2]Up!$D:$D,D244)</f>
        <v>#VALUE!</v>
      </c>
      <c r="AJ244" s="82"/>
      <c r="AK244" s="82" t="str">
        <f t="shared" si="34"/>
        <v>PL10</v>
      </c>
      <c r="AL244" s="53" t="str">
        <f t="shared" si="35"/>
        <v/>
      </c>
      <c r="AM244" s="53" t="s">
        <v>703</v>
      </c>
      <c r="AN244" s="84"/>
      <c r="AO244" s="53"/>
      <c r="AP244" s="53" t="s">
        <v>779</v>
      </c>
      <c r="AQ244" s="53">
        <v>1</v>
      </c>
      <c r="AR244" s="83">
        <v>46215</v>
      </c>
      <c r="AS244" s="53"/>
      <c r="AT244" s="53"/>
    </row>
    <row r="245" spans="3:46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2"/>
        <v>10</v>
      </c>
      <c r="M245" s="26">
        <f t="shared" si="3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67" t="e">
        <f>SUMIFS([2]Up!$J:$J,[2]Up!$D:$D,D245)</f>
        <v>#VALUE!</v>
      </c>
      <c r="AJ245" s="82"/>
      <c r="AK245" s="82" t="str">
        <f t="shared" si="34"/>
        <v>PL10</v>
      </c>
      <c r="AL245" s="53" t="str">
        <f t="shared" si="35"/>
        <v/>
      </c>
      <c r="AM245" s="53" t="s">
        <v>703</v>
      </c>
      <c r="AN245" s="84"/>
      <c r="AO245" s="53"/>
      <c r="AP245" s="53" t="s">
        <v>779</v>
      </c>
      <c r="AQ245" s="53">
        <v>10</v>
      </c>
      <c r="AR245" s="83">
        <v>46215</v>
      </c>
      <c r="AS245" s="53"/>
      <c r="AT245" s="53"/>
    </row>
    <row r="246" spans="3:46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2"/>
        <v>3</v>
      </c>
      <c r="M246" s="26">
        <f t="shared" si="3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67" t="e">
        <f>SUMIFS([2]Up!$J:$J,[2]Up!$D:$D,D246)</f>
        <v>#VALUE!</v>
      </c>
      <c r="AJ246" s="82"/>
      <c r="AK246" s="82" t="str">
        <f t="shared" si="34"/>
        <v>PL19</v>
      </c>
      <c r="AL246" s="53" t="str">
        <f t="shared" si="35"/>
        <v/>
      </c>
      <c r="AM246" s="53" t="s">
        <v>703</v>
      </c>
      <c r="AN246" s="84"/>
      <c r="AO246" s="53"/>
      <c r="AP246" s="53" t="s">
        <v>850</v>
      </c>
      <c r="AQ246" s="53">
        <v>3</v>
      </c>
      <c r="AR246" s="83">
        <v>46215</v>
      </c>
      <c r="AS246" s="53"/>
      <c r="AT246" s="53"/>
    </row>
    <row r="247" spans="3:46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2"/>
        <v>3</v>
      </c>
      <c r="M247" s="26">
        <f t="shared" si="3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67" t="e">
        <f>SUMIFS([2]Up!$J:$J,[2]Up!$D:$D,D247)</f>
        <v>#VALUE!</v>
      </c>
      <c r="AJ247" s="82"/>
      <c r="AK247" s="82" t="str">
        <f t="shared" si="34"/>
        <v>PL19</v>
      </c>
      <c r="AL247" s="53" t="str">
        <f t="shared" si="35"/>
        <v/>
      </c>
      <c r="AM247" s="53" t="s">
        <v>703</v>
      </c>
      <c r="AN247" s="84"/>
      <c r="AO247" s="53"/>
      <c r="AP247" s="53" t="s">
        <v>850</v>
      </c>
      <c r="AQ247" s="53">
        <v>3</v>
      </c>
      <c r="AR247" s="83">
        <v>46215</v>
      </c>
      <c r="AS247" s="53"/>
      <c r="AT247" s="53"/>
    </row>
    <row r="248" spans="3:46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2"/>
        <v>2</v>
      </c>
      <c r="M248" s="26">
        <f t="shared" si="3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67" t="e">
        <f>SUMIFS([2]Up!$J:$J,[2]Up!$D:$D,D248)</f>
        <v>#VALUE!</v>
      </c>
      <c r="AJ248" s="82"/>
      <c r="AK248" s="82" t="str">
        <f t="shared" si="34"/>
        <v>PL10</v>
      </c>
      <c r="AL248" s="53" t="str">
        <f t="shared" si="35"/>
        <v/>
      </c>
      <c r="AM248" s="53" t="s">
        <v>703</v>
      </c>
      <c r="AN248" s="84"/>
      <c r="AO248" s="53"/>
      <c r="AP248" s="53" t="s">
        <v>779</v>
      </c>
      <c r="AQ248" s="53">
        <v>2</v>
      </c>
      <c r="AR248" s="83">
        <v>46215</v>
      </c>
      <c r="AS248" s="53"/>
      <c r="AT248" s="53"/>
    </row>
    <row r="249" spans="3:46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2"/>
        <v>0</v>
      </c>
      <c r="M249" s="26">
        <f t="shared" si="33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67" t="e">
        <f>SUMIFS([2]Up!$J:$J,[2]Up!$D:$D,D249)</f>
        <v>#VALUE!</v>
      </c>
      <c r="AJ249" s="82"/>
      <c r="AK249" s="82" t="str">
        <f t="shared" si="34"/>
        <v/>
      </c>
      <c r="AL249" s="53" t="str">
        <f t="shared" si="35"/>
        <v/>
      </c>
      <c r="AM249" s="53" t="s">
        <v>682</v>
      </c>
      <c r="AN249" s="84"/>
      <c r="AO249" s="53"/>
      <c r="AP249" s="53"/>
      <c r="AQ249" s="53"/>
      <c r="AR249" s="83"/>
      <c r="AS249" s="53"/>
      <c r="AT249" s="53"/>
    </row>
    <row r="250" spans="3:46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2"/>
        <v>0</v>
      </c>
      <c r="M250" s="26">
        <f t="shared" si="33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67" t="e">
        <f>SUMIFS([2]Up!$J:$J,[2]Up!$D:$D,D250)</f>
        <v>#VALUE!</v>
      </c>
      <c r="AJ250" s="82"/>
      <c r="AK250" s="82" t="str">
        <f t="shared" si="34"/>
        <v/>
      </c>
      <c r="AL250" s="53" t="str">
        <f t="shared" si="35"/>
        <v/>
      </c>
      <c r="AM250" s="53" t="s">
        <v>703</v>
      </c>
      <c r="AN250" s="84"/>
      <c r="AO250" s="53"/>
      <c r="AP250" s="53" t="s">
        <v>877</v>
      </c>
      <c r="AQ250" s="53">
        <v>1</v>
      </c>
      <c r="AR250" s="83">
        <v>46215</v>
      </c>
      <c r="AS250" s="53"/>
      <c r="AT250" s="53"/>
    </row>
    <row r="251" spans="3:46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2"/>
        <v>1</v>
      </c>
      <c r="M251" s="26">
        <f t="shared" si="3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67" t="e">
        <f>SUMIFS([2]Up!$J:$J,[2]Up!$D:$D,D251)</f>
        <v>#VALUE!</v>
      </c>
      <c r="AJ251" s="82"/>
      <c r="AK251" s="82" t="str">
        <f t="shared" si="34"/>
        <v/>
      </c>
      <c r="AL251" s="53" t="str">
        <f t="shared" si="35"/>
        <v/>
      </c>
      <c r="AM251" s="53" t="s">
        <v>703</v>
      </c>
      <c r="AN251" s="84"/>
      <c r="AO251" s="53"/>
      <c r="AP251" s="53" t="s">
        <v>576</v>
      </c>
      <c r="AQ251" s="53">
        <v>1</v>
      </c>
      <c r="AR251" s="83"/>
      <c r="AS251" s="53"/>
      <c r="AT251" s="53"/>
    </row>
    <row r="252" spans="3:46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2"/>
        <v>1</v>
      </c>
      <c r="M252" s="26">
        <f t="shared" si="33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67" t="e">
        <f>SUMIFS([2]Up!$J:$J,[2]Up!$D:$D,D252)</f>
        <v>#VALUE!</v>
      </c>
      <c r="AJ252" s="82"/>
      <c r="AK252" s="82" t="str">
        <f t="shared" si="34"/>
        <v/>
      </c>
      <c r="AL252" s="53" t="str">
        <f t="shared" si="35"/>
        <v/>
      </c>
      <c r="AM252" s="53" t="s">
        <v>703</v>
      </c>
      <c r="AN252" s="84"/>
      <c r="AO252" s="53"/>
      <c r="AP252" s="53" t="s">
        <v>704</v>
      </c>
      <c r="AQ252" s="53">
        <v>1</v>
      </c>
      <c r="AR252" s="83">
        <v>46215</v>
      </c>
      <c r="AS252" s="53"/>
      <c r="AT252" s="53"/>
    </row>
    <row r="253" spans="3:46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2"/>
        <v>1</v>
      </c>
      <c r="M253" s="26">
        <f t="shared" si="3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67" t="e">
        <f>SUMIFS([2]Up!$J:$J,[2]Up!$D:$D,D253)</f>
        <v>#VALUE!</v>
      </c>
      <c r="AJ253" s="82"/>
      <c r="AK253" s="82" t="str">
        <f t="shared" si="34"/>
        <v/>
      </c>
      <c r="AL253" s="53" t="str">
        <f t="shared" si="35"/>
        <v/>
      </c>
      <c r="AM253" s="53" t="s">
        <v>703</v>
      </c>
      <c r="AN253" s="84"/>
      <c r="AO253" s="53"/>
      <c r="AP253" s="53" t="s">
        <v>888</v>
      </c>
      <c r="AQ253" s="53">
        <v>1</v>
      </c>
      <c r="AR253" s="83">
        <v>46215</v>
      </c>
      <c r="AS253" s="53"/>
      <c r="AT253" s="53"/>
    </row>
    <row r="254" spans="3:46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2"/>
        <v>1</v>
      </c>
      <c r="M254" s="26">
        <f t="shared" si="33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67" t="e">
        <f>SUMIFS([2]Up!$J:$J,[2]Up!$D:$D,D254)</f>
        <v>#VALUE!</v>
      </c>
      <c r="AJ254" s="82"/>
      <c r="AK254" s="82" t="str">
        <f t="shared" si="34"/>
        <v/>
      </c>
      <c r="AL254" s="53" t="str">
        <f t="shared" si="35"/>
        <v/>
      </c>
      <c r="AM254" s="53" t="s">
        <v>703</v>
      </c>
      <c r="AN254" s="84"/>
      <c r="AO254" s="53"/>
      <c r="AP254" s="53" t="s">
        <v>722</v>
      </c>
      <c r="AQ254" s="53">
        <v>1</v>
      </c>
      <c r="AR254" s="83">
        <v>46215</v>
      </c>
      <c r="AS254" s="53"/>
      <c r="AT254" s="53"/>
    </row>
    <row r="255" spans="3:46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2"/>
        <v>1</v>
      </c>
      <c r="M255" s="26">
        <f t="shared" si="33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67" t="e">
        <f>SUMIFS([2]Up!$J:$J,[2]Up!$D:$D,D255)</f>
        <v>#VALUE!</v>
      </c>
      <c r="AJ255" s="82"/>
      <c r="AK255" s="82" t="str">
        <f t="shared" si="34"/>
        <v/>
      </c>
      <c r="AL255" s="53" t="str">
        <f t="shared" si="35"/>
        <v/>
      </c>
      <c r="AM255" s="53" t="s">
        <v>703</v>
      </c>
      <c r="AN255" s="84"/>
      <c r="AO255" s="53"/>
      <c r="AP255" s="53" t="s">
        <v>722</v>
      </c>
      <c r="AQ255" s="53">
        <v>1</v>
      </c>
      <c r="AR255" s="83">
        <v>46215</v>
      </c>
      <c r="AS255" s="53"/>
      <c r="AT255" s="53"/>
    </row>
    <row r="256" spans="3:46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2"/>
        <v>7</v>
      </c>
      <c r="M256" s="26">
        <f t="shared" si="33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67" t="e">
        <f>SUMIFS([2]Up!$J:$J,[2]Up!$D:$D,D256)</f>
        <v>#VALUE!</v>
      </c>
      <c r="AJ256" s="82"/>
      <c r="AK256" s="82" t="str">
        <f t="shared" si="34"/>
        <v/>
      </c>
      <c r="AL256" s="53" t="str">
        <f t="shared" si="35"/>
        <v/>
      </c>
      <c r="AM256" s="53" t="s">
        <v>703</v>
      </c>
      <c r="AN256" s="84"/>
      <c r="AO256" s="53"/>
      <c r="AP256" s="53" t="s">
        <v>726</v>
      </c>
      <c r="AQ256" s="53">
        <v>7</v>
      </c>
      <c r="AR256" s="83">
        <v>46215</v>
      </c>
      <c r="AS256" s="53"/>
      <c r="AT256" s="53"/>
    </row>
    <row r="257" spans="3:46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2"/>
        <v>7</v>
      </c>
      <c r="M257" s="26">
        <f t="shared" si="33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67" t="e">
        <f>SUMIFS([2]Up!$J:$J,[2]Up!$D:$D,D257)</f>
        <v>#VALUE!</v>
      </c>
      <c r="AJ257" s="82"/>
      <c r="AK257" s="82" t="str">
        <f t="shared" si="34"/>
        <v/>
      </c>
      <c r="AL257" s="53" t="str">
        <f t="shared" si="35"/>
        <v/>
      </c>
      <c r="AM257" s="53" t="s">
        <v>703</v>
      </c>
      <c r="AN257" s="84"/>
      <c r="AO257" s="53"/>
      <c r="AP257" s="53" t="s">
        <v>726</v>
      </c>
      <c r="AQ257" s="53">
        <v>7</v>
      </c>
      <c r="AR257" s="83">
        <v>46215</v>
      </c>
      <c r="AS257" s="53"/>
      <c r="AT257" s="53"/>
    </row>
    <row r="258" spans="3:46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2"/>
        <v>7</v>
      </c>
      <c r="M258" s="26">
        <f t="shared" si="33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67" t="e">
        <f>SUMIFS([2]Up!$J:$J,[2]Up!$D:$D,D258)</f>
        <v>#VALUE!</v>
      </c>
      <c r="AJ258" s="82"/>
      <c r="AK258" s="82" t="str">
        <f t="shared" si="34"/>
        <v/>
      </c>
      <c r="AL258" s="53" t="str">
        <f t="shared" si="35"/>
        <v/>
      </c>
      <c r="AM258" s="53" t="s">
        <v>703</v>
      </c>
      <c r="AN258" s="84"/>
      <c r="AO258" s="53"/>
      <c r="AP258" s="53" t="s">
        <v>726</v>
      </c>
      <c r="AQ258" s="53">
        <v>7</v>
      </c>
      <c r="AR258" s="83">
        <v>46215</v>
      </c>
      <c r="AS258" s="53"/>
      <c r="AT258" s="53"/>
    </row>
    <row r="259" spans="3:46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2"/>
        <v>4</v>
      </c>
      <c r="M259" s="26">
        <f t="shared" si="3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67" t="e">
        <f>SUMIFS([2]Up!$J:$J,[2]Up!$D:$D,D259)</f>
        <v>#VALUE!</v>
      </c>
      <c r="AJ259" s="82"/>
      <c r="AK259" s="82" t="str">
        <f t="shared" si="34"/>
        <v/>
      </c>
      <c r="AL259" s="53" t="str">
        <f t="shared" si="35"/>
        <v/>
      </c>
      <c r="AM259" s="53" t="s">
        <v>703</v>
      </c>
      <c r="AN259" s="84"/>
      <c r="AO259" s="53"/>
      <c r="AP259" s="53" t="s">
        <v>744</v>
      </c>
      <c r="AQ259" s="53">
        <v>4</v>
      </c>
      <c r="AR259" s="83">
        <v>46215</v>
      </c>
      <c r="AS259" s="53"/>
      <c r="AT259" s="53"/>
    </row>
    <row r="260" spans="3:46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2"/>
        <v>0</v>
      </c>
      <c r="M260" s="26">
        <f t="shared" si="33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67" t="e">
        <f>SUMIFS([2]Up!$J:$J,[2]Up!$D:$D,D260)</f>
        <v>#VALUE!</v>
      </c>
      <c r="AJ260" s="82"/>
      <c r="AK260" s="82" t="str">
        <f t="shared" si="34"/>
        <v/>
      </c>
      <c r="AL260" s="53" t="str">
        <f t="shared" si="35"/>
        <v/>
      </c>
      <c r="AM260" s="53" t="s">
        <v>786</v>
      </c>
      <c r="AN260" s="84"/>
      <c r="AO260" s="53"/>
      <c r="AP260" s="53" t="s">
        <v>907</v>
      </c>
      <c r="AQ260" s="53">
        <v>1</v>
      </c>
      <c r="AR260" s="83">
        <v>46215</v>
      </c>
      <c r="AS260" s="53"/>
      <c r="AT260" s="53"/>
    </row>
    <row r="261" spans="3:46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2"/>
        <v>0</v>
      </c>
      <c r="M261" s="26">
        <f t="shared" si="33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67" t="e">
        <f>SUMIFS([2]Up!$J:$J,[2]Up!$D:$D,D261)</f>
        <v>#VALUE!</v>
      </c>
      <c r="AJ261" s="82"/>
      <c r="AK261" s="82" t="str">
        <f t="shared" si="34"/>
        <v>PL6</v>
      </c>
      <c r="AL261" s="53" t="str">
        <f t="shared" si="35"/>
        <v/>
      </c>
      <c r="AM261" s="53" t="s">
        <v>703</v>
      </c>
      <c r="AN261" s="84"/>
      <c r="AO261" s="53"/>
      <c r="AP261" s="53" t="s">
        <v>576</v>
      </c>
      <c r="AQ261" s="53">
        <v>1</v>
      </c>
      <c r="AR261" s="83"/>
      <c r="AS261" s="53"/>
      <c r="AT261" s="53"/>
    </row>
    <row r="262" spans="3:46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2"/>
        <v>1</v>
      </c>
      <c r="M262" s="26">
        <f t="shared" si="3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67" t="e">
        <f>SUMIFS([2]Up!$J:$J,[2]Up!$D:$D,D262)</f>
        <v>#VALUE!</v>
      </c>
      <c r="AJ262" s="82"/>
      <c r="AK262" s="82" t="str">
        <f t="shared" si="34"/>
        <v>PL6</v>
      </c>
      <c r="AL262" s="53" t="str">
        <f t="shared" si="35"/>
        <v/>
      </c>
      <c r="AM262" s="53" t="s">
        <v>703</v>
      </c>
      <c r="AN262" s="84"/>
      <c r="AO262" s="53"/>
      <c r="AP262" s="53" t="s">
        <v>919</v>
      </c>
      <c r="AQ262" s="53">
        <v>1</v>
      </c>
      <c r="AR262" s="83">
        <v>46215</v>
      </c>
      <c r="AS262" s="53"/>
      <c r="AT262" s="53"/>
    </row>
    <row r="263" spans="3:46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2"/>
        <v>0</v>
      </c>
      <c r="M263" s="26">
        <f t="shared" si="33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67" t="e">
        <f>SUMIFS([2]Up!$J:$J,[2]Up!$D:$D,D263)</f>
        <v>#VALUE!</v>
      </c>
      <c r="AJ263" s="82"/>
      <c r="AK263" s="82" t="str">
        <f t="shared" si="34"/>
        <v>PL12</v>
      </c>
      <c r="AL263" s="53" t="str">
        <f t="shared" si="35"/>
        <v/>
      </c>
      <c r="AM263" s="53" t="s">
        <v>786</v>
      </c>
      <c r="AN263" s="84"/>
      <c r="AO263" s="53"/>
      <c r="AP263" s="53" t="s">
        <v>792</v>
      </c>
      <c r="AQ263" s="53">
        <v>4</v>
      </c>
      <c r="AR263" s="83">
        <v>46215</v>
      </c>
      <c r="AS263" s="53"/>
      <c r="AT263" s="53"/>
    </row>
    <row r="264" spans="3:46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2"/>
        <v>0</v>
      </c>
      <c r="M264" s="26">
        <f t="shared" si="33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67" t="e">
        <f>SUMIFS([2]Up!$J:$J,[2]Up!$D:$D,D264)</f>
        <v>#VALUE!</v>
      </c>
      <c r="AJ264" s="82"/>
      <c r="AK264" s="82" t="str">
        <f t="shared" si="34"/>
        <v>PL19</v>
      </c>
      <c r="AL264" s="53" t="str">
        <f t="shared" si="35"/>
        <v/>
      </c>
      <c r="AM264" s="53" t="s">
        <v>786</v>
      </c>
      <c r="AN264" s="84"/>
      <c r="AO264" s="53"/>
      <c r="AP264" s="53" t="s">
        <v>850</v>
      </c>
      <c r="AQ264" s="53">
        <v>2</v>
      </c>
      <c r="AR264" s="83">
        <v>46215</v>
      </c>
      <c r="AS264" s="53"/>
      <c r="AT264" s="53"/>
    </row>
    <row r="265" spans="3:46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2"/>
        <v>0</v>
      </c>
      <c r="M265" s="26">
        <f t="shared" si="33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67" t="e">
        <f>SUMIFS([2]Up!$J:$J,[2]Up!$D:$D,D265)</f>
        <v>#VALUE!</v>
      </c>
      <c r="AJ265" s="82"/>
      <c r="AK265" s="82" t="str">
        <f t="shared" si="34"/>
        <v/>
      </c>
      <c r="AL265" s="53" t="str">
        <f t="shared" si="35"/>
        <v/>
      </c>
      <c r="AM265" s="53" t="s">
        <v>786</v>
      </c>
      <c r="AN265" s="84"/>
      <c r="AO265" s="53"/>
      <c r="AP265" s="53" t="s">
        <v>806</v>
      </c>
      <c r="AQ265" s="53">
        <v>2</v>
      </c>
      <c r="AR265" s="83">
        <v>46215</v>
      </c>
      <c r="AS265" s="53"/>
      <c r="AT265" s="53"/>
    </row>
    <row r="266" spans="3:46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2"/>
        <v>0</v>
      </c>
      <c r="M266" s="26">
        <f t="shared" si="33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67" t="e">
        <f>SUMIFS([2]Up!$J:$J,[2]Up!$D:$D,D266)</f>
        <v>#VALUE!</v>
      </c>
      <c r="AJ266" s="82"/>
      <c r="AK266" s="82" t="str">
        <f t="shared" si="34"/>
        <v/>
      </c>
      <c r="AL266" s="53" t="str">
        <f t="shared" si="35"/>
        <v/>
      </c>
      <c r="AM266" s="53" t="s">
        <v>682</v>
      </c>
      <c r="AN266" s="84"/>
      <c r="AO266" s="53"/>
      <c r="AP266" s="53"/>
      <c r="AQ266" s="53"/>
      <c r="AR266" s="83"/>
      <c r="AS266" s="53"/>
      <c r="AT266" s="53"/>
    </row>
    <row r="267" spans="3:46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2"/>
        <v>0</v>
      </c>
      <c r="M267" s="26">
        <f t="shared" si="33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67" t="e">
        <f>SUMIFS([2]Up!$J:$J,[2]Up!$D:$D,D267)</f>
        <v>#VALUE!</v>
      </c>
      <c r="AJ267" s="82"/>
      <c r="AK267" s="82" t="str">
        <f t="shared" si="34"/>
        <v/>
      </c>
      <c r="AL267" s="53" t="str">
        <f t="shared" si="35"/>
        <v/>
      </c>
      <c r="AM267" s="53" t="s">
        <v>682</v>
      </c>
      <c r="AN267" s="84"/>
      <c r="AO267" s="53"/>
      <c r="AP267" s="53"/>
      <c r="AQ267" s="53"/>
      <c r="AR267" s="83"/>
      <c r="AS267" s="53"/>
      <c r="AT267" s="53"/>
    </row>
    <row r="268" spans="3:46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2"/>
        <v>0</v>
      </c>
      <c r="M268" s="26">
        <f t="shared" si="33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67" t="e">
        <f>SUMIFS([2]Up!$J:$J,[2]Up!$D:$D,D268)</f>
        <v>#VALUE!</v>
      </c>
      <c r="AJ268" s="82"/>
      <c r="AK268" s="82" t="str">
        <f t="shared" si="34"/>
        <v/>
      </c>
      <c r="AL268" s="53" t="str">
        <f t="shared" si="35"/>
        <v/>
      </c>
      <c r="AM268" s="53" t="s">
        <v>786</v>
      </c>
      <c r="AN268" s="84"/>
      <c r="AO268" s="53"/>
      <c r="AP268" s="53"/>
      <c r="AQ268" s="53"/>
      <c r="AR268" s="83"/>
      <c r="AS268" s="53"/>
      <c r="AT268" s="53"/>
    </row>
    <row r="269" spans="3:46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2"/>
        <v>0</v>
      </c>
      <c r="M269" s="26">
        <f t="shared" si="33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67" t="e">
        <f>SUMIFS([2]Up!$J:$J,[2]Up!$D:$D,D269)</f>
        <v>#VALUE!</v>
      </c>
      <c r="AJ269" s="82"/>
      <c r="AK269" s="82" t="str">
        <f t="shared" si="34"/>
        <v/>
      </c>
      <c r="AL269" s="53" t="str">
        <f t="shared" si="35"/>
        <v/>
      </c>
      <c r="AM269" s="53" t="s">
        <v>682</v>
      </c>
      <c r="AN269" s="84"/>
      <c r="AO269" s="53"/>
      <c r="AP269" s="53"/>
      <c r="AQ269" s="53"/>
      <c r="AR269" s="83"/>
      <c r="AS269" s="53"/>
      <c r="AT269" s="53"/>
    </row>
    <row r="270" spans="3:46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2"/>
        <v>0</v>
      </c>
      <c r="M270" s="26">
        <f t="shared" si="33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67" t="e">
        <f>SUMIFS([2]Up!$J:$J,[2]Up!$D:$D,D270)</f>
        <v>#VALUE!</v>
      </c>
      <c r="AJ270" s="82"/>
      <c r="AK270" s="82" t="str">
        <f t="shared" si="34"/>
        <v/>
      </c>
      <c r="AL270" s="53" t="str">
        <f t="shared" si="35"/>
        <v/>
      </c>
      <c r="AM270" s="53" t="s">
        <v>786</v>
      </c>
      <c r="AN270" s="84"/>
      <c r="AO270" s="53"/>
      <c r="AP270" s="53"/>
      <c r="AQ270" s="53"/>
      <c r="AR270" s="83"/>
      <c r="AS270" s="53"/>
      <c r="AT270" s="53"/>
    </row>
    <row r="271" spans="3:46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2"/>
        <v>0</v>
      </c>
      <c r="M271" s="26">
        <f t="shared" si="33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67" t="e">
        <f>SUMIFS([2]Up!$J:$J,[2]Up!$D:$D,D271)</f>
        <v>#VALUE!</v>
      </c>
      <c r="AJ271" s="82"/>
      <c r="AK271" s="82" t="str">
        <f t="shared" si="34"/>
        <v/>
      </c>
      <c r="AL271" s="53" t="str">
        <f t="shared" si="35"/>
        <v/>
      </c>
      <c r="AM271" s="53" t="s">
        <v>682</v>
      </c>
      <c r="AN271" s="84"/>
      <c r="AO271" s="53"/>
      <c r="AP271" s="53"/>
      <c r="AQ271" s="53"/>
      <c r="AR271" s="83"/>
      <c r="AS271" s="53"/>
      <c r="AT271" s="53"/>
    </row>
    <row r="272" spans="3:46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2"/>
        <v>0</v>
      </c>
      <c r="M272" s="26">
        <f t="shared" si="33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67" t="e">
        <f>SUMIFS([2]Up!$J:$J,[2]Up!$D:$D,D272)</f>
        <v>#VALUE!</v>
      </c>
      <c r="AJ272" s="82"/>
      <c r="AK272" s="82" t="str">
        <f t="shared" si="34"/>
        <v/>
      </c>
      <c r="AL272" s="53" t="str">
        <f t="shared" si="35"/>
        <v/>
      </c>
      <c r="AM272" s="53" t="s">
        <v>786</v>
      </c>
      <c r="AN272" s="84"/>
      <c r="AO272" s="53"/>
      <c r="AP272" s="53"/>
      <c r="AQ272" s="53"/>
      <c r="AR272" s="83"/>
      <c r="AS272" s="53"/>
      <c r="AT272" s="53"/>
    </row>
    <row r="273" spans="3:46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2"/>
        <v>0</v>
      </c>
      <c r="M273" s="26">
        <f t="shared" si="33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67" t="e">
        <f>SUMIFS([2]Up!$J:$J,[2]Up!$D:$D,D273)</f>
        <v>#VALUE!</v>
      </c>
      <c r="AJ273" s="82"/>
      <c r="AK273" s="82" t="str">
        <f t="shared" si="34"/>
        <v/>
      </c>
      <c r="AL273" s="53" t="str">
        <f t="shared" si="35"/>
        <v/>
      </c>
      <c r="AM273" s="53" t="s">
        <v>682</v>
      </c>
      <c r="AN273" s="84"/>
      <c r="AO273" s="53"/>
      <c r="AP273" s="53"/>
      <c r="AQ273" s="53"/>
      <c r="AR273" s="83"/>
      <c r="AS273" s="53"/>
      <c r="AT273" s="53"/>
    </row>
    <row r="274" spans="3:46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2"/>
        <v>0</v>
      </c>
      <c r="M274" s="26">
        <f t="shared" si="33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67" t="e">
        <f>SUMIFS([2]Up!$J:$J,[2]Up!$D:$D,D274)</f>
        <v>#VALUE!</v>
      </c>
      <c r="AJ274" s="82"/>
      <c r="AK274" s="82" t="str">
        <f t="shared" si="34"/>
        <v/>
      </c>
      <c r="AL274" s="53" t="str">
        <f t="shared" si="35"/>
        <v/>
      </c>
      <c r="AM274" s="53" t="s">
        <v>682</v>
      </c>
      <c r="AN274" s="84"/>
      <c r="AO274" s="53"/>
      <c r="AP274" s="53"/>
      <c r="AQ274" s="53"/>
      <c r="AR274" s="83"/>
      <c r="AS274" s="53"/>
      <c r="AT274" s="53"/>
    </row>
    <row r="275" spans="3:46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2"/>
        <v>0</v>
      </c>
      <c r="M275" s="26">
        <f t="shared" si="33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67" t="e">
        <f>SUMIFS([2]Up!$J:$J,[2]Up!$D:$D,D275)</f>
        <v>#VALUE!</v>
      </c>
      <c r="AJ275" s="82"/>
      <c r="AK275" s="82" t="str">
        <f t="shared" si="34"/>
        <v/>
      </c>
      <c r="AL275" s="53" t="str">
        <f t="shared" si="35"/>
        <v/>
      </c>
      <c r="AM275" s="53" t="s">
        <v>682</v>
      </c>
      <c r="AN275" s="84"/>
      <c r="AO275" s="53"/>
      <c r="AP275" s="53"/>
      <c r="AQ275" s="53"/>
      <c r="AR275" s="83"/>
      <c r="AS275" s="53"/>
      <c r="AT275" s="53"/>
    </row>
    <row r="276" spans="3:46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2"/>
        <v>0</v>
      </c>
      <c r="M276" s="26">
        <f t="shared" si="33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67" t="e">
        <f>SUMIFS([2]Up!$J:$J,[2]Up!$D:$D,D276)</f>
        <v>#VALUE!</v>
      </c>
      <c r="AJ276" s="82"/>
      <c r="AK276" s="82" t="str">
        <f t="shared" si="34"/>
        <v/>
      </c>
      <c r="AL276" s="53" t="str">
        <f t="shared" si="35"/>
        <v/>
      </c>
      <c r="AM276" s="53" t="s">
        <v>682</v>
      </c>
      <c r="AN276" s="84"/>
      <c r="AO276" s="53"/>
      <c r="AP276" s="53"/>
      <c r="AQ276" s="53"/>
      <c r="AR276" s="83"/>
      <c r="AS276" s="53"/>
      <c r="AT276" s="53"/>
    </row>
    <row r="277" spans="3:46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2"/>
        <v>4</v>
      </c>
      <c r="M277" s="26">
        <f t="shared" si="33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67" t="e">
        <f>SUMIFS([2]Up!$J:$J,[2]Up!$D:$D,D277)</f>
        <v>#VALUE!</v>
      </c>
      <c r="AJ277" s="82"/>
      <c r="AK277" s="82" t="str">
        <f t="shared" si="34"/>
        <v>PL19</v>
      </c>
      <c r="AL277" s="53" t="str">
        <f t="shared" si="35"/>
        <v/>
      </c>
      <c r="AM277" s="53" t="s">
        <v>703</v>
      </c>
      <c r="AN277" s="84"/>
      <c r="AO277" s="53"/>
      <c r="AP277" s="53" t="s">
        <v>850</v>
      </c>
      <c r="AQ277" s="53">
        <v>4</v>
      </c>
      <c r="AR277" s="83">
        <v>46215</v>
      </c>
      <c r="AS277" s="53"/>
      <c r="AT277" s="53"/>
    </row>
    <row r="278" spans="3:46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2"/>
        <v>4</v>
      </c>
      <c r="M278" s="26">
        <f t="shared" si="3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67" t="e">
        <f>SUMIFS([2]Up!$J:$J,[2]Up!$D:$D,D278)</f>
        <v>#VALUE!</v>
      </c>
      <c r="AJ278" s="82"/>
      <c r="AK278" s="82" t="str">
        <f t="shared" si="34"/>
        <v>PL19</v>
      </c>
      <c r="AL278" s="53" t="str">
        <f t="shared" si="35"/>
        <v/>
      </c>
      <c r="AM278" s="53" t="s">
        <v>703</v>
      </c>
      <c r="AN278" s="84"/>
      <c r="AO278" s="53"/>
      <c r="AP278" s="53" t="s">
        <v>850</v>
      </c>
      <c r="AQ278" s="53">
        <v>4</v>
      </c>
      <c r="AR278" s="83">
        <v>46215</v>
      </c>
      <c r="AS278" s="53"/>
      <c r="AT278" s="53"/>
    </row>
    <row r="279" spans="3:46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2"/>
        <v>0</v>
      </c>
      <c r="M279" s="26">
        <f t="shared" si="33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67" t="e">
        <f>SUMIFS([2]Up!$J:$J,[2]Up!$D:$D,D279)</f>
        <v>#VALUE!</v>
      </c>
      <c r="AJ279" s="82"/>
      <c r="AK279" s="82" t="str">
        <f t="shared" si="34"/>
        <v/>
      </c>
      <c r="AL279" s="53" t="str">
        <f t="shared" si="35"/>
        <v/>
      </c>
      <c r="AM279" s="53" t="s">
        <v>682</v>
      </c>
      <c r="AN279" s="84"/>
      <c r="AO279" s="53"/>
      <c r="AP279" s="53"/>
      <c r="AQ279" s="53"/>
      <c r="AR279" s="83"/>
      <c r="AS279" s="53"/>
      <c r="AT279" s="53"/>
    </row>
    <row r="280" spans="3:46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2"/>
        <v>0</v>
      </c>
      <c r="M280" s="26">
        <f t="shared" si="33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67" t="e">
        <f>SUMIFS([2]Up!$J:$J,[2]Up!$D:$D,D280)</f>
        <v>#VALUE!</v>
      </c>
      <c r="AJ280" s="82"/>
      <c r="AK280" s="82" t="str">
        <f t="shared" si="34"/>
        <v>PL2.6</v>
      </c>
      <c r="AL280" s="53" t="str">
        <f t="shared" si="35"/>
        <v/>
      </c>
      <c r="AM280" s="53" t="s">
        <v>786</v>
      </c>
      <c r="AN280" s="84"/>
      <c r="AO280" s="53"/>
      <c r="AP280" s="53" t="s">
        <v>755</v>
      </c>
      <c r="AQ280" s="53">
        <v>2</v>
      </c>
      <c r="AR280" s="83">
        <v>46215</v>
      </c>
      <c r="AS280" s="53"/>
      <c r="AT280" s="53"/>
    </row>
    <row r="281" spans="3:46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2"/>
        <v>0</v>
      </c>
      <c r="M281" s="26">
        <f t="shared" si="33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67" t="e">
        <f>SUMIFS([2]Up!$J:$J,[2]Up!$D:$D,D281)</f>
        <v>#VALUE!</v>
      </c>
      <c r="AJ281" s="82"/>
      <c r="AK281" s="82" t="str">
        <f t="shared" si="34"/>
        <v>PL2.6</v>
      </c>
      <c r="AL281" s="53" t="str">
        <f t="shared" si="35"/>
        <v/>
      </c>
      <c r="AM281" s="53" t="s">
        <v>786</v>
      </c>
      <c r="AN281" s="84"/>
      <c r="AO281" s="53"/>
      <c r="AP281" s="53" t="s">
        <v>755</v>
      </c>
      <c r="AQ281" s="53">
        <v>1</v>
      </c>
      <c r="AR281" s="83">
        <v>46215</v>
      </c>
      <c r="AS281" s="53"/>
      <c r="AT281" s="53"/>
    </row>
    <row r="282" spans="3:46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2"/>
        <v>0</v>
      </c>
      <c r="M282" s="26">
        <f t="shared" si="33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67" t="e">
        <f>SUMIFS([2]Up!$J:$J,[2]Up!$D:$D,D282)</f>
        <v>#VALUE!</v>
      </c>
      <c r="AJ282" s="82"/>
      <c r="AK282" s="82" t="str">
        <f t="shared" si="34"/>
        <v>PL2.6</v>
      </c>
      <c r="AL282" s="53" t="str">
        <f t="shared" si="35"/>
        <v/>
      </c>
      <c r="AM282" s="53" t="s">
        <v>786</v>
      </c>
      <c r="AN282" s="84"/>
      <c r="AO282" s="53"/>
      <c r="AP282" s="53" t="s">
        <v>755</v>
      </c>
      <c r="AQ282" s="53">
        <v>2</v>
      </c>
      <c r="AR282" s="83">
        <v>46215</v>
      </c>
      <c r="AS282" s="53"/>
      <c r="AT282" s="53"/>
    </row>
    <row r="283" spans="3:46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2"/>
        <v>0</v>
      </c>
      <c r="M283" s="26">
        <f t="shared" si="33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67" t="e">
        <f>SUMIFS([2]Up!$J:$J,[2]Up!$D:$D,D283)</f>
        <v>#VALUE!</v>
      </c>
      <c r="AJ283" s="82"/>
      <c r="AK283" s="82" t="str">
        <f t="shared" si="34"/>
        <v>PL2.6</v>
      </c>
      <c r="AL283" s="53" t="str">
        <f t="shared" si="35"/>
        <v/>
      </c>
      <c r="AM283" s="53" t="s">
        <v>786</v>
      </c>
      <c r="AN283" s="84"/>
      <c r="AO283" s="53"/>
      <c r="AP283" s="53" t="s">
        <v>755</v>
      </c>
      <c r="AQ283" s="53">
        <v>1</v>
      </c>
      <c r="AR283" s="83">
        <v>46215</v>
      </c>
      <c r="AS283" s="53"/>
      <c r="AT283" s="53"/>
    </row>
    <row r="284" spans="3:46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2"/>
        <v>0</v>
      </c>
      <c r="M284" s="26">
        <f t="shared" si="33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67" t="e">
        <f>SUMIFS([2]Up!$J:$J,[2]Up!$D:$D,D284)</f>
        <v>#VALUE!</v>
      </c>
      <c r="AJ284" s="82"/>
      <c r="AK284" s="82" t="str">
        <f t="shared" si="34"/>
        <v>PL2.6</v>
      </c>
      <c r="AL284" s="53" t="str">
        <f t="shared" si="35"/>
        <v/>
      </c>
      <c r="AM284" s="53" t="s">
        <v>786</v>
      </c>
      <c r="AN284" s="84"/>
      <c r="AO284" s="53"/>
      <c r="AP284" s="53" t="s">
        <v>755</v>
      </c>
      <c r="AQ284" s="53">
        <v>1</v>
      </c>
      <c r="AR284" s="83">
        <v>46215</v>
      </c>
      <c r="AS284" s="53"/>
      <c r="AT284" s="53"/>
    </row>
    <row r="285" spans="3:46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2"/>
        <v>0</v>
      </c>
      <c r="M285" s="26">
        <f t="shared" si="33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67" t="e">
        <f>SUMIFS([2]Up!$J:$J,[2]Up!$D:$D,D285)</f>
        <v>#VALUE!</v>
      </c>
      <c r="AJ285" s="82"/>
      <c r="AK285" s="82" t="str">
        <f t="shared" si="34"/>
        <v>PL2.6</v>
      </c>
      <c r="AL285" s="53" t="str">
        <f t="shared" si="35"/>
        <v/>
      </c>
      <c r="AM285" s="53" t="s">
        <v>786</v>
      </c>
      <c r="AN285" s="84"/>
      <c r="AO285" s="53"/>
      <c r="AP285" s="53" t="s">
        <v>755</v>
      </c>
      <c r="AQ285" s="53">
        <v>1</v>
      </c>
      <c r="AR285" s="83">
        <v>46215</v>
      </c>
      <c r="AS285" s="53"/>
      <c r="AT285" s="53"/>
    </row>
    <row r="286" spans="3:46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2"/>
        <v>0</v>
      </c>
      <c r="M286" s="26">
        <f t="shared" si="33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67" t="e">
        <f>SUMIFS([2]Up!$J:$J,[2]Up!$D:$D,D286)</f>
        <v>#VALUE!</v>
      </c>
      <c r="AJ286" s="82"/>
      <c r="AK286" s="82" t="str">
        <f t="shared" si="34"/>
        <v>PL2.6</v>
      </c>
      <c r="AL286" s="53" t="str">
        <f t="shared" si="35"/>
        <v/>
      </c>
      <c r="AM286" s="53" t="s">
        <v>786</v>
      </c>
      <c r="AN286" s="84"/>
      <c r="AO286" s="53"/>
      <c r="AP286" s="53" t="s">
        <v>755</v>
      </c>
      <c r="AQ286" s="53">
        <v>1</v>
      </c>
      <c r="AR286" s="83">
        <v>46215</v>
      </c>
      <c r="AS286" s="53"/>
      <c r="AT286" s="53"/>
    </row>
    <row r="287" spans="3:46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2"/>
        <v>0</v>
      </c>
      <c r="M287" s="26">
        <f t="shared" si="33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67" t="e">
        <f>SUMIFS([2]Up!$J:$J,[2]Up!$D:$D,D287)</f>
        <v>#VALUE!</v>
      </c>
      <c r="AJ287" s="82"/>
      <c r="AK287" s="82" t="str">
        <f t="shared" si="34"/>
        <v>PL2.6</v>
      </c>
      <c r="AL287" s="53" t="str">
        <f t="shared" si="35"/>
        <v/>
      </c>
      <c r="AM287" s="53" t="s">
        <v>786</v>
      </c>
      <c r="AN287" s="84"/>
      <c r="AO287" s="53"/>
      <c r="AP287" s="53" t="s">
        <v>755</v>
      </c>
      <c r="AQ287" s="53">
        <v>2</v>
      </c>
      <c r="AR287" s="83">
        <v>46215</v>
      </c>
      <c r="AS287" s="53"/>
      <c r="AT287" s="53"/>
    </row>
    <row r="288" spans="3:46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2"/>
        <v>0</v>
      </c>
      <c r="M288" s="26">
        <f t="shared" si="33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67" t="e">
        <f>SUMIFS([2]Up!$J:$J,[2]Up!$D:$D,D288)</f>
        <v>#VALUE!</v>
      </c>
      <c r="AJ288" s="82"/>
      <c r="AK288" s="82" t="str">
        <f t="shared" si="34"/>
        <v>PL2.6</v>
      </c>
      <c r="AL288" s="53" t="str">
        <f t="shared" si="35"/>
        <v/>
      </c>
      <c r="AM288" s="53" t="s">
        <v>703</v>
      </c>
      <c r="AN288" s="84"/>
      <c r="AO288" s="53"/>
      <c r="AP288" s="53" t="s">
        <v>755</v>
      </c>
      <c r="AQ288" s="53">
        <v>2</v>
      </c>
      <c r="AR288" s="83">
        <v>46215</v>
      </c>
      <c r="AS288" s="53"/>
      <c r="AT288" s="53"/>
    </row>
    <row r="289" spans="3:46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2"/>
        <v>0</v>
      </c>
      <c r="M289" s="26">
        <f t="shared" si="33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67" t="e">
        <f>SUMIFS([2]Up!$J:$J,[2]Up!$D:$D,D289)</f>
        <v>#VALUE!</v>
      </c>
      <c r="AJ289" s="82"/>
      <c r="AK289" s="82" t="str">
        <f t="shared" si="34"/>
        <v>PL2.6</v>
      </c>
      <c r="AL289" s="53" t="str">
        <f t="shared" si="35"/>
        <v/>
      </c>
      <c r="AM289" s="53" t="s">
        <v>703</v>
      </c>
      <c r="AN289" s="84"/>
      <c r="AO289" s="53"/>
      <c r="AP289" s="53" t="s">
        <v>755</v>
      </c>
      <c r="AQ289" s="53">
        <v>2</v>
      </c>
      <c r="AR289" s="83">
        <v>46215</v>
      </c>
      <c r="AS289" s="53"/>
      <c r="AT289" s="53"/>
    </row>
    <row r="290" spans="3:46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2"/>
        <v>0</v>
      </c>
      <c r="M290" s="26">
        <f t="shared" si="33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67" t="e">
        <f>SUMIFS([2]Up!$J:$J,[2]Up!$D:$D,D290)</f>
        <v>#VALUE!</v>
      </c>
      <c r="AJ290" s="82"/>
      <c r="AK290" s="82" t="str">
        <f t="shared" si="34"/>
        <v>PL2.6</v>
      </c>
      <c r="AL290" s="53" t="str">
        <f t="shared" si="35"/>
        <v/>
      </c>
      <c r="AM290" s="53" t="s">
        <v>703</v>
      </c>
      <c r="AN290" s="84"/>
      <c r="AO290" s="53"/>
      <c r="AP290" s="53" t="s">
        <v>755</v>
      </c>
      <c r="AQ290" s="53">
        <v>2</v>
      </c>
      <c r="AR290" s="83">
        <v>46215</v>
      </c>
      <c r="AS290" s="53"/>
      <c r="AT290" s="53"/>
    </row>
    <row r="291" spans="3:46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2"/>
        <v>0</v>
      </c>
      <c r="M291" s="26">
        <f t="shared" si="33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67" t="e">
        <f>SUMIFS([2]Up!$J:$J,[2]Up!$D:$D,D291)</f>
        <v>#VALUE!</v>
      </c>
      <c r="AJ291" s="82"/>
      <c r="AK291" s="82" t="str">
        <f t="shared" si="34"/>
        <v>PL2.6</v>
      </c>
      <c r="AL291" s="53" t="str">
        <f t="shared" si="35"/>
        <v/>
      </c>
      <c r="AM291" s="53" t="s">
        <v>703</v>
      </c>
      <c r="AN291" s="84"/>
      <c r="AO291" s="53"/>
      <c r="AP291" s="53" t="s">
        <v>755</v>
      </c>
      <c r="AQ291" s="53">
        <v>2</v>
      </c>
      <c r="AR291" s="83">
        <v>46215</v>
      </c>
      <c r="AS291" s="53"/>
      <c r="AT291" s="53"/>
    </row>
    <row r="292" spans="3:46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2"/>
        <v>0</v>
      </c>
      <c r="M292" s="26">
        <f t="shared" si="33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67" t="e">
        <f>SUMIFS([2]Up!$J:$J,[2]Up!$D:$D,D292)</f>
        <v>#VALUE!</v>
      </c>
      <c r="AJ292" s="82"/>
      <c r="AK292" s="82" t="str">
        <f t="shared" si="34"/>
        <v>PL2.6</v>
      </c>
      <c r="AL292" s="53" t="str">
        <f t="shared" si="35"/>
        <v/>
      </c>
      <c r="AM292" s="53" t="s">
        <v>703</v>
      </c>
      <c r="AN292" s="84"/>
      <c r="AO292" s="53"/>
      <c r="AP292" s="53" t="s">
        <v>755</v>
      </c>
      <c r="AQ292" s="53">
        <v>12</v>
      </c>
      <c r="AR292" s="83">
        <v>46215</v>
      </c>
      <c r="AS292" s="53"/>
      <c r="AT292" s="53"/>
    </row>
    <row r="293" spans="3:46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2"/>
        <v>0</v>
      </c>
      <c r="M293" s="26">
        <f t="shared" si="33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67" t="e">
        <f>SUMIFS([2]Up!$J:$J,[2]Up!$D:$D,D293)</f>
        <v>#VALUE!</v>
      </c>
      <c r="AJ293" s="82"/>
      <c r="AK293" s="82" t="str">
        <f t="shared" si="34"/>
        <v>PL2.6</v>
      </c>
      <c r="AL293" s="53" t="str">
        <f t="shared" si="35"/>
        <v/>
      </c>
      <c r="AM293" s="53" t="s">
        <v>703</v>
      </c>
      <c r="AN293" s="84"/>
      <c r="AO293" s="53"/>
      <c r="AP293" s="53" t="s">
        <v>755</v>
      </c>
      <c r="AQ293" s="53">
        <v>2</v>
      </c>
      <c r="AR293" s="83">
        <v>46215</v>
      </c>
      <c r="AS293" s="53"/>
      <c r="AT293" s="53"/>
    </row>
    <row r="294" spans="3:46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2"/>
        <v>0</v>
      </c>
      <c r="M294" s="26">
        <f t="shared" si="33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67" t="e">
        <f>SUMIFS([2]Up!$J:$J,[2]Up!$D:$D,D294)</f>
        <v>#VALUE!</v>
      </c>
      <c r="AJ294" s="82"/>
      <c r="AK294" s="82" t="str">
        <f t="shared" si="34"/>
        <v>PL2.6</v>
      </c>
      <c r="AL294" s="53" t="str">
        <f t="shared" si="35"/>
        <v/>
      </c>
      <c r="AM294" s="53" t="s">
        <v>786</v>
      </c>
      <c r="AN294" s="84"/>
      <c r="AO294" s="53"/>
      <c r="AP294" s="53" t="s">
        <v>755</v>
      </c>
      <c r="AQ294" s="53">
        <v>1</v>
      </c>
      <c r="AR294" s="83">
        <v>46215</v>
      </c>
      <c r="AS294" s="53"/>
      <c r="AT294" s="53"/>
    </row>
    <row r="295" spans="3:46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2"/>
        <v>0</v>
      </c>
      <c r="M295" s="26">
        <f t="shared" si="33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67" t="e">
        <f>SUMIFS([2]Up!$J:$J,[2]Up!$D:$D,D295)</f>
        <v>#VALUE!</v>
      </c>
      <c r="AJ295" s="82"/>
      <c r="AK295" s="82" t="str">
        <f t="shared" si="34"/>
        <v>PL2.6</v>
      </c>
      <c r="AL295" s="53" t="str">
        <f t="shared" si="35"/>
        <v/>
      </c>
      <c r="AM295" s="53" t="s">
        <v>786</v>
      </c>
      <c r="AN295" s="84"/>
      <c r="AO295" s="53"/>
      <c r="AP295" s="53" t="s">
        <v>755</v>
      </c>
      <c r="AQ295" s="53">
        <v>1</v>
      </c>
      <c r="AR295" s="83">
        <v>46215</v>
      </c>
      <c r="AS295" s="53"/>
      <c r="AT295" s="53"/>
    </row>
    <row r="296" spans="3:46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2"/>
        <v>0</v>
      </c>
      <c r="M296" s="26">
        <f t="shared" si="33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67" t="e">
        <f>SUMIFS([2]Up!$J:$J,[2]Up!$D:$D,D296)</f>
        <v>#VALUE!</v>
      </c>
      <c r="AJ296" s="82"/>
      <c r="AK296" s="82" t="str">
        <f t="shared" si="34"/>
        <v>PL2.6</v>
      </c>
      <c r="AL296" s="53" t="str">
        <f t="shared" si="35"/>
        <v/>
      </c>
      <c r="AM296" s="53" t="s">
        <v>786</v>
      </c>
      <c r="AN296" s="84"/>
      <c r="AO296" s="53"/>
      <c r="AP296" s="53" t="s">
        <v>755</v>
      </c>
      <c r="AQ296" s="53">
        <v>1</v>
      </c>
      <c r="AR296" s="83">
        <v>46215</v>
      </c>
      <c r="AS296" s="53"/>
      <c r="AT296" s="53"/>
    </row>
    <row r="297" spans="3:46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2"/>
        <v>0</v>
      </c>
      <c r="M297" s="26">
        <f t="shared" si="33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67" t="e">
        <f>SUMIFS([2]Up!$J:$J,[2]Up!$D:$D,D297)</f>
        <v>#VALUE!</v>
      </c>
      <c r="AJ297" s="82"/>
      <c r="AK297" s="82" t="str">
        <f t="shared" si="34"/>
        <v>PL2.6</v>
      </c>
      <c r="AL297" s="53" t="str">
        <f t="shared" si="35"/>
        <v/>
      </c>
      <c r="AM297" s="53" t="s">
        <v>786</v>
      </c>
      <c r="AN297" s="84"/>
      <c r="AO297" s="53"/>
      <c r="AP297" s="53" t="s">
        <v>755</v>
      </c>
      <c r="AQ297" s="53">
        <v>1</v>
      </c>
      <c r="AR297" s="83">
        <v>46215</v>
      </c>
      <c r="AS297" s="53"/>
      <c r="AT297" s="53"/>
    </row>
    <row r="298" spans="3:46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2"/>
        <v>0</v>
      </c>
      <c r="M298" s="26">
        <f t="shared" si="33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67" t="e">
        <f>SUMIFS([2]Up!$J:$J,[2]Up!$D:$D,D298)</f>
        <v>#VALUE!</v>
      </c>
      <c r="AJ298" s="82"/>
      <c r="AK298" s="82" t="str">
        <f t="shared" si="34"/>
        <v>PL2.6</v>
      </c>
      <c r="AL298" s="53" t="str">
        <f t="shared" si="35"/>
        <v/>
      </c>
      <c r="AM298" s="53" t="s">
        <v>703</v>
      </c>
      <c r="AN298" s="84"/>
      <c r="AO298" s="53"/>
      <c r="AP298" s="53" t="s">
        <v>755</v>
      </c>
      <c r="AQ298" s="53">
        <v>1</v>
      </c>
      <c r="AR298" s="83">
        <v>46215</v>
      </c>
      <c r="AS298" s="53"/>
      <c r="AT298" s="53"/>
    </row>
    <row r="299" spans="3:46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2"/>
        <v>0</v>
      </c>
      <c r="M299" s="26">
        <f t="shared" si="33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67" t="e">
        <f>SUMIFS([2]Up!$J:$J,[2]Up!$D:$D,D299)</f>
        <v>#VALUE!</v>
      </c>
      <c r="AJ299" s="82"/>
      <c r="AK299" s="82" t="str">
        <f t="shared" si="34"/>
        <v>PL2.6</v>
      </c>
      <c r="AL299" s="53" t="str">
        <f t="shared" si="35"/>
        <v/>
      </c>
      <c r="AM299" s="53" t="s">
        <v>786</v>
      </c>
      <c r="AN299" s="84"/>
      <c r="AO299" s="53"/>
      <c r="AP299" s="53" t="s">
        <v>755</v>
      </c>
      <c r="AQ299" s="53">
        <v>1</v>
      </c>
      <c r="AR299" s="83">
        <v>46215</v>
      </c>
      <c r="AS299" s="53"/>
      <c r="AT299" s="53"/>
    </row>
    <row r="300" spans="3:46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2"/>
        <v>0</v>
      </c>
      <c r="M300" s="26">
        <f t="shared" si="33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67" t="e">
        <f>SUMIFS([2]Up!$J:$J,[2]Up!$D:$D,D300)</f>
        <v>#VALUE!</v>
      </c>
      <c r="AJ300" s="82"/>
      <c r="AK300" s="82" t="str">
        <f t="shared" si="34"/>
        <v>PL2.6</v>
      </c>
      <c r="AL300" s="53" t="str">
        <f t="shared" si="35"/>
        <v/>
      </c>
      <c r="AM300" s="53" t="s">
        <v>786</v>
      </c>
      <c r="AN300" s="84"/>
      <c r="AO300" s="53"/>
      <c r="AP300" s="53" t="s">
        <v>755</v>
      </c>
      <c r="AQ300" s="53">
        <v>1</v>
      </c>
      <c r="AR300" s="83">
        <v>46215</v>
      </c>
      <c r="AS300" s="53"/>
      <c r="AT300" s="53"/>
    </row>
    <row r="301" spans="3:46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2"/>
        <v>0</v>
      </c>
      <c r="M301" s="26">
        <f t="shared" si="33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67" t="e">
        <f>SUMIFS([2]Up!$J:$J,[2]Up!$D:$D,D301)</f>
        <v>#VALUE!</v>
      </c>
      <c r="AJ301" s="82"/>
      <c r="AK301" s="82" t="str">
        <f t="shared" si="34"/>
        <v>PL2.6</v>
      </c>
      <c r="AL301" s="53" t="str">
        <f t="shared" si="35"/>
        <v/>
      </c>
      <c r="AM301" s="53" t="s">
        <v>703</v>
      </c>
      <c r="AN301" s="84"/>
      <c r="AO301" s="53"/>
      <c r="AP301" s="53" t="s">
        <v>755</v>
      </c>
      <c r="AQ301" s="53">
        <v>1</v>
      </c>
      <c r="AR301" s="83">
        <v>46215</v>
      </c>
      <c r="AS301" s="53"/>
      <c r="AT301" s="53"/>
    </row>
    <row r="302" spans="3:46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6">MIN(SUM(N302:AH302),I302)</f>
        <v>0</v>
      </c>
      <c r="M302" s="26">
        <f t="shared" ref="M302:M365" si="37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67" t="e">
        <f>SUMIFS([2]Up!$J:$J,[2]Up!$D:$D,D302)</f>
        <v>#VALUE!</v>
      </c>
      <c r="AJ302" s="82"/>
      <c r="AK302" s="82" t="str">
        <f t="shared" ref="AK302:AK365" si="38">IFERROR(IF(C302="Plate",LEFT(E302,FIND("*",E302,1)-1),""),IF(C302="Plate",LEFT(E302,FIND("x",E302,1)-1),""))</f>
        <v>PL2.6</v>
      </c>
      <c r="AL302" s="53" t="str">
        <f t="shared" ref="AL302:AL365" si="39">IF(ROUND(SUM(N302:AH302)-I302,0)&gt;0,"Thừa "&amp;SUM(N302:AH302)-I302,"")</f>
        <v/>
      </c>
      <c r="AM302" s="53" t="s">
        <v>703</v>
      </c>
      <c r="AN302" s="84"/>
      <c r="AO302" s="53"/>
      <c r="AP302" s="53" t="s">
        <v>755</v>
      </c>
      <c r="AQ302" s="53">
        <v>36</v>
      </c>
      <c r="AR302" s="83">
        <v>46215</v>
      </c>
      <c r="AS302" s="53"/>
      <c r="AT302" s="53"/>
    </row>
    <row r="303" spans="3:46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6"/>
        <v>0</v>
      </c>
      <c r="M303" s="26">
        <f t="shared" si="37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67" t="e">
        <f>SUMIFS([2]Up!$J:$J,[2]Up!$D:$D,D303)</f>
        <v>#VALUE!</v>
      </c>
      <c r="AJ303" s="82"/>
      <c r="AK303" s="82" t="str">
        <f t="shared" si="38"/>
        <v>PL2.6</v>
      </c>
      <c r="AL303" s="53" t="str">
        <f t="shared" si="39"/>
        <v/>
      </c>
      <c r="AM303" s="53" t="s">
        <v>703</v>
      </c>
      <c r="AN303" s="84"/>
      <c r="AO303" s="53"/>
      <c r="AP303" s="53" t="s">
        <v>755</v>
      </c>
      <c r="AQ303" s="53">
        <v>2</v>
      </c>
      <c r="AR303" s="83">
        <v>46215</v>
      </c>
      <c r="AS303" s="53"/>
      <c r="AT303" s="53"/>
    </row>
    <row r="304" spans="3:46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6"/>
        <v>0</v>
      </c>
      <c r="M304" s="26">
        <f t="shared" si="3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67" t="e">
        <f>SUMIFS([2]Up!$J:$J,[2]Up!$D:$D,D304)</f>
        <v>#VALUE!</v>
      </c>
      <c r="AJ304" s="82"/>
      <c r="AK304" s="82" t="str">
        <f t="shared" si="38"/>
        <v>PL2.6</v>
      </c>
      <c r="AL304" s="53" t="str">
        <f t="shared" si="39"/>
        <v/>
      </c>
      <c r="AM304" s="53" t="s">
        <v>703</v>
      </c>
      <c r="AN304" s="84"/>
      <c r="AO304" s="53"/>
      <c r="AP304" s="53" t="s">
        <v>755</v>
      </c>
      <c r="AQ304" s="53">
        <v>2</v>
      </c>
      <c r="AR304" s="83">
        <v>46215</v>
      </c>
      <c r="AS304" s="53"/>
      <c r="AT304" s="53"/>
    </row>
    <row r="305" spans="3:46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6"/>
        <v>0</v>
      </c>
      <c r="M305" s="26">
        <f t="shared" si="37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67" t="e">
        <f>SUMIFS([2]Up!$J:$J,[2]Up!$D:$D,D305)</f>
        <v>#VALUE!</v>
      </c>
      <c r="AJ305" s="82"/>
      <c r="AK305" s="82" t="str">
        <f t="shared" si="38"/>
        <v>PL2.6</v>
      </c>
      <c r="AL305" s="53" t="str">
        <f t="shared" si="39"/>
        <v/>
      </c>
      <c r="AM305" s="53" t="s">
        <v>703</v>
      </c>
      <c r="AN305" s="84"/>
      <c r="AO305" s="53"/>
      <c r="AP305" s="53" t="s">
        <v>755</v>
      </c>
      <c r="AQ305" s="53">
        <v>2</v>
      </c>
      <c r="AR305" s="83">
        <v>46215</v>
      </c>
      <c r="AS305" s="53"/>
      <c r="AT305" s="53"/>
    </row>
    <row r="306" spans="3:46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6"/>
        <v>0</v>
      </c>
      <c r="M306" s="26">
        <f t="shared" si="3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67" t="e">
        <f>SUMIFS([2]Up!$J:$J,[2]Up!$D:$D,D306)</f>
        <v>#VALUE!</v>
      </c>
      <c r="AJ306" s="82"/>
      <c r="AK306" s="82" t="str">
        <f t="shared" si="38"/>
        <v>PL2.6</v>
      </c>
      <c r="AL306" s="53" t="str">
        <f t="shared" si="39"/>
        <v/>
      </c>
      <c r="AM306" s="53" t="s">
        <v>703</v>
      </c>
      <c r="AN306" s="84"/>
      <c r="AO306" s="53"/>
      <c r="AP306" s="53" t="s">
        <v>755</v>
      </c>
      <c r="AQ306" s="53">
        <v>1</v>
      </c>
      <c r="AR306" s="83">
        <v>46215</v>
      </c>
      <c r="AS306" s="53"/>
      <c r="AT306" s="53"/>
    </row>
    <row r="307" spans="3:46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6"/>
        <v>0</v>
      </c>
      <c r="M307" s="26">
        <f t="shared" si="37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67" t="e">
        <f>SUMIFS([2]Up!$J:$J,[2]Up!$D:$D,D307)</f>
        <v>#VALUE!</v>
      </c>
      <c r="AJ307" s="82"/>
      <c r="AK307" s="82" t="str">
        <f t="shared" si="38"/>
        <v>PL2.6</v>
      </c>
      <c r="AL307" s="53" t="str">
        <f t="shared" si="39"/>
        <v/>
      </c>
      <c r="AM307" s="53" t="s">
        <v>703</v>
      </c>
      <c r="AN307" s="84"/>
      <c r="AO307" s="53"/>
      <c r="AP307" s="53" t="s">
        <v>755</v>
      </c>
      <c r="AQ307" s="53">
        <v>2</v>
      </c>
      <c r="AR307" s="83">
        <v>46215</v>
      </c>
      <c r="AS307" s="53"/>
      <c r="AT307" s="53"/>
    </row>
    <row r="308" spans="3:46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6"/>
        <v>0</v>
      </c>
      <c r="M308" s="26">
        <f t="shared" si="3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67" t="e">
        <f>SUMIFS([2]Up!$J:$J,[2]Up!$D:$D,D308)</f>
        <v>#VALUE!</v>
      </c>
      <c r="AJ308" s="82"/>
      <c r="AK308" s="82" t="str">
        <f t="shared" si="38"/>
        <v>PL2.6</v>
      </c>
      <c r="AL308" s="53" t="str">
        <f t="shared" si="39"/>
        <v/>
      </c>
      <c r="AM308" s="53" t="s">
        <v>786</v>
      </c>
      <c r="AN308" s="84"/>
      <c r="AO308" s="53"/>
      <c r="AP308" s="53" t="s">
        <v>755</v>
      </c>
      <c r="AQ308" s="53">
        <v>1</v>
      </c>
      <c r="AR308" s="83">
        <v>46215</v>
      </c>
      <c r="AS308" s="53"/>
      <c r="AT308" s="53"/>
    </row>
    <row r="309" spans="3:46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6"/>
        <v>0</v>
      </c>
      <c r="M309" s="26">
        <f t="shared" si="3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67" t="e">
        <f>SUMIFS([2]Up!$J:$J,[2]Up!$D:$D,D309)</f>
        <v>#VALUE!</v>
      </c>
      <c r="AJ309" s="82"/>
      <c r="AK309" s="82" t="str">
        <f t="shared" si="38"/>
        <v>PL2.6</v>
      </c>
      <c r="AL309" s="53" t="str">
        <f t="shared" si="39"/>
        <v/>
      </c>
      <c r="AM309" s="53" t="s">
        <v>786</v>
      </c>
      <c r="AN309" s="84"/>
      <c r="AO309" s="53"/>
      <c r="AP309" s="53" t="s">
        <v>755</v>
      </c>
      <c r="AQ309" s="53">
        <v>1</v>
      </c>
      <c r="AR309" s="83">
        <v>46215</v>
      </c>
      <c r="AS309" s="53"/>
      <c r="AT309" s="53"/>
    </row>
    <row r="310" spans="3:46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6"/>
        <v>0</v>
      </c>
      <c r="M310" s="26">
        <f t="shared" si="37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67" t="e">
        <f>SUMIFS([2]Up!$J:$J,[2]Up!$D:$D,D310)</f>
        <v>#VALUE!</v>
      </c>
      <c r="AJ310" s="82"/>
      <c r="AK310" s="82" t="str">
        <f t="shared" si="38"/>
        <v>PL2</v>
      </c>
      <c r="AL310" s="53" t="str">
        <f t="shared" si="39"/>
        <v/>
      </c>
      <c r="AM310" s="53" t="s">
        <v>703</v>
      </c>
      <c r="AN310" s="84"/>
      <c r="AO310" s="53"/>
      <c r="AP310" s="53" t="s">
        <v>1410</v>
      </c>
      <c r="AQ310" s="53">
        <v>2</v>
      </c>
      <c r="AR310" s="83">
        <v>46215</v>
      </c>
      <c r="AS310" s="53"/>
      <c r="AT310" s="53"/>
    </row>
    <row r="311" spans="3:46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6"/>
        <v>0</v>
      </c>
      <c r="M311" s="26">
        <f t="shared" si="3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67" t="e">
        <f>SUMIFS([2]Up!$J:$J,[2]Up!$D:$D,D311)</f>
        <v>#VALUE!</v>
      </c>
      <c r="AJ311" s="82"/>
      <c r="AK311" s="82" t="str">
        <f t="shared" si="38"/>
        <v>PL2</v>
      </c>
      <c r="AL311" s="53" t="str">
        <f t="shared" si="39"/>
        <v/>
      </c>
      <c r="AM311" s="53" t="s">
        <v>786</v>
      </c>
      <c r="AN311" s="84"/>
      <c r="AO311" s="53"/>
      <c r="AP311" s="53" t="s">
        <v>1410</v>
      </c>
      <c r="AQ311" s="53">
        <v>1</v>
      </c>
      <c r="AR311" s="83">
        <v>46215</v>
      </c>
      <c r="AS311" s="53"/>
      <c r="AT311" s="53"/>
    </row>
    <row r="312" spans="3:46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6"/>
        <v>0</v>
      </c>
      <c r="M312" s="26">
        <f t="shared" si="3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67" t="e">
        <f>SUMIFS([2]Up!$J:$J,[2]Up!$D:$D,D312)</f>
        <v>#VALUE!</v>
      </c>
      <c r="AJ312" s="82"/>
      <c r="AK312" s="82" t="str">
        <f t="shared" si="38"/>
        <v>PL2.6</v>
      </c>
      <c r="AL312" s="53" t="str">
        <f t="shared" si="39"/>
        <v/>
      </c>
      <c r="AM312" s="53" t="s">
        <v>703</v>
      </c>
      <c r="AN312" s="84"/>
      <c r="AO312" s="53"/>
      <c r="AP312" s="53" t="s">
        <v>755</v>
      </c>
      <c r="AQ312" s="53">
        <v>1</v>
      </c>
      <c r="AR312" s="83">
        <v>46215</v>
      </c>
      <c r="AS312" s="53"/>
      <c r="AT312" s="53"/>
    </row>
    <row r="313" spans="3:46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6"/>
        <v>0</v>
      </c>
      <c r="M313" s="26">
        <f t="shared" si="37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67" t="e">
        <f>SUMIFS([2]Up!$J:$J,[2]Up!$D:$D,D313)</f>
        <v>#VALUE!</v>
      </c>
      <c r="AJ313" s="82"/>
      <c r="AK313" s="82" t="str">
        <f t="shared" si="38"/>
        <v>PL2.6</v>
      </c>
      <c r="AL313" s="53" t="str">
        <f t="shared" si="39"/>
        <v/>
      </c>
      <c r="AM313" s="53" t="s">
        <v>703</v>
      </c>
      <c r="AN313" s="84"/>
      <c r="AO313" s="53"/>
      <c r="AP313" s="53" t="s">
        <v>755</v>
      </c>
      <c r="AQ313" s="53">
        <v>1</v>
      </c>
      <c r="AR313" s="83">
        <v>46215</v>
      </c>
      <c r="AS313" s="53"/>
      <c r="AT313" s="53"/>
    </row>
    <row r="314" spans="3:46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6"/>
        <v>0</v>
      </c>
      <c r="M314" s="26">
        <f t="shared" si="37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67" t="e">
        <f>SUMIFS([2]Up!$J:$J,[2]Up!$D:$D,D314)</f>
        <v>#VALUE!</v>
      </c>
      <c r="AJ314" s="82"/>
      <c r="AK314" s="82" t="str">
        <f t="shared" si="38"/>
        <v>PL2.6</v>
      </c>
      <c r="AL314" s="53" t="str">
        <f t="shared" si="39"/>
        <v/>
      </c>
      <c r="AM314" s="53" t="s">
        <v>703</v>
      </c>
      <c r="AN314" s="84"/>
      <c r="AO314" s="53"/>
      <c r="AP314" s="53" t="s">
        <v>755</v>
      </c>
      <c r="AQ314" s="53">
        <v>2</v>
      </c>
      <c r="AR314" s="83">
        <v>46215</v>
      </c>
      <c r="AS314" s="53"/>
      <c r="AT314" s="53"/>
    </row>
    <row r="315" spans="3:46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6"/>
        <v>0</v>
      </c>
      <c r="M315" s="26">
        <f t="shared" si="37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67" t="e">
        <f>SUMIFS([2]Up!$J:$J,[2]Up!$D:$D,D315)</f>
        <v>#VALUE!</v>
      </c>
      <c r="AJ315" s="82"/>
      <c r="AK315" s="82" t="str">
        <f t="shared" si="38"/>
        <v>PL2.6</v>
      </c>
      <c r="AL315" s="53" t="str">
        <f t="shared" si="39"/>
        <v/>
      </c>
      <c r="AM315" s="53" t="s">
        <v>703</v>
      </c>
      <c r="AN315" s="84"/>
      <c r="AO315" s="53"/>
      <c r="AP315" s="53" t="s">
        <v>755</v>
      </c>
      <c r="AQ315" s="53">
        <v>2</v>
      </c>
      <c r="AR315" s="83">
        <v>46215</v>
      </c>
      <c r="AS315" s="53"/>
      <c r="AT315" s="53"/>
    </row>
    <row r="316" spans="3:46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6"/>
        <v>0</v>
      </c>
      <c r="M316" s="26">
        <f t="shared" si="37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67" t="e">
        <f>SUMIFS([2]Up!$J:$J,[2]Up!$D:$D,D316)</f>
        <v>#VALUE!</v>
      </c>
      <c r="AJ316" s="82"/>
      <c r="AK316" s="82" t="str">
        <f t="shared" si="38"/>
        <v>PL2.6</v>
      </c>
      <c r="AL316" s="53" t="str">
        <f t="shared" si="39"/>
        <v/>
      </c>
      <c r="AM316" s="53" t="s">
        <v>703</v>
      </c>
      <c r="AN316" s="84"/>
      <c r="AO316" s="53"/>
      <c r="AP316" s="53" t="s">
        <v>755</v>
      </c>
      <c r="AQ316" s="53">
        <v>1</v>
      </c>
      <c r="AR316" s="83">
        <v>46215</v>
      </c>
      <c r="AS316" s="53"/>
      <c r="AT316" s="53"/>
    </row>
    <row r="317" spans="3:46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6"/>
        <v>0</v>
      </c>
      <c r="M317" s="26">
        <f t="shared" si="37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67" t="e">
        <f>SUMIFS([2]Up!$J:$J,[2]Up!$D:$D,D317)</f>
        <v>#VALUE!</v>
      </c>
      <c r="AJ317" s="82"/>
      <c r="AK317" s="82" t="str">
        <f t="shared" si="38"/>
        <v>PL2.6</v>
      </c>
      <c r="AL317" s="53" t="str">
        <f t="shared" si="39"/>
        <v/>
      </c>
      <c r="AM317" s="53" t="s">
        <v>703</v>
      </c>
      <c r="AN317" s="84"/>
      <c r="AO317" s="53"/>
      <c r="AP317" s="53" t="s">
        <v>755</v>
      </c>
      <c r="AQ317" s="53">
        <v>1</v>
      </c>
      <c r="AR317" s="83">
        <v>46215</v>
      </c>
      <c r="AS317" s="53"/>
      <c r="AT317" s="53"/>
    </row>
    <row r="318" spans="3:46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6"/>
        <v>0</v>
      </c>
      <c r="M318" s="26">
        <f t="shared" si="37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67" t="e">
        <f>SUMIFS([2]Up!$J:$J,[2]Up!$D:$D,D318)</f>
        <v>#VALUE!</v>
      </c>
      <c r="AJ318" s="82"/>
      <c r="AK318" s="82" t="str">
        <f t="shared" si="38"/>
        <v>PL2.6</v>
      </c>
      <c r="AL318" s="53" t="str">
        <f t="shared" si="39"/>
        <v/>
      </c>
      <c r="AM318" s="53" t="s">
        <v>703</v>
      </c>
      <c r="AN318" s="84"/>
      <c r="AO318" s="53"/>
      <c r="AP318" s="53" t="s">
        <v>755</v>
      </c>
      <c r="AQ318" s="53">
        <v>1</v>
      </c>
      <c r="AR318" s="83">
        <v>46215</v>
      </c>
      <c r="AS318" s="53"/>
      <c r="AT318" s="53"/>
    </row>
    <row r="319" spans="3:46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6"/>
        <v>0</v>
      </c>
      <c r="M319" s="26">
        <f t="shared" si="37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67" t="e">
        <f>SUMIFS([2]Up!$J:$J,[2]Up!$D:$D,D319)</f>
        <v>#VALUE!</v>
      </c>
      <c r="AJ319" s="82"/>
      <c r="AK319" s="82" t="str">
        <f t="shared" si="38"/>
        <v>PL2.6</v>
      </c>
      <c r="AL319" s="53" t="str">
        <f t="shared" si="39"/>
        <v/>
      </c>
      <c r="AM319" s="53" t="s">
        <v>703</v>
      </c>
      <c r="AN319" s="84"/>
      <c r="AO319" s="53"/>
      <c r="AP319" s="53" t="s">
        <v>755</v>
      </c>
      <c r="AQ319" s="53">
        <v>3</v>
      </c>
      <c r="AR319" s="83">
        <v>46215</v>
      </c>
      <c r="AS319" s="53"/>
      <c r="AT319" s="53"/>
    </row>
    <row r="320" spans="3:46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6"/>
        <v>0</v>
      </c>
      <c r="M320" s="26">
        <f t="shared" si="37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67" t="e">
        <f>SUMIFS([2]Up!$J:$J,[2]Up!$D:$D,D320)</f>
        <v>#VALUE!</v>
      </c>
      <c r="AJ320" s="82"/>
      <c r="AK320" s="82" t="str">
        <f t="shared" si="38"/>
        <v>PL6</v>
      </c>
      <c r="AL320" s="53" t="str">
        <f t="shared" si="39"/>
        <v/>
      </c>
      <c r="AM320" s="53" t="s">
        <v>786</v>
      </c>
      <c r="AN320" s="84"/>
      <c r="AO320" s="53"/>
      <c r="AP320" s="53" t="s">
        <v>1338</v>
      </c>
      <c r="AQ320" s="53">
        <v>1</v>
      </c>
      <c r="AR320" s="83">
        <v>46215</v>
      </c>
      <c r="AS320" s="53"/>
      <c r="AT320" s="53"/>
    </row>
    <row r="321" spans="3:46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6"/>
        <v>0</v>
      </c>
      <c r="M321" s="26">
        <f t="shared" si="37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67" t="e">
        <f>SUMIFS([2]Up!$J:$J,[2]Up!$D:$D,D321)</f>
        <v>#VALUE!</v>
      </c>
      <c r="AJ321" s="82"/>
      <c r="AK321" s="82" t="str">
        <f t="shared" si="38"/>
        <v>PL2</v>
      </c>
      <c r="AL321" s="53" t="str">
        <f t="shared" si="39"/>
        <v/>
      </c>
      <c r="AM321" s="53" t="s">
        <v>703</v>
      </c>
      <c r="AN321" s="84"/>
      <c r="AO321" s="53"/>
      <c r="AP321" s="53" t="s">
        <v>1410</v>
      </c>
      <c r="AQ321" s="53">
        <v>2</v>
      </c>
      <c r="AR321" s="83">
        <v>46215</v>
      </c>
      <c r="AS321" s="53"/>
      <c r="AT321" s="53"/>
    </row>
    <row r="322" spans="3:46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6"/>
        <v>0</v>
      </c>
      <c r="M322" s="26">
        <f t="shared" si="37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67" t="e">
        <f>SUMIFS([2]Up!$J:$J,[2]Up!$D:$D,D322)</f>
        <v>#VALUE!</v>
      </c>
      <c r="AJ322" s="82"/>
      <c r="AK322" s="82" t="str">
        <f t="shared" si="38"/>
        <v>PL2</v>
      </c>
      <c r="AL322" s="53" t="str">
        <f t="shared" si="39"/>
        <v/>
      </c>
      <c r="AM322" s="53" t="s">
        <v>786</v>
      </c>
      <c r="AN322" s="84"/>
      <c r="AO322" s="53"/>
      <c r="AP322" s="53" t="s">
        <v>1410</v>
      </c>
      <c r="AQ322" s="53">
        <v>1</v>
      </c>
      <c r="AR322" s="83">
        <v>46215</v>
      </c>
      <c r="AS322" s="53"/>
      <c r="AT322" s="53"/>
    </row>
    <row r="323" spans="3:46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6"/>
        <v>0</v>
      </c>
      <c r="M323" s="26">
        <f t="shared" si="37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67" t="e">
        <f>SUMIFS([2]Up!$J:$J,[2]Up!$D:$D,D323)</f>
        <v>#VALUE!</v>
      </c>
      <c r="AJ323" s="82"/>
      <c r="AK323" s="82" t="str">
        <f t="shared" si="38"/>
        <v>PL2</v>
      </c>
      <c r="AL323" s="53" t="str">
        <f t="shared" si="39"/>
        <v/>
      </c>
      <c r="AM323" s="53" t="s">
        <v>703</v>
      </c>
      <c r="AN323" s="84"/>
      <c r="AO323" s="53"/>
      <c r="AP323" s="53" t="s">
        <v>1410</v>
      </c>
      <c r="AQ323" s="53">
        <v>16</v>
      </c>
      <c r="AR323" s="83">
        <v>46215</v>
      </c>
      <c r="AS323" s="53"/>
      <c r="AT323" s="53"/>
    </row>
    <row r="324" spans="3:46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6"/>
        <v>0</v>
      </c>
      <c r="M324" s="26">
        <f t="shared" si="37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67" t="e">
        <f>SUMIFS([2]Up!$J:$J,[2]Up!$D:$D,D324)</f>
        <v>#VALUE!</v>
      </c>
      <c r="AJ324" s="82"/>
      <c r="AK324" s="82" t="str">
        <f t="shared" si="38"/>
        <v>PL2</v>
      </c>
      <c r="AL324" s="53" t="str">
        <f t="shared" si="39"/>
        <v/>
      </c>
      <c r="AM324" s="53" t="s">
        <v>786</v>
      </c>
      <c r="AN324" s="84"/>
      <c r="AO324" s="53"/>
      <c r="AP324" s="53" t="s">
        <v>1410</v>
      </c>
      <c r="AQ324" s="53">
        <v>8</v>
      </c>
      <c r="AR324" s="83">
        <v>46215</v>
      </c>
      <c r="AS324" s="53"/>
      <c r="AT324" s="53"/>
    </row>
    <row r="325" spans="3:46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6"/>
        <v>0</v>
      </c>
      <c r="M325" s="26">
        <f t="shared" si="37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67" t="e">
        <f>SUMIFS([2]Up!$J:$J,[2]Up!$D:$D,D325)</f>
        <v>#VALUE!</v>
      </c>
      <c r="AJ325" s="82"/>
      <c r="AK325" s="82" t="str">
        <f t="shared" si="38"/>
        <v>PL3</v>
      </c>
      <c r="AL325" s="53" t="str">
        <f t="shared" si="39"/>
        <v/>
      </c>
      <c r="AM325" s="53" t="s">
        <v>703</v>
      </c>
      <c r="AN325" s="84"/>
      <c r="AO325" s="53"/>
      <c r="AP325" s="53" t="s">
        <v>576</v>
      </c>
      <c r="AQ325" s="53">
        <v>3</v>
      </c>
      <c r="AR325" s="83"/>
      <c r="AS325" s="53"/>
      <c r="AT325" s="53"/>
    </row>
    <row r="326" spans="3:46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6"/>
        <v>0</v>
      </c>
      <c r="M326" s="26">
        <f t="shared" si="37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67" t="e">
        <f>SUMIFS([2]Up!$J:$J,[2]Up!$D:$D,D326)</f>
        <v>#VALUE!</v>
      </c>
      <c r="AJ326" s="82"/>
      <c r="AK326" s="82" t="str">
        <f t="shared" si="38"/>
        <v>PL6</v>
      </c>
      <c r="AL326" s="53" t="str">
        <f t="shared" si="39"/>
        <v/>
      </c>
      <c r="AM326" s="53" t="s">
        <v>786</v>
      </c>
      <c r="AN326" s="84"/>
      <c r="AO326" s="53"/>
      <c r="AP326" s="53" t="s">
        <v>1338</v>
      </c>
      <c r="AQ326" s="53">
        <v>1</v>
      </c>
      <c r="AR326" s="83">
        <v>46215</v>
      </c>
      <c r="AS326" s="53"/>
      <c r="AT326" s="53"/>
    </row>
    <row r="327" spans="3:46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6"/>
        <v>0</v>
      </c>
      <c r="M327" s="26">
        <f t="shared" si="37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67" t="e">
        <f>SUMIFS([2]Up!$J:$J,[2]Up!$D:$D,D327)</f>
        <v>#VALUE!</v>
      </c>
      <c r="AJ327" s="82"/>
      <c r="AK327" s="82" t="str">
        <f t="shared" si="38"/>
        <v>PL6</v>
      </c>
      <c r="AL327" s="53" t="str">
        <f t="shared" si="39"/>
        <v/>
      </c>
      <c r="AM327" s="53" t="s">
        <v>786</v>
      </c>
      <c r="AN327" s="84"/>
      <c r="AO327" s="53"/>
      <c r="AP327" s="53" t="s">
        <v>1338</v>
      </c>
      <c r="AQ327" s="53">
        <v>1</v>
      </c>
      <c r="AR327" s="83">
        <v>46215</v>
      </c>
      <c r="AS327" s="53"/>
      <c r="AT327" s="53"/>
    </row>
    <row r="328" spans="3:46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6"/>
        <v>1</v>
      </c>
      <c r="M328" s="26">
        <f t="shared" si="37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67" t="e">
        <f>SUMIFS([2]Up!$J:$J,[2]Up!$D:$D,D328)</f>
        <v>#VALUE!</v>
      </c>
      <c r="AJ328" s="82"/>
      <c r="AK328" s="82" t="str">
        <f t="shared" si="38"/>
        <v/>
      </c>
      <c r="AL328" s="53" t="str">
        <f t="shared" si="39"/>
        <v/>
      </c>
      <c r="AM328" s="53" t="s">
        <v>703</v>
      </c>
      <c r="AN328" s="84"/>
      <c r="AO328" s="53"/>
      <c r="AP328" s="53" t="s">
        <v>576</v>
      </c>
      <c r="AQ328" s="53">
        <v>1</v>
      </c>
      <c r="AR328" s="83"/>
      <c r="AS328" s="53"/>
      <c r="AT328" s="53"/>
    </row>
    <row r="329" spans="3:46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6"/>
        <v>1</v>
      </c>
      <c r="M329" s="26">
        <f t="shared" si="37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67" t="e">
        <f>SUMIFS([2]Up!$J:$J,[2]Up!$D:$D,D329)</f>
        <v>#VALUE!</v>
      </c>
      <c r="AJ329" s="82"/>
      <c r="AK329" s="82" t="str">
        <f t="shared" si="38"/>
        <v/>
      </c>
      <c r="AL329" s="53" t="str">
        <f t="shared" si="39"/>
        <v/>
      </c>
      <c r="AM329" s="53" t="s">
        <v>703</v>
      </c>
      <c r="AN329" s="84"/>
      <c r="AO329" s="53"/>
      <c r="AP329" s="53" t="s">
        <v>704</v>
      </c>
      <c r="AQ329" s="53">
        <v>1</v>
      </c>
      <c r="AR329" s="83">
        <v>46215</v>
      </c>
      <c r="AS329" s="53"/>
      <c r="AT329" s="53"/>
    </row>
    <row r="330" spans="3:46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6"/>
        <v>1</v>
      </c>
      <c r="M330" s="26">
        <f t="shared" si="37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67" t="e">
        <f>SUMIFS([2]Up!$J:$J,[2]Up!$D:$D,D330)</f>
        <v>#VALUE!</v>
      </c>
      <c r="AJ330" s="82"/>
      <c r="AK330" s="82" t="str">
        <f t="shared" si="38"/>
        <v/>
      </c>
      <c r="AL330" s="53" t="str">
        <f t="shared" si="39"/>
        <v/>
      </c>
      <c r="AM330" s="53" t="s">
        <v>703</v>
      </c>
      <c r="AN330" s="84"/>
      <c r="AO330" s="53"/>
      <c r="AP330" s="53" t="s">
        <v>704</v>
      </c>
      <c r="AQ330" s="53">
        <v>1</v>
      </c>
      <c r="AR330" s="83">
        <v>46215</v>
      </c>
      <c r="AS330" s="53"/>
      <c r="AT330" s="53"/>
    </row>
    <row r="331" spans="3:46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6"/>
        <v>0</v>
      </c>
      <c r="M331" s="26">
        <f t="shared" si="37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67" t="e">
        <f>SUMIFS([2]Up!$J:$J,[2]Up!$D:$D,D331)</f>
        <v>#VALUE!</v>
      </c>
      <c r="AJ331" s="82"/>
      <c r="AK331" s="82" t="str">
        <f t="shared" si="38"/>
        <v/>
      </c>
      <c r="AL331" s="53" t="str">
        <f t="shared" si="39"/>
        <v/>
      </c>
      <c r="AM331" s="53" t="s">
        <v>712</v>
      </c>
      <c r="AN331" s="84"/>
      <c r="AO331" s="53"/>
      <c r="AP331" s="53" t="s">
        <v>576</v>
      </c>
      <c r="AQ331" s="53">
        <v>1</v>
      </c>
      <c r="AR331" s="83"/>
      <c r="AS331" s="53"/>
      <c r="AT331" s="53"/>
    </row>
    <row r="332" spans="3:46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6"/>
        <v>1</v>
      </c>
      <c r="M332" s="26">
        <f t="shared" si="37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67" t="e">
        <f>SUMIFS([2]Up!$J:$J,[2]Up!$D:$D,D332)</f>
        <v>#VALUE!</v>
      </c>
      <c r="AJ332" s="82" t="s">
        <v>1971</v>
      </c>
      <c r="AK332" s="82" t="str">
        <f t="shared" si="38"/>
        <v/>
      </c>
      <c r="AL332" s="53" t="str">
        <f t="shared" si="39"/>
        <v/>
      </c>
      <c r="AM332" s="53" t="s">
        <v>703</v>
      </c>
      <c r="AN332" s="84"/>
      <c r="AO332" s="53"/>
      <c r="AP332" s="53" t="s">
        <v>576</v>
      </c>
      <c r="AQ332" s="53">
        <v>1</v>
      </c>
      <c r="AR332" s="83"/>
      <c r="AS332" s="53"/>
      <c r="AT332" s="53"/>
    </row>
    <row r="333" spans="3:46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6"/>
        <v>11</v>
      </c>
      <c r="M333" s="26">
        <f t="shared" si="37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67" t="e">
        <f>SUMIFS([2]Up!$J:$J,[2]Up!$D:$D,D333)</f>
        <v>#VALUE!</v>
      </c>
      <c r="AJ333" s="82"/>
      <c r="AK333" s="82" t="str">
        <f t="shared" si="38"/>
        <v/>
      </c>
      <c r="AL333" s="53" t="str">
        <f t="shared" si="39"/>
        <v/>
      </c>
      <c r="AM333" s="53" t="s">
        <v>703</v>
      </c>
      <c r="AN333" s="84"/>
      <c r="AO333" s="53"/>
      <c r="AP333" s="53" t="s">
        <v>726</v>
      </c>
      <c r="AQ333" s="53">
        <v>11</v>
      </c>
      <c r="AR333" s="83">
        <v>46215</v>
      </c>
      <c r="AS333" s="53"/>
      <c r="AT333" s="53"/>
    </row>
    <row r="334" spans="3:46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6"/>
        <v>1</v>
      </c>
      <c r="M334" s="26">
        <f t="shared" si="37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67" t="e">
        <f>SUMIFS([2]Up!$J:$J,[2]Up!$D:$D,D334)</f>
        <v>#VALUE!</v>
      </c>
      <c r="AJ334" s="82"/>
      <c r="AK334" s="82" t="str">
        <f t="shared" si="38"/>
        <v/>
      </c>
      <c r="AL334" s="53" t="str">
        <f t="shared" si="39"/>
        <v/>
      </c>
      <c r="AM334" s="53" t="s">
        <v>703</v>
      </c>
      <c r="AN334" s="84"/>
      <c r="AO334" s="53"/>
      <c r="AP334" s="53" t="s">
        <v>726</v>
      </c>
      <c r="AQ334" s="53">
        <v>1</v>
      </c>
      <c r="AR334" s="83">
        <v>46215</v>
      </c>
      <c r="AS334" s="53"/>
      <c r="AT334" s="53"/>
    </row>
    <row r="335" spans="3:46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6"/>
        <v>1</v>
      </c>
      <c r="M335" s="26">
        <f t="shared" si="37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67" t="e">
        <f>SUMIFS([2]Up!$J:$J,[2]Up!$D:$D,D335)</f>
        <v>#VALUE!</v>
      </c>
      <c r="AJ335" s="82"/>
      <c r="AK335" s="82" t="str">
        <f t="shared" si="38"/>
        <v/>
      </c>
      <c r="AL335" s="53" t="str">
        <f t="shared" si="39"/>
        <v/>
      </c>
      <c r="AM335" s="53" t="s">
        <v>703</v>
      </c>
      <c r="AN335" s="84"/>
      <c r="AO335" s="53"/>
      <c r="AP335" s="53" t="s">
        <v>733</v>
      </c>
      <c r="AQ335" s="53">
        <v>1</v>
      </c>
      <c r="AR335" s="83">
        <v>46215</v>
      </c>
      <c r="AS335" s="53"/>
      <c r="AT335" s="53"/>
    </row>
    <row r="336" spans="3:46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6"/>
        <v>5</v>
      </c>
      <c r="M336" s="26">
        <f t="shared" si="37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67" t="e">
        <f>SUMIFS([2]Up!$J:$J,[2]Up!$D:$D,D336)</f>
        <v>#VALUE!</v>
      </c>
      <c r="AJ336" s="82"/>
      <c r="AK336" s="82" t="str">
        <f t="shared" si="38"/>
        <v/>
      </c>
      <c r="AL336" s="53" t="str">
        <f t="shared" si="39"/>
        <v/>
      </c>
      <c r="AM336" s="53" t="s">
        <v>703</v>
      </c>
      <c r="AN336" s="84"/>
      <c r="AO336" s="53"/>
      <c r="AP336" s="53" t="s">
        <v>722</v>
      </c>
      <c r="AQ336" s="53">
        <v>5</v>
      </c>
      <c r="AR336" s="83">
        <v>46215</v>
      </c>
      <c r="AS336" s="53"/>
      <c r="AT336" s="53"/>
    </row>
    <row r="337" spans="3:46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6"/>
        <v>10</v>
      </c>
      <c r="M337" s="26">
        <f t="shared" si="37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67" t="e">
        <f>SUMIFS([2]Up!$J:$J,[2]Up!$D:$D,D337)</f>
        <v>#VALUE!</v>
      </c>
      <c r="AJ337" s="82"/>
      <c r="AK337" s="82" t="str">
        <f t="shared" si="38"/>
        <v/>
      </c>
      <c r="AL337" s="53" t="str">
        <f t="shared" si="39"/>
        <v/>
      </c>
      <c r="AM337" s="53" t="s">
        <v>703</v>
      </c>
      <c r="AN337" s="84"/>
      <c r="AO337" s="53"/>
      <c r="AP337" s="53" t="s">
        <v>726</v>
      </c>
      <c r="AQ337" s="53">
        <v>10</v>
      </c>
      <c r="AR337" s="83">
        <v>46215</v>
      </c>
      <c r="AS337" s="53"/>
      <c r="AT337" s="53"/>
    </row>
    <row r="338" spans="3:46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6"/>
        <v>5</v>
      </c>
      <c r="M338" s="26">
        <f t="shared" si="37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67" t="e">
        <f>SUMIFS([2]Up!$J:$J,[2]Up!$D:$D,D338)</f>
        <v>#VALUE!</v>
      </c>
      <c r="AJ338" s="82"/>
      <c r="AK338" s="82" t="str">
        <f t="shared" si="38"/>
        <v/>
      </c>
      <c r="AL338" s="53" t="str">
        <f t="shared" si="39"/>
        <v/>
      </c>
      <c r="AM338" s="53" t="s">
        <v>703</v>
      </c>
      <c r="AN338" s="84"/>
      <c r="AO338" s="53"/>
      <c r="AP338" s="53" t="s">
        <v>722</v>
      </c>
      <c r="AQ338" s="53">
        <v>5</v>
      </c>
      <c r="AR338" s="83">
        <v>46215</v>
      </c>
      <c r="AS338" s="53"/>
      <c r="AT338" s="53"/>
    </row>
    <row r="339" spans="3:46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6"/>
        <v>96</v>
      </c>
      <c r="M339" s="26">
        <f t="shared" si="37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67" t="e">
        <f>SUMIFS([2]Up!$J:$J,[2]Up!$D:$D,D339)</f>
        <v>#VALUE!</v>
      </c>
      <c r="AJ339" s="82"/>
      <c r="AK339" s="82" t="str">
        <f t="shared" si="38"/>
        <v/>
      </c>
      <c r="AL339" s="53" t="str">
        <f t="shared" si="39"/>
        <v/>
      </c>
      <c r="AM339" s="53" t="s">
        <v>703</v>
      </c>
      <c r="AN339" s="84"/>
      <c r="AO339" s="53"/>
      <c r="AP339" s="53" t="s">
        <v>739</v>
      </c>
      <c r="AQ339" s="53">
        <v>96</v>
      </c>
      <c r="AR339" s="83">
        <v>46215</v>
      </c>
      <c r="AS339" s="53"/>
      <c r="AT339" s="53"/>
    </row>
    <row r="340" spans="3:46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6"/>
        <v>8</v>
      </c>
      <c r="M340" s="26">
        <f t="shared" si="37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67" t="e">
        <f>SUMIFS([2]Up!$J:$J,[2]Up!$D:$D,D340)</f>
        <v>#VALUE!</v>
      </c>
      <c r="AJ340" s="82"/>
      <c r="AK340" s="82" t="str">
        <f t="shared" si="38"/>
        <v/>
      </c>
      <c r="AL340" s="53" t="str">
        <f t="shared" si="39"/>
        <v/>
      </c>
      <c r="AM340" s="53" t="s">
        <v>703</v>
      </c>
      <c r="AN340" s="84"/>
      <c r="AO340" s="53"/>
      <c r="AP340" s="53" t="s">
        <v>744</v>
      </c>
      <c r="AQ340" s="53">
        <v>8</v>
      </c>
      <c r="AR340" s="83">
        <v>46215</v>
      </c>
      <c r="AS340" s="53"/>
      <c r="AT340" s="53"/>
    </row>
    <row r="341" spans="3:46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6"/>
        <v>0</v>
      </c>
      <c r="M341" s="26">
        <f t="shared" si="37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67" t="e">
        <f>SUMIFS([2]Up!$J:$J,[2]Up!$D:$D,D341)</f>
        <v>#VALUE!</v>
      </c>
      <c r="AJ341" s="82"/>
      <c r="AK341" s="82" t="str">
        <f t="shared" si="38"/>
        <v/>
      </c>
      <c r="AL341" s="53" t="str">
        <f t="shared" si="39"/>
        <v/>
      </c>
      <c r="AM341" s="53" t="s">
        <v>682</v>
      </c>
      <c r="AN341" s="84"/>
      <c r="AO341" s="53"/>
      <c r="AP341" s="53"/>
      <c r="AQ341" s="53"/>
      <c r="AR341" s="83"/>
      <c r="AS341" s="53"/>
      <c r="AT341" s="53"/>
    </row>
    <row r="342" spans="3:46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6"/>
        <v>0</v>
      </c>
      <c r="M342" s="26">
        <f t="shared" si="37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67" t="e">
        <f>SUMIFS([2]Up!$J:$J,[2]Up!$D:$D,D342)</f>
        <v>#VALUE!</v>
      </c>
      <c r="AJ342" s="82"/>
      <c r="AK342" s="82" t="str">
        <f t="shared" si="38"/>
        <v>PL152</v>
      </c>
      <c r="AL342" s="53" t="str">
        <f t="shared" si="39"/>
        <v/>
      </c>
      <c r="AM342" s="53" t="s">
        <v>703</v>
      </c>
      <c r="AN342" s="84"/>
      <c r="AO342" s="53"/>
      <c r="AP342" s="53"/>
      <c r="AQ342" s="53"/>
      <c r="AR342" s="83"/>
      <c r="AS342" s="53"/>
      <c r="AT342" s="53"/>
    </row>
    <row r="343" spans="3:46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6"/>
        <v>1</v>
      </c>
      <c r="M343" s="26">
        <f t="shared" si="37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67" t="e">
        <f>SUMIFS([2]Up!$J:$J,[2]Up!$D:$D,D343)</f>
        <v>#VALUE!</v>
      </c>
      <c r="AJ343" s="82"/>
      <c r="AK343" s="82" t="str">
        <f t="shared" si="38"/>
        <v>PL55</v>
      </c>
      <c r="AL343" s="53" t="str">
        <f t="shared" si="39"/>
        <v/>
      </c>
      <c r="AM343" s="53" t="s">
        <v>703</v>
      </c>
      <c r="AN343" s="84"/>
      <c r="AO343" s="53"/>
      <c r="AP343" s="53" t="s">
        <v>760</v>
      </c>
      <c r="AQ343" s="53">
        <v>1</v>
      </c>
      <c r="AR343" s="83">
        <v>46215</v>
      </c>
      <c r="AS343" s="53"/>
      <c r="AT343" s="53"/>
    </row>
    <row r="344" spans="3:46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6"/>
        <v>20</v>
      </c>
      <c r="M344" s="26">
        <f t="shared" si="37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67" t="e">
        <f>SUMIFS([2]Up!$J:$J,[2]Up!$D:$D,D344)</f>
        <v>#VALUE!</v>
      </c>
      <c r="AJ344" s="82"/>
      <c r="AK344" s="82" t="str">
        <f t="shared" si="38"/>
        <v>PL10</v>
      </c>
      <c r="AL344" s="53" t="str">
        <f t="shared" si="39"/>
        <v/>
      </c>
      <c r="AM344" s="53" t="s">
        <v>703</v>
      </c>
      <c r="AN344" s="84"/>
      <c r="AO344" s="53"/>
      <c r="AP344" s="53" t="s">
        <v>779</v>
      </c>
      <c r="AQ344" s="53">
        <v>20</v>
      </c>
      <c r="AR344" s="83">
        <v>46215</v>
      </c>
      <c r="AS344" s="53"/>
      <c r="AT344" s="53"/>
    </row>
    <row r="345" spans="3:46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6"/>
        <v>0</v>
      </c>
      <c r="M345" s="26">
        <f t="shared" si="37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67" t="e">
        <f>SUMIFS([2]Up!$J:$J,[2]Up!$D:$D,D345)</f>
        <v>#VALUE!</v>
      </c>
      <c r="AJ345" s="82"/>
      <c r="AK345" s="82" t="str">
        <f t="shared" si="38"/>
        <v>PL6</v>
      </c>
      <c r="AL345" s="53" t="str">
        <f t="shared" si="39"/>
        <v/>
      </c>
      <c r="AM345" s="53" t="s">
        <v>703</v>
      </c>
      <c r="AN345" s="84"/>
      <c r="AO345" s="53"/>
      <c r="AP345" s="53" t="s">
        <v>576</v>
      </c>
      <c r="AQ345" s="53">
        <v>1</v>
      </c>
      <c r="AR345" s="83"/>
      <c r="AS345" s="53"/>
      <c r="AT345" s="53"/>
    </row>
    <row r="346" spans="3:46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6"/>
        <v>0</v>
      </c>
      <c r="M346" s="26">
        <f t="shared" si="37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67" t="e">
        <f>SUMIFS([2]Up!$J:$J,[2]Up!$D:$D,D346)</f>
        <v>#VALUE!</v>
      </c>
      <c r="AJ346" s="82"/>
      <c r="AK346" s="82" t="str">
        <f t="shared" si="38"/>
        <v>PL6</v>
      </c>
      <c r="AL346" s="53" t="str">
        <f t="shared" si="39"/>
        <v/>
      </c>
      <c r="AM346" s="53" t="s">
        <v>703</v>
      </c>
      <c r="AN346" s="84"/>
      <c r="AO346" s="53"/>
      <c r="AP346" s="53" t="s">
        <v>765</v>
      </c>
      <c r="AQ346" s="53">
        <v>66</v>
      </c>
      <c r="AR346" s="83">
        <v>46215</v>
      </c>
      <c r="AS346" s="53"/>
      <c r="AT346" s="53"/>
    </row>
    <row r="347" spans="3:46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6"/>
        <v>15</v>
      </c>
      <c r="M347" s="26">
        <f t="shared" si="37"/>
        <v>10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/>
      <c r="AI347" s="67" t="e">
        <f>SUMIFS([2]Up!$J:$J,[2]Up!$D:$D,D347)</f>
        <v>#VALUE!</v>
      </c>
      <c r="AJ347" s="82"/>
      <c r="AK347" s="82" t="str">
        <f t="shared" si="38"/>
        <v>PL6</v>
      </c>
      <c r="AL347" s="53" t="str">
        <f t="shared" si="39"/>
        <v/>
      </c>
      <c r="AM347" s="53" t="s">
        <v>703</v>
      </c>
      <c r="AN347" s="84"/>
      <c r="AO347" s="53"/>
      <c r="AP347" s="53" t="s">
        <v>765</v>
      </c>
      <c r="AQ347" s="53">
        <v>25</v>
      </c>
      <c r="AR347" s="83">
        <v>46215</v>
      </c>
      <c r="AS347" s="53"/>
      <c r="AT347" s="53"/>
    </row>
    <row r="348" spans="3:46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6"/>
        <v>2</v>
      </c>
      <c r="M348" s="26">
        <f t="shared" si="37"/>
        <v>3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/>
      <c r="AI348" s="67" t="e">
        <f>SUMIFS([2]Up!$J:$J,[2]Up!$D:$D,D348)</f>
        <v>#VALUE!</v>
      </c>
      <c r="AJ348" s="82"/>
      <c r="AK348" s="82" t="str">
        <f t="shared" si="38"/>
        <v>PL6</v>
      </c>
      <c r="AL348" s="53" t="str">
        <f t="shared" si="39"/>
        <v/>
      </c>
      <c r="AM348" s="53" t="s">
        <v>703</v>
      </c>
      <c r="AN348" s="84"/>
      <c r="AO348" s="53"/>
      <c r="AP348" s="53" t="s">
        <v>765</v>
      </c>
      <c r="AQ348" s="53">
        <v>5</v>
      </c>
      <c r="AR348" s="83">
        <v>46215</v>
      </c>
      <c r="AS348" s="53"/>
      <c r="AT348" s="53"/>
    </row>
    <row r="349" spans="3:46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6"/>
        <v>2</v>
      </c>
      <c r="M349" s="26">
        <f t="shared" si="37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67" t="e">
        <f>SUMIFS([2]Up!$J:$J,[2]Up!$D:$D,D349)</f>
        <v>#VALUE!</v>
      </c>
      <c r="AJ349" s="82"/>
      <c r="AK349" s="82" t="str">
        <f t="shared" si="38"/>
        <v>PL10</v>
      </c>
      <c r="AL349" s="53" t="str">
        <f t="shared" si="39"/>
        <v/>
      </c>
      <c r="AM349" s="53" t="s">
        <v>703</v>
      </c>
      <c r="AN349" s="84"/>
      <c r="AO349" s="53"/>
      <c r="AP349" s="53" t="s">
        <v>779</v>
      </c>
      <c r="AQ349" s="53">
        <v>2</v>
      </c>
      <c r="AR349" s="83">
        <v>46215</v>
      </c>
      <c r="AS349" s="53"/>
      <c r="AT349" s="53"/>
    </row>
    <row r="350" spans="3:46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6"/>
        <v>0</v>
      </c>
      <c r="M350" s="26">
        <f t="shared" si="37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67" t="e">
        <f>SUMIFS([2]Up!$J:$J,[2]Up!$D:$D,D350)</f>
        <v>#VALUE!</v>
      </c>
      <c r="AJ350" s="82"/>
      <c r="AK350" s="82" t="str">
        <f t="shared" si="38"/>
        <v>PL10</v>
      </c>
      <c r="AL350" s="53" t="str">
        <f t="shared" si="39"/>
        <v/>
      </c>
      <c r="AM350" s="53" t="s">
        <v>786</v>
      </c>
      <c r="AN350" s="84"/>
      <c r="AO350" s="53"/>
      <c r="AP350" s="53" t="s">
        <v>779</v>
      </c>
      <c r="AQ350" s="53">
        <v>1</v>
      </c>
      <c r="AR350" s="83">
        <v>46215</v>
      </c>
      <c r="AS350" s="53"/>
      <c r="AT350" s="53"/>
    </row>
    <row r="351" spans="3:46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6"/>
        <v>0</v>
      </c>
      <c r="M351" s="26">
        <f t="shared" si="37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67" t="e">
        <f>SUMIFS([2]Up!$J:$J,[2]Up!$D:$D,D351)</f>
        <v>#VALUE!</v>
      </c>
      <c r="AJ351" s="82"/>
      <c r="AK351" s="82" t="str">
        <f t="shared" si="38"/>
        <v>PL25</v>
      </c>
      <c r="AL351" s="53" t="str">
        <f t="shared" si="39"/>
        <v/>
      </c>
      <c r="AM351" s="53" t="s">
        <v>703</v>
      </c>
      <c r="AN351" s="84"/>
      <c r="AO351" s="53"/>
      <c r="AP351" s="53" t="s">
        <v>715</v>
      </c>
      <c r="AQ351" s="53">
        <v>1</v>
      </c>
      <c r="AR351" s="83">
        <v>46215</v>
      </c>
      <c r="AS351" s="53"/>
      <c r="AT351" s="53"/>
    </row>
    <row r="352" spans="3:46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6"/>
        <v>0</v>
      </c>
      <c r="M352" s="26">
        <f t="shared" si="37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67" t="e">
        <f>SUMIFS([2]Up!$J:$J,[2]Up!$D:$D,D352)</f>
        <v>#VALUE!</v>
      </c>
      <c r="AJ352" s="82"/>
      <c r="AK352" s="82" t="str">
        <f t="shared" si="38"/>
        <v>PL12</v>
      </c>
      <c r="AL352" s="53" t="str">
        <f t="shared" si="39"/>
        <v/>
      </c>
      <c r="AM352" s="53" t="s">
        <v>786</v>
      </c>
      <c r="AN352" s="84"/>
      <c r="AO352" s="53"/>
      <c r="AP352" s="53" t="s">
        <v>792</v>
      </c>
      <c r="AQ352" s="53">
        <v>1</v>
      </c>
      <c r="AR352" s="83">
        <v>46215</v>
      </c>
      <c r="AS352" s="53"/>
      <c r="AT352" s="53"/>
    </row>
    <row r="353" spans="3:46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6"/>
        <v>0</v>
      </c>
      <c r="M353" s="26">
        <f t="shared" si="37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67" t="e">
        <f>SUMIFS([2]Up!$J:$J,[2]Up!$D:$D,D353)</f>
        <v>#VALUE!</v>
      </c>
      <c r="AJ353" s="82"/>
      <c r="AK353" s="82" t="str">
        <f t="shared" si="38"/>
        <v>PL25</v>
      </c>
      <c r="AL353" s="53" t="str">
        <f t="shared" si="39"/>
        <v/>
      </c>
      <c r="AM353" s="53" t="s">
        <v>703</v>
      </c>
      <c r="AN353" s="84"/>
      <c r="AO353" s="53"/>
      <c r="AP353" s="53" t="s">
        <v>715</v>
      </c>
      <c r="AQ353" s="53">
        <v>2</v>
      </c>
      <c r="AR353" s="83">
        <v>46215</v>
      </c>
      <c r="AS353" s="53"/>
      <c r="AT353" s="53"/>
    </row>
    <row r="354" spans="3:46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6"/>
        <v>0</v>
      </c>
      <c r="M354" s="26">
        <f t="shared" si="37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67" t="e">
        <f>SUMIFS([2]Up!$J:$J,[2]Up!$D:$D,D354)</f>
        <v>#VALUE!</v>
      </c>
      <c r="AJ354" s="82"/>
      <c r="AK354" s="82" t="str">
        <f t="shared" si="38"/>
        <v>PL12</v>
      </c>
      <c r="AL354" s="53" t="str">
        <f t="shared" si="39"/>
        <v/>
      </c>
      <c r="AM354" s="53" t="s">
        <v>786</v>
      </c>
      <c r="AN354" s="84"/>
      <c r="AO354" s="53"/>
      <c r="AP354" s="53" t="s">
        <v>792</v>
      </c>
      <c r="AQ354" s="53">
        <v>4</v>
      </c>
      <c r="AR354" s="83">
        <v>46215</v>
      </c>
      <c r="AS354" s="53"/>
      <c r="AT354" s="53"/>
    </row>
    <row r="355" spans="3:46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6"/>
        <v>1</v>
      </c>
      <c r="M355" s="26">
        <f t="shared" si="37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67" t="e">
        <f>SUMIFS([2]Up!$J:$J,[2]Up!$D:$D,D355)</f>
        <v>#VALUE!</v>
      </c>
      <c r="AJ355" s="82"/>
      <c r="AK355" s="82" t="str">
        <f t="shared" si="38"/>
        <v/>
      </c>
      <c r="AL355" s="53" t="str">
        <f t="shared" si="39"/>
        <v/>
      </c>
      <c r="AM355" s="53" t="s">
        <v>703</v>
      </c>
      <c r="AN355" s="84"/>
      <c r="AO355" s="53"/>
      <c r="AP355" s="53" t="s">
        <v>576</v>
      </c>
      <c r="AQ355" s="53">
        <v>1</v>
      </c>
      <c r="AR355" s="83"/>
      <c r="AS355" s="53"/>
      <c r="AT355" s="53"/>
    </row>
    <row r="356" spans="3:46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6"/>
        <v>0</v>
      </c>
      <c r="M356" s="26">
        <f t="shared" si="37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67" t="e">
        <f>SUMIFS([2]Up!$J:$J,[2]Up!$D:$D,D356)</f>
        <v>#VALUE!</v>
      </c>
      <c r="AJ356" s="82"/>
      <c r="AK356" s="82" t="str">
        <f t="shared" si="38"/>
        <v/>
      </c>
      <c r="AL356" s="53" t="str">
        <f t="shared" si="39"/>
        <v/>
      </c>
      <c r="AM356" s="53" t="s">
        <v>786</v>
      </c>
      <c r="AN356" s="84"/>
      <c r="AO356" s="53"/>
      <c r="AP356" s="53" t="s">
        <v>806</v>
      </c>
      <c r="AQ356" s="53">
        <v>2</v>
      </c>
      <c r="AR356" s="83">
        <v>46215</v>
      </c>
      <c r="AS356" s="53"/>
      <c r="AT356" s="53"/>
    </row>
    <row r="357" spans="3:46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6"/>
        <v>0</v>
      </c>
      <c r="M357" s="26">
        <f t="shared" si="37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67" t="e">
        <f>SUMIFS([2]Up!$J:$J,[2]Up!$D:$D,D357)</f>
        <v>#VALUE!</v>
      </c>
      <c r="AJ357" s="82"/>
      <c r="AK357" s="82" t="str">
        <f t="shared" si="38"/>
        <v/>
      </c>
      <c r="AL357" s="53" t="str">
        <f t="shared" si="39"/>
        <v/>
      </c>
      <c r="AM357" s="53" t="s">
        <v>786</v>
      </c>
      <c r="AN357" s="84"/>
      <c r="AO357" s="53"/>
      <c r="AP357" s="53"/>
      <c r="AQ357" s="53"/>
      <c r="AR357" s="83"/>
      <c r="AS357" s="53"/>
      <c r="AT357" s="53"/>
    </row>
    <row r="358" spans="3:46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6"/>
        <v>0</v>
      </c>
      <c r="M358" s="26">
        <f t="shared" si="37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67" t="e">
        <f>SUMIFS([2]Up!$J:$J,[2]Up!$D:$D,D358)</f>
        <v>#VALUE!</v>
      </c>
      <c r="AJ358" s="82"/>
      <c r="AK358" s="82" t="str">
        <f t="shared" si="38"/>
        <v/>
      </c>
      <c r="AL358" s="53" t="str">
        <f t="shared" si="39"/>
        <v/>
      </c>
      <c r="AM358" s="53" t="s">
        <v>682</v>
      </c>
      <c r="AN358" s="84"/>
      <c r="AO358" s="53"/>
      <c r="AP358" s="53"/>
      <c r="AQ358" s="53"/>
      <c r="AR358" s="83"/>
      <c r="AS358" s="53"/>
      <c r="AT358" s="53"/>
    </row>
    <row r="359" spans="3:46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6"/>
        <v>0</v>
      </c>
      <c r="M359" s="26">
        <f t="shared" si="37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67" t="e">
        <f>SUMIFS([2]Up!$J:$J,[2]Up!$D:$D,D359)</f>
        <v>#VALUE!</v>
      </c>
      <c r="AJ359" s="82"/>
      <c r="AK359" s="82" t="str">
        <f t="shared" si="38"/>
        <v/>
      </c>
      <c r="AL359" s="53" t="str">
        <f t="shared" si="39"/>
        <v/>
      </c>
      <c r="AM359" s="53" t="s">
        <v>786</v>
      </c>
      <c r="AN359" s="84"/>
      <c r="AO359" s="53"/>
      <c r="AP359" s="53"/>
      <c r="AQ359" s="53"/>
      <c r="AR359" s="83"/>
      <c r="AS359" s="53"/>
      <c r="AT359" s="53"/>
    </row>
    <row r="360" spans="3:46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6"/>
        <v>0</v>
      </c>
      <c r="M360" s="26">
        <f t="shared" si="37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67" t="e">
        <f>SUMIFS([2]Up!$J:$J,[2]Up!$D:$D,D360)</f>
        <v>#VALUE!</v>
      </c>
      <c r="AJ360" s="82"/>
      <c r="AK360" s="82" t="str">
        <f t="shared" si="38"/>
        <v/>
      </c>
      <c r="AL360" s="53" t="str">
        <f t="shared" si="39"/>
        <v/>
      </c>
      <c r="AM360" s="53" t="s">
        <v>682</v>
      </c>
      <c r="AN360" s="84"/>
      <c r="AO360" s="53"/>
      <c r="AP360" s="53"/>
      <c r="AQ360" s="53"/>
      <c r="AR360" s="83"/>
      <c r="AS360" s="53"/>
      <c r="AT360" s="53"/>
    </row>
    <row r="361" spans="3:46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6"/>
        <v>0</v>
      </c>
      <c r="M361" s="26">
        <f t="shared" si="37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67" t="e">
        <f>SUMIFS([2]Up!$J:$J,[2]Up!$D:$D,D361)</f>
        <v>#VALUE!</v>
      </c>
      <c r="AJ361" s="82"/>
      <c r="AK361" s="82" t="str">
        <f t="shared" si="38"/>
        <v/>
      </c>
      <c r="AL361" s="53" t="str">
        <f t="shared" si="39"/>
        <v/>
      </c>
      <c r="AM361" s="53" t="s">
        <v>682</v>
      </c>
      <c r="AN361" s="84"/>
      <c r="AO361" s="53"/>
      <c r="AP361" s="53"/>
      <c r="AQ361" s="53"/>
      <c r="AR361" s="83"/>
      <c r="AS361" s="53"/>
      <c r="AT361" s="53"/>
    </row>
    <row r="362" spans="3:46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6"/>
        <v>0</v>
      </c>
      <c r="M362" s="26">
        <f t="shared" si="37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67" t="e">
        <f>SUMIFS([2]Up!$J:$J,[2]Up!$D:$D,D362)</f>
        <v>#VALUE!</v>
      </c>
      <c r="AJ362" s="82"/>
      <c r="AK362" s="82" t="str">
        <f t="shared" si="38"/>
        <v/>
      </c>
      <c r="AL362" s="53" t="str">
        <f t="shared" si="39"/>
        <v/>
      </c>
      <c r="AM362" s="53" t="s">
        <v>682</v>
      </c>
      <c r="AN362" s="84"/>
      <c r="AO362" s="53"/>
      <c r="AP362" s="53"/>
      <c r="AQ362" s="53"/>
      <c r="AR362" s="83"/>
      <c r="AS362" s="53"/>
      <c r="AT362" s="53"/>
    </row>
    <row r="363" spans="3:46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6"/>
        <v>0</v>
      </c>
      <c r="M363" s="26">
        <f t="shared" si="37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67" t="e">
        <f>SUMIFS([2]Up!$J:$J,[2]Up!$D:$D,D363)</f>
        <v>#VALUE!</v>
      </c>
      <c r="AJ363" s="82"/>
      <c r="AK363" s="82" t="str">
        <f t="shared" si="38"/>
        <v/>
      </c>
      <c r="AL363" s="53" t="str">
        <f t="shared" si="39"/>
        <v/>
      </c>
      <c r="AM363" s="53" t="s">
        <v>682</v>
      </c>
      <c r="AN363" s="84"/>
      <c r="AO363" s="53"/>
      <c r="AP363" s="53"/>
      <c r="AQ363" s="53"/>
      <c r="AR363" s="83"/>
      <c r="AS363" s="53"/>
      <c r="AT363" s="53"/>
    </row>
    <row r="364" spans="3:46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6"/>
        <v>0</v>
      </c>
      <c r="M364" s="26">
        <f t="shared" si="37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67" t="e">
        <f>SUMIFS([2]Up!$J:$J,[2]Up!$D:$D,D364)</f>
        <v>#VALUE!</v>
      </c>
      <c r="AJ364" s="82"/>
      <c r="AK364" s="82" t="str">
        <f t="shared" si="38"/>
        <v/>
      </c>
      <c r="AL364" s="53" t="str">
        <f t="shared" si="39"/>
        <v/>
      </c>
      <c r="AM364" s="53" t="s">
        <v>786</v>
      </c>
      <c r="AN364" s="84"/>
      <c r="AO364" s="53"/>
      <c r="AP364" s="53"/>
      <c r="AQ364" s="53"/>
      <c r="AR364" s="83"/>
      <c r="AS364" s="53"/>
      <c r="AT364" s="53"/>
    </row>
    <row r="365" spans="3:46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6"/>
        <v>0</v>
      </c>
      <c r="M365" s="26">
        <f t="shared" si="37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67" t="e">
        <f>SUMIFS([2]Up!$J:$J,[2]Up!$D:$D,D365)</f>
        <v>#VALUE!</v>
      </c>
      <c r="AJ365" s="82"/>
      <c r="AK365" s="82" t="str">
        <f t="shared" si="38"/>
        <v/>
      </c>
      <c r="AL365" s="53" t="str">
        <f t="shared" si="39"/>
        <v/>
      </c>
      <c r="AM365" s="53" t="s">
        <v>682</v>
      </c>
      <c r="AN365" s="84"/>
      <c r="AO365" s="53"/>
      <c r="AP365" s="53"/>
      <c r="AQ365" s="53"/>
      <c r="AR365" s="83"/>
      <c r="AS365" s="53"/>
      <c r="AT365" s="53"/>
    </row>
    <row r="366" spans="3:46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0">MIN(SUM(N366:AH366),I366)</f>
        <v>0</v>
      </c>
      <c r="M366" s="26">
        <f t="shared" ref="M366:M429" si="41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67" t="e">
        <f>SUMIFS([2]Up!$J:$J,[2]Up!$D:$D,D366)</f>
        <v>#VALUE!</v>
      </c>
      <c r="AJ366" s="82"/>
      <c r="AK366" s="82" t="str">
        <f t="shared" ref="AK366:AK429" si="42">IFERROR(IF(C366="Plate",LEFT(E366,FIND("*",E366,1)-1),""),IF(C366="Plate",LEFT(E366,FIND("x",E366,1)-1),""))</f>
        <v/>
      </c>
      <c r="AL366" s="53" t="str">
        <f t="shared" ref="AL366:AL429" si="43">IF(ROUND(SUM(N366:AH366)-I366,0)&gt;0,"Thừa "&amp;SUM(N366:AH366)-I366,"")</f>
        <v/>
      </c>
      <c r="AM366" s="53" t="s">
        <v>682</v>
      </c>
      <c r="AN366" s="84"/>
      <c r="AO366" s="53"/>
      <c r="AP366" s="53"/>
      <c r="AQ366" s="53"/>
      <c r="AR366" s="83"/>
      <c r="AS366" s="53"/>
      <c r="AT366" s="53"/>
    </row>
    <row r="367" spans="3:46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0"/>
        <v>1</v>
      </c>
      <c r="M367" s="26">
        <f t="shared" si="41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67" t="e">
        <f>SUMIFS([2]Up!$J:$J,[2]Up!$D:$D,D367)</f>
        <v>#VALUE!</v>
      </c>
      <c r="AJ367" s="82"/>
      <c r="AK367" s="82" t="str">
        <f t="shared" si="42"/>
        <v>PL10</v>
      </c>
      <c r="AL367" s="53" t="str">
        <f t="shared" si="43"/>
        <v/>
      </c>
      <c r="AM367" s="53" t="s">
        <v>703</v>
      </c>
      <c r="AN367" s="84"/>
      <c r="AO367" s="53"/>
      <c r="AP367" s="53" t="s">
        <v>779</v>
      </c>
      <c r="AQ367" s="53">
        <v>1</v>
      </c>
      <c r="AR367" s="83">
        <v>46215</v>
      </c>
      <c r="AS367" s="53"/>
      <c r="AT367" s="53"/>
    </row>
    <row r="368" spans="3:46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0"/>
        <v>1</v>
      </c>
      <c r="M368" s="26">
        <f t="shared" si="41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67" t="e">
        <f>SUMIFS([2]Up!$J:$J,[2]Up!$D:$D,D368)</f>
        <v>#VALUE!</v>
      </c>
      <c r="AJ368" s="82"/>
      <c r="AK368" s="82" t="str">
        <f t="shared" si="42"/>
        <v>PL55</v>
      </c>
      <c r="AL368" s="53" t="str">
        <f t="shared" si="43"/>
        <v/>
      </c>
      <c r="AM368" s="53" t="s">
        <v>703</v>
      </c>
      <c r="AN368" s="84"/>
      <c r="AO368" s="53"/>
      <c r="AP368" s="53" t="s">
        <v>760</v>
      </c>
      <c r="AQ368" s="53">
        <v>1</v>
      </c>
      <c r="AR368" s="83">
        <v>46215</v>
      </c>
      <c r="AS368" s="53"/>
      <c r="AT368" s="53"/>
    </row>
    <row r="369" spans="3:46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0"/>
        <v>1</v>
      </c>
      <c r="M369" s="26">
        <f t="shared" si="41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67" t="e">
        <f>SUMIFS([2]Up!$J:$J,[2]Up!$D:$D,D369)</f>
        <v>#VALUE!</v>
      </c>
      <c r="AJ369" s="82"/>
      <c r="AK369" s="82" t="str">
        <f t="shared" si="42"/>
        <v>PL10</v>
      </c>
      <c r="AL369" s="53" t="str">
        <f t="shared" si="43"/>
        <v/>
      </c>
      <c r="AM369" s="53" t="s">
        <v>703</v>
      </c>
      <c r="AN369" s="84"/>
      <c r="AO369" s="53"/>
      <c r="AP369" s="53" t="s">
        <v>779</v>
      </c>
      <c r="AQ369" s="53">
        <v>1</v>
      </c>
      <c r="AR369" s="83">
        <v>46215</v>
      </c>
      <c r="AS369" s="53"/>
      <c r="AT369" s="53"/>
    </row>
    <row r="370" spans="3:46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0"/>
        <v>16</v>
      </c>
      <c r="M370" s="26">
        <f t="shared" si="41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67" t="e">
        <f>SUMIFS([2]Up!$J:$J,[2]Up!$D:$D,D370)</f>
        <v>#VALUE!</v>
      </c>
      <c r="AJ370" s="82"/>
      <c r="AK370" s="82" t="str">
        <f t="shared" si="42"/>
        <v>PL10</v>
      </c>
      <c r="AL370" s="53" t="str">
        <f t="shared" si="43"/>
        <v/>
      </c>
      <c r="AM370" s="53" t="s">
        <v>703</v>
      </c>
      <c r="AN370" s="84"/>
      <c r="AO370" s="53"/>
      <c r="AP370" s="53" t="s">
        <v>836</v>
      </c>
      <c r="AQ370" s="53">
        <v>16</v>
      </c>
      <c r="AR370" s="83">
        <v>46215</v>
      </c>
      <c r="AS370" s="53"/>
      <c r="AT370" s="53"/>
    </row>
    <row r="371" spans="3:46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0"/>
        <v>10</v>
      </c>
      <c r="M371" s="26">
        <f t="shared" si="41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67" t="e">
        <f>SUMIFS([2]Up!$J:$J,[2]Up!$D:$D,D371)</f>
        <v>#VALUE!</v>
      </c>
      <c r="AJ371" s="82"/>
      <c r="AK371" s="82" t="str">
        <f t="shared" si="42"/>
        <v>PL10</v>
      </c>
      <c r="AL371" s="53" t="str">
        <f t="shared" si="43"/>
        <v/>
      </c>
      <c r="AM371" s="53" t="s">
        <v>703</v>
      </c>
      <c r="AN371" s="84"/>
      <c r="AO371" s="53"/>
      <c r="AP371" s="53" t="s">
        <v>779</v>
      </c>
      <c r="AQ371" s="53">
        <v>10</v>
      </c>
      <c r="AR371" s="83">
        <v>46215</v>
      </c>
      <c r="AS371" s="53"/>
      <c r="AT371" s="53"/>
    </row>
    <row r="372" spans="3:46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0"/>
        <v>5</v>
      </c>
      <c r="M372" s="26">
        <f t="shared" si="41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67" t="e">
        <f>SUMIFS([2]Up!$J:$J,[2]Up!$D:$D,D372)</f>
        <v>#VALUE!</v>
      </c>
      <c r="AJ372" s="82"/>
      <c r="AK372" s="82" t="str">
        <f t="shared" si="42"/>
        <v>PL12</v>
      </c>
      <c r="AL372" s="53" t="str">
        <f t="shared" si="43"/>
        <v/>
      </c>
      <c r="AM372" s="53" t="s">
        <v>703</v>
      </c>
      <c r="AN372" s="84"/>
      <c r="AO372" s="53"/>
      <c r="AP372" s="53" t="s">
        <v>792</v>
      </c>
      <c r="AQ372" s="53">
        <v>5</v>
      </c>
      <c r="AR372" s="83">
        <v>46215</v>
      </c>
      <c r="AS372" s="53"/>
      <c r="AT372" s="53"/>
    </row>
    <row r="373" spans="3:46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0"/>
        <v>2</v>
      </c>
      <c r="M373" s="26">
        <f t="shared" si="41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67" t="e">
        <f>SUMIFS([2]Up!$J:$J,[2]Up!$D:$D,D373)</f>
        <v>#VALUE!</v>
      </c>
      <c r="AJ373" s="82"/>
      <c r="AK373" s="82" t="str">
        <f t="shared" si="42"/>
        <v>PL10</v>
      </c>
      <c r="AL373" s="53" t="str">
        <f t="shared" si="43"/>
        <v/>
      </c>
      <c r="AM373" s="53" t="s">
        <v>703</v>
      </c>
      <c r="AN373" s="84"/>
      <c r="AO373" s="53"/>
      <c r="AP373" s="53" t="s">
        <v>779</v>
      </c>
      <c r="AQ373" s="53">
        <v>2</v>
      </c>
      <c r="AR373" s="83">
        <v>46215</v>
      </c>
      <c r="AS373" s="53"/>
      <c r="AT373" s="53"/>
    </row>
    <row r="374" spans="3:46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0"/>
        <v>2</v>
      </c>
      <c r="M374" s="26">
        <f t="shared" si="41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67" t="e">
        <f>SUMIFS([2]Up!$J:$J,[2]Up!$D:$D,D374)</f>
        <v>#VALUE!</v>
      </c>
      <c r="AJ374" s="82"/>
      <c r="AK374" s="82" t="str">
        <f t="shared" si="42"/>
        <v>PL19</v>
      </c>
      <c r="AL374" s="53" t="str">
        <f t="shared" si="43"/>
        <v/>
      </c>
      <c r="AM374" s="53" t="s">
        <v>703</v>
      </c>
      <c r="AN374" s="84"/>
      <c r="AO374" s="53"/>
      <c r="AP374" s="53" t="s">
        <v>850</v>
      </c>
      <c r="AQ374" s="53">
        <v>2</v>
      </c>
      <c r="AR374" s="83">
        <v>46215</v>
      </c>
      <c r="AS374" s="53"/>
      <c r="AT374" s="53"/>
    </row>
    <row r="375" spans="3:46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0"/>
        <v>2</v>
      </c>
      <c r="M375" s="26">
        <f t="shared" si="41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67" t="e">
        <f>SUMIFS([2]Up!$J:$J,[2]Up!$D:$D,D375)</f>
        <v>#VALUE!</v>
      </c>
      <c r="AJ375" s="82"/>
      <c r="AK375" s="82" t="str">
        <f t="shared" si="42"/>
        <v>PL12</v>
      </c>
      <c r="AL375" s="53" t="str">
        <f t="shared" si="43"/>
        <v/>
      </c>
      <c r="AM375" s="53" t="s">
        <v>703</v>
      </c>
      <c r="AN375" s="84"/>
      <c r="AO375" s="53"/>
      <c r="AP375" s="53" t="s">
        <v>854</v>
      </c>
      <c r="AQ375" s="53">
        <v>2</v>
      </c>
      <c r="AR375" s="83">
        <v>46215</v>
      </c>
      <c r="AS375" s="53"/>
      <c r="AT375" s="53"/>
    </row>
    <row r="376" spans="3:46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0"/>
        <v>2</v>
      </c>
      <c r="M376" s="26">
        <f t="shared" si="41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67" t="e">
        <f>SUMIFS([2]Up!$J:$J,[2]Up!$D:$D,D376)</f>
        <v>#VALUE!</v>
      </c>
      <c r="AJ376" s="82"/>
      <c r="AK376" s="82" t="str">
        <f t="shared" si="42"/>
        <v>PL6</v>
      </c>
      <c r="AL376" s="53" t="str">
        <f t="shared" si="43"/>
        <v/>
      </c>
      <c r="AM376" s="53" t="s">
        <v>703</v>
      </c>
      <c r="AN376" s="84"/>
      <c r="AO376" s="53"/>
      <c r="AP376" s="53" t="s">
        <v>765</v>
      </c>
      <c r="AQ376" s="53">
        <v>2</v>
      </c>
      <c r="AR376" s="83">
        <v>46215</v>
      </c>
      <c r="AS376" s="53"/>
      <c r="AT376" s="53"/>
    </row>
    <row r="377" spans="3:46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0"/>
        <v>0</v>
      </c>
      <c r="M377" s="26">
        <f t="shared" si="41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67" t="e">
        <f>SUMIFS([2]Up!$J:$J,[2]Up!$D:$D,D377)</f>
        <v>#VALUE!</v>
      </c>
      <c r="AJ377" s="82"/>
      <c r="AK377" s="82" t="str">
        <f t="shared" si="42"/>
        <v/>
      </c>
      <c r="AL377" s="53" t="str">
        <f t="shared" si="43"/>
        <v/>
      </c>
      <c r="AM377" s="53" t="s">
        <v>682</v>
      </c>
      <c r="AN377" s="84"/>
      <c r="AO377" s="53"/>
      <c r="AP377" s="53"/>
      <c r="AQ377" s="53"/>
      <c r="AR377" s="83"/>
      <c r="AS377" s="53"/>
      <c r="AT377" s="53"/>
    </row>
    <row r="378" spans="3:46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0"/>
        <v>2</v>
      </c>
      <c r="M378" s="26">
        <f t="shared" si="41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67" t="e">
        <f>SUMIFS([2]Up!$J:$J,[2]Up!$D:$D,D378)</f>
        <v>#VALUE!</v>
      </c>
      <c r="AJ378" s="82"/>
      <c r="AK378" s="82" t="str">
        <f t="shared" si="42"/>
        <v>PL55</v>
      </c>
      <c r="AL378" s="53" t="str">
        <f t="shared" si="43"/>
        <v/>
      </c>
      <c r="AM378" s="53" t="s">
        <v>703</v>
      </c>
      <c r="AN378" s="84"/>
      <c r="AO378" s="53"/>
      <c r="AP378" s="53" t="s">
        <v>760</v>
      </c>
      <c r="AQ378" s="53">
        <v>2</v>
      </c>
      <c r="AR378" s="83">
        <v>46215</v>
      </c>
      <c r="AS378" s="53"/>
      <c r="AT378" s="53"/>
    </row>
    <row r="379" spans="3:46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0"/>
        <v>0</v>
      </c>
      <c r="M379" s="26">
        <f t="shared" si="41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67" t="e">
        <f>SUMIFS([2]Up!$J:$J,[2]Up!$D:$D,D379)</f>
        <v>#VALUE!</v>
      </c>
      <c r="AJ379" s="82"/>
      <c r="AK379" s="82" t="str">
        <f t="shared" si="42"/>
        <v>PL12</v>
      </c>
      <c r="AL379" s="53" t="str">
        <f t="shared" si="43"/>
        <v/>
      </c>
      <c r="AM379" s="53" t="s">
        <v>703</v>
      </c>
      <c r="AN379" s="84"/>
      <c r="AO379" s="53"/>
      <c r="AP379" s="53" t="s">
        <v>869</v>
      </c>
      <c r="AQ379" s="53">
        <v>8</v>
      </c>
      <c r="AR379" s="83">
        <v>46215</v>
      </c>
      <c r="AS379" s="53"/>
      <c r="AT379" s="53"/>
    </row>
    <row r="380" spans="3:46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0"/>
        <v>0</v>
      </c>
      <c r="M380" s="26">
        <f t="shared" si="41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67" t="e">
        <f>SUMIFS([2]Up!$J:$J,[2]Up!$D:$D,D380)</f>
        <v>#VALUE!</v>
      </c>
      <c r="AJ380" s="82"/>
      <c r="AK380" s="82" t="str">
        <f t="shared" si="42"/>
        <v>PL25</v>
      </c>
      <c r="AL380" s="53" t="str">
        <f t="shared" si="43"/>
        <v/>
      </c>
      <c r="AM380" s="53" t="s">
        <v>703</v>
      </c>
      <c r="AN380" s="84"/>
      <c r="AO380" s="53"/>
      <c r="AP380" s="53" t="s">
        <v>715</v>
      </c>
      <c r="AQ380" s="53">
        <v>1</v>
      </c>
      <c r="AR380" s="83">
        <v>46215</v>
      </c>
      <c r="AS380" s="53"/>
      <c r="AT380" s="53"/>
    </row>
    <row r="381" spans="3:46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0"/>
        <v>0</v>
      </c>
      <c r="M381" s="26">
        <f t="shared" si="41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67" t="e">
        <f>SUMIFS([2]Up!$J:$J,[2]Up!$D:$D,D381)</f>
        <v>#VALUE!</v>
      </c>
      <c r="AJ381" s="82"/>
      <c r="AK381" s="82" t="str">
        <f t="shared" si="42"/>
        <v/>
      </c>
      <c r="AL381" s="53" t="str">
        <f t="shared" si="43"/>
        <v/>
      </c>
      <c r="AM381" s="53" t="s">
        <v>703</v>
      </c>
      <c r="AN381" s="84"/>
      <c r="AO381" s="53"/>
      <c r="AP381" s="53" t="s">
        <v>877</v>
      </c>
      <c r="AQ381" s="53">
        <v>1</v>
      </c>
      <c r="AR381" s="83">
        <v>46215</v>
      </c>
      <c r="AS381" s="53"/>
      <c r="AT381" s="53"/>
    </row>
    <row r="382" spans="3:46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0"/>
        <v>1</v>
      </c>
      <c r="M382" s="26">
        <f t="shared" si="41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67" t="e">
        <f>SUMIFS([2]Up!$J:$J,[2]Up!$D:$D,D382)</f>
        <v>#VALUE!</v>
      </c>
      <c r="AJ382" s="82"/>
      <c r="AK382" s="82" t="str">
        <f t="shared" si="42"/>
        <v/>
      </c>
      <c r="AL382" s="53" t="str">
        <f t="shared" si="43"/>
        <v/>
      </c>
      <c r="AM382" s="53" t="s">
        <v>703</v>
      </c>
      <c r="AN382" s="84"/>
      <c r="AO382" s="53"/>
      <c r="AP382" s="53" t="s">
        <v>576</v>
      </c>
      <c r="AQ382" s="53">
        <v>1</v>
      </c>
      <c r="AR382" s="83"/>
      <c r="AS382" s="53"/>
      <c r="AT382" s="53"/>
    </row>
    <row r="383" spans="3:46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0"/>
        <v>1</v>
      </c>
      <c r="M383" s="26">
        <f t="shared" si="41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67" t="e">
        <f>SUMIFS([2]Up!$J:$J,[2]Up!$D:$D,D383)</f>
        <v>#VALUE!</v>
      </c>
      <c r="AJ383" s="82"/>
      <c r="AK383" s="82" t="str">
        <f t="shared" si="42"/>
        <v/>
      </c>
      <c r="AL383" s="53" t="str">
        <f t="shared" si="43"/>
        <v/>
      </c>
      <c r="AM383" s="53" t="s">
        <v>703</v>
      </c>
      <c r="AN383" s="84"/>
      <c r="AO383" s="53"/>
      <c r="AP383" s="53" t="s">
        <v>704</v>
      </c>
      <c r="AQ383" s="53">
        <v>1</v>
      </c>
      <c r="AR383" s="83">
        <v>46215</v>
      </c>
      <c r="AS383" s="53"/>
      <c r="AT383" s="53"/>
    </row>
    <row r="384" spans="3:46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0"/>
        <v>1</v>
      </c>
      <c r="M384" s="26">
        <f t="shared" si="41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67" t="e">
        <f>SUMIFS([2]Up!$J:$J,[2]Up!$D:$D,D384)</f>
        <v>#VALUE!</v>
      </c>
      <c r="AJ384" s="82"/>
      <c r="AK384" s="82" t="str">
        <f t="shared" si="42"/>
        <v/>
      </c>
      <c r="AL384" s="53" t="str">
        <f t="shared" si="43"/>
        <v/>
      </c>
      <c r="AM384" s="53" t="s">
        <v>703</v>
      </c>
      <c r="AN384" s="84"/>
      <c r="AO384" s="53"/>
      <c r="AP384" s="53" t="s">
        <v>733</v>
      </c>
      <c r="AQ384" s="53">
        <v>1</v>
      </c>
      <c r="AR384" s="83">
        <v>46215</v>
      </c>
      <c r="AS384" s="53"/>
      <c r="AT384" s="53"/>
    </row>
    <row r="385" spans="3:46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0"/>
        <v>5</v>
      </c>
      <c r="M385" s="26">
        <f t="shared" si="41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67" t="e">
        <f>SUMIFS([2]Up!$J:$J,[2]Up!$D:$D,D385)</f>
        <v>#VALUE!</v>
      </c>
      <c r="AJ385" s="82"/>
      <c r="AK385" s="82" t="str">
        <f t="shared" si="42"/>
        <v/>
      </c>
      <c r="AL385" s="53" t="str">
        <f t="shared" si="43"/>
        <v/>
      </c>
      <c r="AM385" s="53" t="s">
        <v>703</v>
      </c>
      <c r="AN385" s="84"/>
      <c r="AO385" s="53"/>
      <c r="AP385" s="53" t="s">
        <v>726</v>
      </c>
      <c r="AQ385" s="53">
        <v>5</v>
      </c>
      <c r="AR385" s="83">
        <v>46215</v>
      </c>
      <c r="AS385" s="53"/>
      <c r="AT385" s="53"/>
    </row>
    <row r="386" spans="3:46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0"/>
        <v>1</v>
      </c>
      <c r="M386" s="26">
        <f t="shared" si="41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67" t="e">
        <f>SUMIFS([2]Up!$J:$J,[2]Up!$D:$D,D386)</f>
        <v>#VALUE!</v>
      </c>
      <c r="AJ386" s="82"/>
      <c r="AK386" s="82" t="str">
        <f t="shared" si="42"/>
        <v/>
      </c>
      <c r="AL386" s="53" t="str">
        <f t="shared" si="43"/>
        <v/>
      </c>
      <c r="AM386" s="53" t="s">
        <v>703</v>
      </c>
      <c r="AN386" s="84"/>
      <c r="AO386" s="53"/>
      <c r="AP386" s="53" t="s">
        <v>726</v>
      </c>
      <c r="AQ386" s="53">
        <v>1</v>
      </c>
      <c r="AR386" s="83">
        <v>46215</v>
      </c>
      <c r="AS386" s="53"/>
      <c r="AT386" s="53"/>
    </row>
    <row r="387" spans="3:46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0"/>
        <v>1</v>
      </c>
      <c r="M387" s="26">
        <f t="shared" si="41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67" t="e">
        <f>SUMIFS([2]Up!$J:$J,[2]Up!$D:$D,D387)</f>
        <v>#VALUE!</v>
      </c>
      <c r="AJ387" s="82"/>
      <c r="AK387" s="82" t="str">
        <f t="shared" si="42"/>
        <v/>
      </c>
      <c r="AL387" s="53" t="str">
        <f t="shared" si="43"/>
        <v/>
      </c>
      <c r="AM387" s="53" t="s">
        <v>703</v>
      </c>
      <c r="AN387" s="84"/>
      <c r="AO387" s="53"/>
      <c r="AP387" s="53" t="s">
        <v>576</v>
      </c>
      <c r="AQ387" s="53">
        <v>1</v>
      </c>
      <c r="AR387" s="83"/>
      <c r="AS387" s="53"/>
      <c r="AT387" s="53"/>
    </row>
    <row r="388" spans="3:46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0"/>
        <v>1</v>
      </c>
      <c r="M388" s="26">
        <f t="shared" si="41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67" t="e">
        <f>SUMIFS([2]Up!$J:$J,[2]Up!$D:$D,D388)</f>
        <v>#VALUE!</v>
      </c>
      <c r="AJ388" s="82"/>
      <c r="AK388" s="82" t="str">
        <f t="shared" si="42"/>
        <v/>
      </c>
      <c r="AL388" s="53" t="str">
        <f t="shared" si="43"/>
        <v/>
      </c>
      <c r="AM388" s="53" t="s">
        <v>703</v>
      </c>
      <c r="AN388" s="84"/>
      <c r="AO388" s="53"/>
      <c r="AP388" s="53" t="s">
        <v>722</v>
      </c>
      <c r="AQ388" s="53">
        <v>1</v>
      </c>
      <c r="AR388" s="83">
        <v>46215</v>
      </c>
      <c r="AS388" s="53"/>
      <c r="AT388" s="53"/>
    </row>
    <row r="389" spans="3:46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0"/>
        <v>1</v>
      </c>
      <c r="M389" s="26">
        <f t="shared" si="41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67" t="e">
        <f>SUMIFS([2]Up!$J:$J,[2]Up!$D:$D,D389)</f>
        <v>#VALUE!</v>
      </c>
      <c r="AJ389" s="82"/>
      <c r="AK389" s="82" t="str">
        <f t="shared" si="42"/>
        <v/>
      </c>
      <c r="AL389" s="53" t="str">
        <f t="shared" si="43"/>
        <v/>
      </c>
      <c r="AM389" s="53" t="s">
        <v>703</v>
      </c>
      <c r="AN389" s="84"/>
      <c r="AO389" s="53"/>
      <c r="AP389" s="53" t="s">
        <v>733</v>
      </c>
      <c r="AQ389" s="53">
        <v>1</v>
      </c>
      <c r="AR389" s="83">
        <v>46215</v>
      </c>
      <c r="AS389" s="53"/>
      <c r="AT389" s="53"/>
    </row>
    <row r="390" spans="3:46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0"/>
        <v>5</v>
      </c>
      <c r="M390" s="26">
        <f t="shared" si="41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67" t="e">
        <f>SUMIFS([2]Up!$J:$J,[2]Up!$D:$D,D390)</f>
        <v>#VALUE!</v>
      </c>
      <c r="AJ390" s="82"/>
      <c r="AK390" s="82" t="str">
        <f t="shared" si="42"/>
        <v/>
      </c>
      <c r="AL390" s="53" t="str">
        <f t="shared" si="43"/>
        <v/>
      </c>
      <c r="AM390" s="53" t="s">
        <v>703</v>
      </c>
      <c r="AN390" s="84"/>
      <c r="AO390" s="53"/>
      <c r="AP390" s="53" t="s">
        <v>726</v>
      </c>
      <c r="AQ390" s="53">
        <v>5</v>
      </c>
      <c r="AR390" s="83">
        <v>46215</v>
      </c>
      <c r="AS390" s="53"/>
      <c r="AT390" s="53"/>
    </row>
    <row r="391" spans="3:46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0"/>
        <v>1</v>
      </c>
      <c r="M391" s="26">
        <f t="shared" si="41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67" t="e">
        <f>SUMIFS([2]Up!$J:$J,[2]Up!$D:$D,D391)</f>
        <v>#VALUE!</v>
      </c>
      <c r="AJ391" s="82"/>
      <c r="AK391" s="82" t="str">
        <f t="shared" si="42"/>
        <v/>
      </c>
      <c r="AL391" s="53" t="str">
        <f t="shared" si="43"/>
        <v/>
      </c>
      <c r="AM391" s="53" t="s">
        <v>703</v>
      </c>
      <c r="AN391" s="84"/>
      <c r="AO391" s="53"/>
      <c r="AP391" s="53" t="s">
        <v>726</v>
      </c>
      <c r="AQ391" s="53">
        <v>1</v>
      </c>
      <c r="AR391" s="83">
        <v>46215</v>
      </c>
      <c r="AS391" s="53"/>
      <c r="AT391" s="53"/>
    </row>
    <row r="392" spans="3:46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0"/>
        <v>1</v>
      </c>
      <c r="M392" s="26">
        <f t="shared" si="41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67" t="e">
        <f>SUMIFS([2]Up!$J:$J,[2]Up!$D:$D,D392)</f>
        <v>#VALUE!</v>
      </c>
      <c r="AJ392" s="82"/>
      <c r="AK392" s="82" t="str">
        <f t="shared" si="42"/>
        <v/>
      </c>
      <c r="AL392" s="53" t="str">
        <f t="shared" si="43"/>
        <v/>
      </c>
      <c r="AM392" s="53" t="s">
        <v>703</v>
      </c>
      <c r="AN392" s="84"/>
      <c r="AO392" s="53"/>
      <c r="AP392" s="53" t="s">
        <v>733</v>
      </c>
      <c r="AQ392" s="53">
        <v>1</v>
      </c>
      <c r="AR392" s="83">
        <v>46215</v>
      </c>
      <c r="AS392" s="53"/>
      <c r="AT392" s="53"/>
    </row>
    <row r="393" spans="3:46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0"/>
        <v>6</v>
      </c>
      <c r="M393" s="26">
        <f t="shared" si="41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67" t="e">
        <f>SUMIFS([2]Up!$J:$J,[2]Up!$D:$D,D393)</f>
        <v>#VALUE!</v>
      </c>
      <c r="AJ393" s="82"/>
      <c r="AK393" s="82" t="str">
        <f t="shared" si="42"/>
        <v/>
      </c>
      <c r="AL393" s="53" t="str">
        <f t="shared" si="43"/>
        <v/>
      </c>
      <c r="AM393" s="53" t="s">
        <v>703</v>
      </c>
      <c r="AN393" s="84"/>
      <c r="AO393" s="53"/>
      <c r="AP393" s="53" t="s">
        <v>726</v>
      </c>
      <c r="AQ393" s="53">
        <v>6</v>
      </c>
      <c r="AR393" s="83">
        <v>46215</v>
      </c>
      <c r="AS393" s="53"/>
      <c r="AT393" s="53"/>
    </row>
    <row r="394" spans="3:46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0"/>
        <v>1</v>
      </c>
      <c r="M394" s="26">
        <f t="shared" si="41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67" t="e">
        <f>SUMIFS([2]Up!$J:$J,[2]Up!$D:$D,D394)</f>
        <v>#VALUE!</v>
      </c>
      <c r="AJ394" s="82"/>
      <c r="AK394" s="82" t="str">
        <f t="shared" si="42"/>
        <v/>
      </c>
      <c r="AL394" s="53" t="str">
        <f t="shared" si="43"/>
        <v/>
      </c>
      <c r="AM394" s="53" t="s">
        <v>703</v>
      </c>
      <c r="AN394" s="84"/>
      <c r="AO394" s="53"/>
      <c r="AP394" s="53" t="s">
        <v>733</v>
      </c>
      <c r="AQ394" s="53">
        <v>1</v>
      </c>
      <c r="AR394" s="83">
        <v>46215</v>
      </c>
      <c r="AS394" s="53"/>
      <c r="AT394" s="53"/>
    </row>
    <row r="395" spans="3:46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0"/>
        <v>4</v>
      </c>
      <c r="M395" s="26">
        <f t="shared" si="41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67" t="e">
        <f>SUMIFS([2]Up!$J:$J,[2]Up!$D:$D,D395)</f>
        <v>#VALUE!</v>
      </c>
      <c r="AJ395" s="82"/>
      <c r="AK395" s="82" t="str">
        <f t="shared" si="42"/>
        <v/>
      </c>
      <c r="AL395" s="53" t="str">
        <f t="shared" si="43"/>
        <v/>
      </c>
      <c r="AM395" s="53" t="s">
        <v>703</v>
      </c>
      <c r="AN395" s="84"/>
      <c r="AO395" s="53"/>
      <c r="AP395" s="53" t="s">
        <v>744</v>
      </c>
      <c r="AQ395" s="53">
        <v>4</v>
      </c>
      <c r="AR395" s="83">
        <v>46215</v>
      </c>
      <c r="AS395" s="53"/>
      <c r="AT395" s="53"/>
    </row>
    <row r="396" spans="3:46" ht="14.25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0"/>
        <v>2</v>
      </c>
      <c r="M396" s="26">
        <f t="shared" si="41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67" t="e">
        <f>SUMIFS([2]Up!$J:$J,[2]Up!$D:$D,D396)</f>
        <v>#VALUE!</v>
      </c>
      <c r="AJ396" s="82"/>
      <c r="AK396" s="82" t="str">
        <f t="shared" si="42"/>
        <v/>
      </c>
      <c r="AL396" s="53" t="str">
        <f t="shared" si="43"/>
        <v/>
      </c>
      <c r="AM396" s="53" t="s">
        <v>703</v>
      </c>
      <c r="AN396" s="84"/>
      <c r="AO396" s="53"/>
      <c r="AP396" s="53" t="s">
        <v>903</v>
      </c>
      <c r="AQ396" s="53">
        <v>2</v>
      </c>
      <c r="AR396" s="83">
        <v>46236</v>
      </c>
      <c r="AS396" s="53"/>
      <c r="AT396" s="53"/>
    </row>
    <row r="397" spans="3:46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0"/>
        <v>0</v>
      </c>
      <c r="M397" s="26">
        <f t="shared" si="41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67" t="e">
        <f>SUMIFS([2]Up!$J:$J,[2]Up!$D:$D,D397)</f>
        <v>#VALUE!</v>
      </c>
      <c r="AJ397" s="82"/>
      <c r="AK397" s="82" t="str">
        <f t="shared" si="42"/>
        <v/>
      </c>
      <c r="AL397" s="53" t="str">
        <f t="shared" si="43"/>
        <v/>
      </c>
      <c r="AM397" s="53" t="s">
        <v>682</v>
      </c>
      <c r="AN397" s="84"/>
      <c r="AO397" s="53"/>
      <c r="AP397" s="53"/>
      <c r="AQ397" s="53"/>
      <c r="AR397" s="83"/>
      <c r="AS397" s="53"/>
      <c r="AT397" s="53"/>
    </row>
    <row r="398" spans="3:46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0"/>
        <v>0</v>
      </c>
      <c r="M398" s="26">
        <f t="shared" si="41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67" t="e">
        <f>SUMIFS([2]Up!$J:$J,[2]Up!$D:$D,D398)</f>
        <v>#VALUE!</v>
      </c>
      <c r="AJ398" s="82"/>
      <c r="AK398" s="82" t="str">
        <f t="shared" si="42"/>
        <v>PL152</v>
      </c>
      <c r="AL398" s="53" t="str">
        <f t="shared" si="43"/>
        <v/>
      </c>
      <c r="AM398" s="53" t="s">
        <v>703</v>
      </c>
      <c r="AN398" s="84"/>
      <c r="AO398" s="53"/>
      <c r="AP398" s="53"/>
      <c r="AQ398" s="53"/>
      <c r="AR398" s="83"/>
      <c r="AS398" s="53"/>
      <c r="AT398" s="53"/>
    </row>
    <row r="399" spans="3:46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0"/>
        <v>0</v>
      </c>
      <c r="M399" s="26">
        <f t="shared" si="41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67" t="e">
        <f>SUMIFS([2]Up!$J:$J,[2]Up!$D:$D,D399)</f>
        <v>#VALUE!</v>
      </c>
      <c r="AJ399" s="82"/>
      <c r="AK399" s="82" t="str">
        <f t="shared" si="42"/>
        <v/>
      </c>
      <c r="AL399" s="53" t="str">
        <f t="shared" si="43"/>
        <v/>
      </c>
      <c r="AM399" s="53" t="s">
        <v>786</v>
      </c>
      <c r="AN399" s="84"/>
      <c r="AO399" s="53"/>
      <c r="AP399" s="53" t="s">
        <v>907</v>
      </c>
      <c r="AQ399" s="53">
        <v>2</v>
      </c>
      <c r="AR399" s="83">
        <v>46215</v>
      </c>
      <c r="AS399" s="53"/>
      <c r="AT399" s="53"/>
    </row>
    <row r="400" spans="3:46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0"/>
        <v>20</v>
      </c>
      <c r="M400" s="26">
        <f t="shared" si="41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67" t="e">
        <f>SUMIFS([2]Up!$J:$J,[2]Up!$D:$D,D400)</f>
        <v>#VALUE!</v>
      </c>
      <c r="AJ400" s="82"/>
      <c r="AK400" s="82" t="str">
        <f t="shared" si="42"/>
        <v>PL10</v>
      </c>
      <c r="AL400" s="53" t="str">
        <f t="shared" si="43"/>
        <v/>
      </c>
      <c r="AM400" s="53" t="s">
        <v>703</v>
      </c>
      <c r="AN400" s="84"/>
      <c r="AO400" s="53"/>
      <c r="AP400" s="53" t="s">
        <v>779</v>
      </c>
      <c r="AQ400" s="53">
        <v>20</v>
      </c>
      <c r="AR400" s="83">
        <v>46215</v>
      </c>
      <c r="AS400" s="53"/>
      <c r="AT400" s="53"/>
    </row>
    <row r="401" spans="3:46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0"/>
        <v>0</v>
      </c>
      <c r="M401" s="26">
        <f t="shared" si="41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67" t="e">
        <f>SUMIFS([2]Up!$J:$J,[2]Up!$D:$D,D401)</f>
        <v>#VALUE!</v>
      </c>
      <c r="AJ401" s="82"/>
      <c r="AK401" s="82" t="str">
        <f t="shared" si="42"/>
        <v>PL6</v>
      </c>
      <c r="AL401" s="53" t="str">
        <f t="shared" si="43"/>
        <v/>
      </c>
      <c r="AM401" s="53" t="s">
        <v>703</v>
      </c>
      <c r="AN401" s="84"/>
      <c r="AO401" s="53"/>
      <c r="AP401" s="53" t="s">
        <v>576</v>
      </c>
      <c r="AQ401" s="53">
        <v>1</v>
      </c>
      <c r="AR401" s="83"/>
      <c r="AS401" s="53"/>
      <c r="AT401" s="53"/>
    </row>
    <row r="402" spans="3:46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0"/>
        <v>2</v>
      </c>
      <c r="M402" s="26">
        <f t="shared" si="41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/>
      <c r="AI402" s="67" t="e">
        <f>SUMIFS([2]Up!$J:$J,[2]Up!$D:$D,D402)</f>
        <v>#VALUE!</v>
      </c>
      <c r="AJ402" s="82"/>
      <c r="AK402" s="82" t="str">
        <f t="shared" si="42"/>
        <v>PL6</v>
      </c>
      <c r="AL402" s="53" t="str">
        <f t="shared" si="43"/>
        <v/>
      </c>
      <c r="AM402" s="53" t="s">
        <v>703</v>
      </c>
      <c r="AN402" s="84"/>
      <c r="AO402" s="53"/>
      <c r="AP402" s="53" t="s">
        <v>913</v>
      </c>
      <c r="AQ402" s="53">
        <v>2</v>
      </c>
      <c r="AR402" s="83">
        <v>46236</v>
      </c>
      <c r="AS402" s="53"/>
      <c r="AT402" s="53"/>
    </row>
    <row r="403" spans="3:46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0"/>
        <v>2</v>
      </c>
      <c r="M403" s="26">
        <f t="shared" si="41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67" t="e">
        <f>SUMIFS([2]Up!$J:$J,[2]Up!$D:$D,D403)</f>
        <v>#VALUE!</v>
      </c>
      <c r="AJ403" s="82"/>
      <c r="AK403" s="82" t="str">
        <f t="shared" si="42"/>
        <v>PL6</v>
      </c>
      <c r="AL403" s="53" t="str">
        <f t="shared" si="43"/>
        <v/>
      </c>
      <c r="AM403" s="53" t="s">
        <v>703</v>
      </c>
      <c r="AN403" s="84"/>
      <c r="AO403" s="53"/>
      <c r="AP403" s="53" t="s">
        <v>919</v>
      </c>
      <c r="AQ403" s="53">
        <v>2</v>
      </c>
      <c r="AR403" s="83">
        <v>46215</v>
      </c>
      <c r="AS403" s="53"/>
      <c r="AT403" s="53"/>
    </row>
    <row r="404" spans="3:46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0"/>
        <v>0</v>
      </c>
      <c r="M404" s="26">
        <f t="shared" si="41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67" t="e">
        <f>SUMIFS([2]Up!$J:$J,[2]Up!$D:$D,D404)</f>
        <v>#VALUE!</v>
      </c>
      <c r="AJ404" s="82"/>
      <c r="AK404" s="82" t="str">
        <f t="shared" si="42"/>
        <v>PL6</v>
      </c>
      <c r="AL404" s="53" t="str">
        <f t="shared" si="43"/>
        <v/>
      </c>
      <c r="AM404" s="53" t="s">
        <v>703</v>
      </c>
      <c r="AN404" s="84"/>
      <c r="AO404" s="53"/>
      <c r="AP404" s="53" t="s">
        <v>765</v>
      </c>
      <c r="AQ404" s="53">
        <v>2</v>
      </c>
      <c r="AR404" s="83">
        <v>46215</v>
      </c>
      <c r="AS404" s="53"/>
      <c r="AT404" s="53"/>
    </row>
    <row r="405" spans="3:46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0"/>
        <v>0</v>
      </c>
      <c r="M405" s="26">
        <f t="shared" si="41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67" t="e">
        <f>SUMIFS([2]Up!$J:$J,[2]Up!$D:$D,D405)</f>
        <v>#VALUE!</v>
      </c>
      <c r="AJ405" s="82"/>
      <c r="AK405" s="82" t="str">
        <f t="shared" si="42"/>
        <v>PL10</v>
      </c>
      <c r="AL405" s="53" t="str">
        <f t="shared" si="43"/>
        <v/>
      </c>
      <c r="AM405" s="53" t="s">
        <v>786</v>
      </c>
      <c r="AN405" s="84"/>
      <c r="AO405" s="53"/>
      <c r="AP405" s="53" t="s">
        <v>779</v>
      </c>
      <c r="AQ405" s="53">
        <v>1</v>
      </c>
      <c r="AR405" s="83">
        <v>46215</v>
      </c>
      <c r="AS405" s="53"/>
      <c r="AT405" s="53"/>
    </row>
    <row r="406" spans="3:46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0"/>
        <v>0</v>
      </c>
      <c r="M406" s="26">
        <f t="shared" si="41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67" t="e">
        <f>SUMIFS([2]Up!$J:$J,[2]Up!$D:$D,D406)</f>
        <v>#VALUE!</v>
      </c>
      <c r="AJ406" s="82"/>
      <c r="AK406" s="82" t="str">
        <f t="shared" si="42"/>
        <v>PL12</v>
      </c>
      <c r="AL406" s="53" t="str">
        <f t="shared" si="43"/>
        <v/>
      </c>
      <c r="AM406" s="53" t="s">
        <v>786</v>
      </c>
      <c r="AN406" s="84"/>
      <c r="AO406" s="53"/>
      <c r="AP406" s="53" t="s">
        <v>792</v>
      </c>
      <c r="AQ406" s="53">
        <v>4</v>
      </c>
      <c r="AR406" s="83">
        <v>46215</v>
      </c>
      <c r="AS406" s="53"/>
      <c r="AT406" s="53"/>
    </row>
    <row r="407" spans="3:46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0"/>
        <v>0</v>
      </c>
      <c r="M407" s="26">
        <f t="shared" si="41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67" t="e">
        <f>SUMIFS([2]Up!$J:$J,[2]Up!$D:$D,D407)</f>
        <v>#VALUE!</v>
      </c>
      <c r="AJ407" s="82"/>
      <c r="AK407" s="82" t="str">
        <f t="shared" si="42"/>
        <v/>
      </c>
      <c r="AL407" s="53" t="str">
        <f t="shared" si="43"/>
        <v/>
      </c>
      <c r="AM407" s="53" t="s">
        <v>786</v>
      </c>
      <c r="AN407" s="84"/>
      <c r="AO407" s="53"/>
      <c r="AP407" s="53" t="s">
        <v>806</v>
      </c>
      <c r="AQ407" s="53">
        <v>2</v>
      </c>
      <c r="AR407" s="83">
        <v>46215</v>
      </c>
      <c r="AS407" s="53"/>
      <c r="AT407" s="53"/>
    </row>
    <row r="408" spans="3:46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0"/>
        <v>0</v>
      </c>
      <c r="M408" s="26">
        <f t="shared" si="41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67" t="e">
        <f>SUMIFS([2]Up!$J:$J,[2]Up!$D:$D,D408)</f>
        <v>#VALUE!</v>
      </c>
      <c r="AJ408" s="82"/>
      <c r="AK408" s="82" t="str">
        <f t="shared" si="42"/>
        <v/>
      </c>
      <c r="AL408" s="53" t="str">
        <f t="shared" si="43"/>
        <v/>
      </c>
      <c r="AM408" s="53" t="s">
        <v>682</v>
      </c>
      <c r="AN408" s="84"/>
      <c r="AO408" s="53"/>
      <c r="AP408" s="53"/>
      <c r="AQ408" s="53"/>
      <c r="AR408" s="83"/>
      <c r="AS408" s="53"/>
      <c r="AT408" s="53"/>
    </row>
    <row r="409" spans="3:46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0"/>
        <v>0</v>
      </c>
      <c r="M409" s="26">
        <f t="shared" si="41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67" t="e">
        <f>SUMIFS([2]Up!$J:$J,[2]Up!$D:$D,D409)</f>
        <v>#VALUE!</v>
      </c>
      <c r="AJ409" s="82"/>
      <c r="AK409" s="82" t="str">
        <f t="shared" si="42"/>
        <v/>
      </c>
      <c r="AL409" s="53" t="str">
        <f t="shared" si="43"/>
        <v/>
      </c>
      <c r="AM409" s="53" t="s">
        <v>682</v>
      </c>
      <c r="AN409" s="84"/>
      <c r="AO409" s="53"/>
      <c r="AP409" s="53"/>
      <c r="AQ409" s="53"/>
      <c r="AR409" s="83"/>
      <c r="AS409" s="53"/>
      <c r="AT409" s="53"/>
    </row>
    <row r="410" spans="3:46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0"/>
        <v>0</v>
      </c>
      <c r="M410" s="26">
        <f t="shared" si="41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67" t="e">
        <f>SUMIFS([2]Up!$J:$J,[2]Up!$D:$D,D410)</f>
        <v>#VALUE!</v>
      </c>
      <c r="AJ410" s="82"/>
      <c r="AK410" s="82" t="str">
        <f t="shared" si="42"/>
        <v/>
      </c>
      <c r="AL410" s="53" t="str">
        <f t="shared" si="43"/>
        <v/>
      </c>
      <c r="AM410" s="53" t="s">
        <v>682</v>
      </c>
      <c r="AN410" s="84"/>
      <c r="AO410" s="53"/>
      <c r="AP410" s="53"/>
      <c r="AQ410" s="53"/>
      <c r="AR410" s="83"/>
      <c r="AS410" s="53"/>
      <c r="AT410" s="53"/>
    </row>
    <row r="411" spans="3:46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0"/>
        <v>0</v>
      </c>
      <c r="M411" s="26">
        <f t="shared" si="41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67" t="e">
        <f>SUMIFS([2]Up!$J:$J,[2]Up!$D:$D,D411)</f>
        <v>#VALUE!</v>
      </c>
      <c r="AJ411" s="82"/>
      <c r="AK411" s="82" t="str">
        <f t="shared" si="42"/>
        <v/>
      </c>
      <c r="AL411" s="53" t="str">
        <f t="shared" si="43"/>
        <v/>
      </c>
      <c r="AM411" s="53" t="s">
        <v>682</v>
      </c>
      <c r="AN411" s="84"/>
      <c r="AO411" s="53"/>
      <c r="AP411" s="53"/>
      <c r="AQ411" s="53"/>
      <c r="AR411" s="83"/>
      <c r="AS411" s="53"/>
      <c r="AT411" s="53"/>
    </row>
    <row r="412" spans="3:46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0"/>
        <v>0</v>
      </c>
      <c r="M412" s="26">
        <f t="shared" si="41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67" t="e">
        <f>SUMIFS([2]Up!$J:$J,[2]Up!$D:$D,D412)</f>
        <v>#VALUE!</v>
      </c>
      <c r="AJ412" s="82"/>
      <c r="AK412" s="82" t="str">
        <f t="shared" si="42"/>
        <v/>
      </c>
      <c r="AL412" s="53" t="str">
        <f t="shared" si="43"/>
        <v/>
      </c>
      <c r="AM412" s="53" t="s">
        <v>786</v>
      </c>
      <c r="AN412" s="84"/>
      <c r="AO412" s="53"/>
      <c r="AP412" s="53"/>
      <c r="AQ412" s="53"/>
      <c r="AR412" s="83"/>
      <c r="AS412" s="53"/>
      <c r="AT412" s="53"/>
    </row>
    <row r="413" spans="3:46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0"/>
        <v>0</v>
      </c>
      <c r="M413" s="26">
        <f t="shared" si="41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67" t="e">
        <f>SUMIFS([2]Up!$J:$J,[2]Up!$D:$D,D413)</f>
        <v>#VALUE!</v>
      </c>
      <c r="AJ413" s="82"/>
      <c r="AK413" s="82" t="str">
        <f t="shared" si="42"/>
        <v/>
      </c>
      <c r="AL413" s="53" t="str">
        <f t="shared" si="43"/>
        <v/>
      </c>
      <c r="AM413" s="53" t="s">
        <v>682</v>
      </c>
      <c r="AN413" s="84"/>
      <c r="AO413" s="53"/>
      <c r="AP413" s="53"/>
      <c r="AQ413" s="53"/>
      <c r="AR413" s="83"/>
      <c r="AS413" s="53"/>
      <c r="AT413" s="53"/>
    </row>
    <row r="414" spans="3:46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0"/>
        <v>0</v>
      </c>
      <c r="M414" s="26">
        <f t="shared" si="41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67" t="e">
        <f>SUMIFS([2]Up!$J:$J,[2]Up!$D:$D,D414)</f>
        <v>#VALUE!</v>
      </c>
      <c r="AJ414" s="82"/>
      <c r="AK414" s="82" t="str">
        <f t="shared" si="42"/>
        <v/>
      </c>
      <c r="AL414" s="53" t="str">
        <f t="shared" si="43"/>
        <v/>
      </c>
      <c r="AM414" s="53" t="s">
        <v>786</v>
      </c>
      <c r="AN414" s="84"/>
      <c r="AO414" s="53"/>
      <c r="AP414" s="53"/>
      <c r="AQ414" s="53"/>
      <c r="AR414" s="83"/>
      <c r="AS414" s="53"/>
      <c r="AT414" s="53"/>
    </row>
    <row r="415" spans="3:46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0"/>
        <v>0</v>
      </c>
      <c r="M415" s="26">
        <f t="shared" si="41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67" t="e">
        <f>SUMIFS([2]Up!$J:$J,[2]Up!$D:$D,D415)</f>
        <v>#VALUE!</v>
      </c>
      <c r="AJ415" s="82"/>
      <c r="AK415" s="82" t="str">
        <f t="shared" si="42"/>
        <v/>
      </c>
      <c r="AL415" s="53" t="str">
        <f t="shared" si="43"/>
        <v/>
      </c>
      <c r="AM415" s="53" t="s">
        <v>682</v>
      </c>
      <c r="AN415" s="84"/>
      <c r="AO415" s="53"/>
      <c r="AP415" s="53"/>
      <c r="AQ415" s="53"/>
      <c r="AR415" s="83"/>
      <c r="AS415" s="53"/>
      <c r="AT415" s="53"/>
    </row>
    <row r="416" spans="3:46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0"/>
        <v>0</v>
      </c>
      <c r="M416" s="26">
        <f t="shared" si="41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67" t="e">
        <f>SUMIFS([2]Up!$J:$J,[2]Up!$D:$D,D416)</f>
        <v>#VALUE!</v>
      </c>
      <c r="AJ416" s="82"/>
      <c r="AK416" s="82" t="str">
        <f t="shared" si="42"/>
        <v/>
      </c>
      <c r="AL416" s="53" t="str">
        <f t="shared" si="43"/>
        <v/>
      </c>
      <c r="AM416" s="53" t="s">
        <v>682</v>
      </c>
      <c r="AN416" s="84"/>
      <c r="AO416" s="53"/>
      <c r="AP416" s="53"/>
      <c r="AQ416" s="53"/>
      <c r="AR416" s="83"/>
      <c r="AS416" s="53"/>
      <c r="AT416" s="53"/>
    </row>
    <row r="417" spans="3:46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0"/>
        <v>0</v>
      </c>
      <c r="M417" s="26">
        <f t="shared" si="41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67" t="e">
        <f>SUMIFS([2]Up!$J:$J,[2]Up!$D:$D,D417)</f>
        <v>#VALUE!</v>
      </c>
      <c r="AJ417" s="82"/>
      <c r="AK417" s="82" t="str">
        <f t="shared" si="42"/>
        <v/>
      </c>
      <c r="AL417" s="53" t="str">
        <f t="shared" si="43"/>
        <v/>
      </c>
      <c r="AM417" s="53" t="s">
        <v>682</v>
      </c>
      <c r="AN417" s="84"/>
      <c r="AO417" s="53"/>
      <c r="AP417" s="53"/>
      <c r="AQ417" s="53"/>
      <c r="AR417" s="83"/>
      <c r="AS417" s="53"/>
      <c r="AT417" s="53"/>
    </row>
    <row r="418" spans="3:46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0"/>
        <v>0</v>
      </c>
      <c r="M418" s="26">
        <f t="shared" si="41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67" t="e">
        <f>SUMIFS([2]Up!$J:$J,[2]Up!$D:$D,D418)</f>
        <v>#VALUE!</v>
      </c>
      <c r="AJ418" s="82"/>
      <c r="AK418" s="82" t="str">
        <f t="shared" si="42"/>
        <v/>
      </c>
      <c r="AL418" s="53" t="str">
        <f t="shared" si="43"/>
        <v/>
      </c>
      <c r="AM418" s="53" t="s">
        <v>682</v>
      </c>
      <c r="AN418" s="84"/>
      <c r="AO418" s="53"/>
      <c r="AP418" s="53"/>
      <c r="AQ418" s="53"/>
      <c r="AR418" s="83"/>
      <c r="AS418" s="53"/>
      <c r="AT418" s="53"/>
    </row>
    <row r="419" spans="3:46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0"/>
        <v>0</v>
      </c>
      <c r="M419" s="26">
        <f t="shared" si="41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67" t="e">
        <f>SUMIFS([2]Up!$J:$J,[2]Up!$D:$D,D419)</f>
        <v>#VALUE!</v>
      </c>
      <c r="AJ419" s="82"/>
      <c r="AK419" s="82" t="str">
        <f t="shared" si="42"/>
        <v/>
      </c>
      <c r="AL419" s="53" t="str">
        <f t="shared" si="43"/>
        <v/>
      </c>
      <c r="AM419" s="53" t="s">
        <v>682</v>
      </c>
      <c r="AN419" s="84"/>
      <c r="AO419" s="53"/>
      <c r="AP419" s="53"/>
      <c r="AQ419" s="53"/>
      <c r="AR419" s="83"/>
      <c r="AS419" s="53"/>
      <c r="AT419" s="53"/>
    </row>
    <row r="420" spans="3:46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0"/>
        <v>1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67" t="e">
        <f>SUMIFS([2]Up!$J:$J,[2]Up!$D:$D,D420)</f>
        <v>#VALUE!</v>
      </c>
      <c r="AJ420" s="82"/>
      <c r="AK420" s="82" t="str">
        <f t="shared" si="42"/>
        <v>PL10</v>
      </c>
      <c r="AL420" s="53" t="str">
        <f t="shared" si="43"/>
        <v/>
      </c>
      <c r="AM420" s="53" t="s">
        <v>703</v>
      </c>
      <c r="AN420" s="84"/>
      <c r="AO420" s="53"/>
      <c r="AP420" s="53" t="s">
        <v>779</v>
      </c>
      <c r="AQ420" s="53">
        <v>1</v>
      </c>
      <c r="AR420" s="83">
        <v>46215</v>
      </c>
      <c r="AS420" s="53"/>
      <c r="AT420" s="53"/>
    </row>
    <row r="421" spans="3:46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67" t="e">
        <f>SUMIFS([2]Up!$J:$J,[2]Up!$D:$D,D421)</f>
        <v>#VALUE!</v>
      </c>
      <c r="AJ421" s="82"/>
      <c r="AK421" s="82" t="str">
        <f t="shared" si="42"/>
        <v>PL10</v>
      </c>
      <c r="AL421" s="53" t="str">
        <f t="shared" si="43"/>
        <v/>
      </c>
      <c r="AM421" s="53" t="s">
        <v>703</v>
      </c>
      <c r="AN421" s="84"/>
      <c r="AO421" s="53"/>
      <c r="AP421" s="53" t="s">
        <v>779</v>
      </c>
      <c r="AQ421" s="53">
        <v>1</v>
      </c>
      <c r="AR421" s="83">
        <v>46215</v>
      </c>
      <c r="AS421" s="53"/>
      <c r="AT421" s="53"/>
    </row>
    <row r="422" spans="3:46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0"/>
        <v>10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67" t="e">
        <f>SUMIFS([2]Up!$J:$J,[2]Up!$D:$D,D422)</f>
        <v>#VALUE!</v>
      </c>
      <c r="AJ422" s="82"/>
      <c r="AK422" s="82" t="str">
        <f t="shared" si="42"/>
        <v>PL10</v>
      </c>
      <c r="AL422" s="53" t="str">
        <f t="shared" si="43"/>
        <v/>
      </c>
      <c r="AM422" s="53" t="s">
        <v>703</v>
      </c>
      <c r="AN422" s="84"/>
      <c r="AO422" s="53"/>
      <c r="AP422" s="53" t="s">
        <v>779</v>
      </c>
      <c r="AQ422" s="53">
        <v>10</v>
      </c>
      <c r="AR422" s="83">
        <v>46215</v>
      </c>
      <c r="AS422" s="53"/>
      <c r="AT422" s="53"/>
    </row>
    <row r="423" spans="3:46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0"/>
        <v>3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67" t="e">
        <f>SUMIFS([2]Up!$J:$J,[2]Up!$D:$D,D423)</f>
        <v>#VALUE!</v>
      </c>
      <c r="AJ423" s="82"/>
      <c r="AK423" s="82" t="str">
        <f t="shared" si="42"/>
        <v>PL19</v>
      </c>
      <c r="AL423" s="53" t="str">
        <f t="shared" si="43"/>
        <v/>
      </c>
      <c r="AM423" s="53" t="s">
        <v>703</v>
      </c>
      <c r="AN423" s="84"/>
      <c r="AO423" s="53"/>
      <c r="AP423" s="53" t="s">
        <v>850</v>
      </c>
      <c r="AQ423" s="53">
        <v>3</v>
      </c>
      <c r="AR423" s="83">
        <v>46215</v>
      </c>
      <c r="AS423" s="53"/>
      <c r="AT423" s="53"/>
    </row>
    <row r="424" spans="3:46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0"/>
        <v>3</v>
      </c>
      <c r="M424" s="26">
        <f t="shared" si="41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67" t="e">
        <f>SUMIFS([2]Up!$J:$J,[2]Up!$D:$D,D424)</f>
        <v>#VALUE!</v>
      </c>
      <c r="AJ424" s="82"/>
      <c r="AK424" s="82" t="str">
        <f t="shared" si="42"/>
        <v>PL19</v>
      </c>
      <c r="AL424" s="53" t="str">
        <f t="shared" si="43"/>
        <v/>
      </c>
      <c r="AM424" s="53" t="s">
        <v>703</v>
      </c>
      <c r="AN424" s="84"/>
      <c r="AO424" s="53"/>
      <c r="AP424" s="53" t="s">
        <v>850</v>
      </c>
      <c r="AQ424" s="53">
        <v>3</v>
      </c>
      <c r="AR424" s="83">
        <v>46215</v>
      </c>
      <c r="AS424" s="53"/>
      <c r="AT424" s="53"/>
    </row>
    <row r="425" spans="3:46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0"/>
        <v>2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67" t="e">
        <f>SUMIFS([2]Up!$J:$J,[2]Up!$D:$D,D425)</f>
        <v>#VALUE!</v>
      </c>
      <c r="AJ425" s="82"/>
      <c r="AK425" s="82" t="str">
        <f t="shared" si="42"/>
        <v>PL10</v>
      </c>
      <c r="AL425" s="53" t="str">
        <f t="shared" si="43"/>
        <v/>
      </c>
      <c r="AM425" s="53" t="s">
        <v>703</v>
      </c>
      <c r="AN425" s="84"/>
      <c r="AO425" s="53"/>
      <c r="AP425" s="53" t="s">
        <v>779</v>
      </c>
      <c r="AQ425" s="53">
        <v>2</v>
      </c>
      <c r="AR425" s="83">
        <v>46215</v>
      </c>
      <c r="AS425" s="53"/>
      <c r="AT425" s="53"/>
    </row>
    <row r="426" spans="3:46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0"/>
        <v>0</v>
      </c>
      <c r="M426" s="26">
        <f t="shared" si="41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67" t="e">
        <f>SUMIFS([2]Up!$J:$J,[2]Up!$D:$D,D426)</f>
        <v>#VALUE!</v>
      </c>
      <c r="AJ426" s="82"/>
      <c r="AK426" s="82" t="str">
        <f t="shared" si="42"/>
        <v/>
      </c>
      <c r="AL426" s="53" t="str">
        <f t="shared" si="43"/>
        <v/>
      </c>
      <c r="AM426" s="53" t="s">
        <v>682</v>
      </c>
      <c r="AN426" s="84"/>
      <c r="AO426" s="53"/>
      <c r="AP426" s="53"/>
      <c r="AQ426" s="53"/>
      <c r="AR426" s="83"/>
      <c r="AS426" s="53"/>
      <c r="AT426" s="53"/>
    </row>
    <row r="427" spans="3:46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0"/>
        <v>0</v>
      </c>
      <c r="M427" s="26">
        <f t="shared" si="41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67" t="e">
        <f>SUMIFS([2]Up!$J:$J,[2]Up!$D:$D,D427)</f>
        <v>#VALUE!</v>
      </c>
      <c r="AJ427" s="82"/>
      <c r="AK427" s="82" t="str">
        <f t="shared" si="42"/>
        <v/>
      </c>
      <c r="AL427" s="53" t="str">
        <f t="shared" si="43"/>
        <v/>
      </c>
      <c r="AM427" s="53" t="s">
        <v>703</v>
      </c>
      <c r="AN427" s="84"/>
      <c r="AO427" s="53"/>
      <c r="AP427" s="53" t="s">
        <v>877</v>
      </c>
      <c r="AQ427" s="53">
        <v>1</v>
      </c>
      <c r="AR427" s="83">
        <v>46215</v>
      </c>
      <c r="AS427" s="53"/>
      <c r="AT427" s="53"/>
    </row>
    <row r="428" spans="3:46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0"/>
        <v>1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67" t="e">
        <f>SUMIFS([2]Up!$J:$J,[2]Up!$D:$D,D428)</f>
        <v>#VALUE!</v>
      </c>
      <c r="AJ428" s="82"/>
      <c r="AK428" s="82" t="str">
        <f t="shared" si="42"/>
        <v/>
      </c>
      <c r="AL428" s="53" t="str">
        <f t="shared" si="43"/>
        <v/>
      </c>
      <c r="AM428" s="53" t="s">
        <v>703</v>
      </c>
      <c r="AN428" s="84"/>
      <c r="AO428" s="53"/>
      <c r="AP428" s="53" t="s">
        <v>576</v>
      </c>
      <c r="AQ428" s="53">
        <v>1</v>
      </c>
      <c r="AR428" s="83"/>
      <c r="AS428" s="53"/>
      <c r="AT428" s="53"/>
    </row>
    <row r="429" spans="3:46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67" t="e">
        <f>SUMIFS([2]Up!$J:$J,[2]Up!$D:$D,D429)</f>
        <v>#VALUE!</v>
      </c>
      <c r="AJ429" s="82"/>
      <c r="AK429" s="82" t="str">
        <f t="shared" si="42"/>
        <v/>
      </c>
      <c r="AL429" s="53" t="str">
        <f t="shared" si="43"/>
        <v/>
      </c>
      <c r="AM429" s="53" t="s">
        <v>703</v>
      </c>
      <c r="AN429" s="84"/>
      <c r="AO429" s="53"/>
      <c r="AP429" s="53" t="s">
        <v>704</v>
      </c>
      <c r="AQ429" s="53">
        <v>1</v>
      </c>
      <c r="AR429" s="83">
        <v>46215</v>
      </c>
      <c r="AS429" s="53"/>
      <c r="AT429" s="53"/>
    </row>
    <row r="430" spans="3:46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4">MIN(SUM(N430:AH430),I430)</f>
        <v>1</v>
      </c>
      <c r="M430" s="26">
        <f t="shared" ref="M430:M493" si="45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67" t="e">
        <f>SUMIFS([2]Up!$J:$J,[2]Up!$D:$D,D430)</f>
        <v>#VALUE!</v>
      </c>
      <c r="AJ430" s="82"/>
      <c r="AK430" s="82" t="str">
        <f t="shared" ref="AK430:AK493" si="46">IFERROR(IF(C430="Plate",LEFT(E430,FIND("*",E430,1)-1),""),IF(C430="Plate",LEFT(E430,FIND("x",E430,1)-1),""))</f>
        <v/>
      </c>
      <c r="AL430" s="53" t="str">
        <f t="shared" ref="AL430:AL493" si="47">IF(ROUND(SUM(N430:AH430)-I430,0)&gt;0,"Thừa "&amp;SUM(N430:AH430)-I430,"")</f>
        <v/>
      </c>
      <c r="AM430" s="53" t="s">
        <v>703</v>
      </c>
      <c r="AN430" s="84"/>
      <c r="AO430" s="53"/>
      <c r="AP430" s="53" t="s">
        <v>888</v>
      </c>
      <c r="AQ430" s="53">
        <v>1</v>
      </c>
      <c r="AR430" s="83">
        <v>46215</v>
      </c>
      <c r="AS430" s="53"/>
      <c r="AT430" s="53"/>
    </row>
    <row r="431" spans="3:46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4"/>
        <v>7</v>
      </c>
      <c r="M431" s="26">
        <f t="shared" si="45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67" t="e">
        <f>SUMIFS([2]Up!$J:$J,[2]Up!$D:$D,D431)</f>
        <v>#VALUE!</v>
      </c>
      <c r="AJ431" s="82"/>
      <c r="AK431" s="82" t="str">
        <f t="shared" si="46"/>
        <v/>
      </c>
      <c r="AL431" s="53" t="str">
        <f t="shared" si="47"/>
        <v/>
      </c>
      <c r="AM431" s="53" t="s">
        <v>703</v>
      </c>
      <c r="AN431" s="84"/>
      <c r="AO431" s="53"/>
      <c r="AP431" s="53" t="s">
        <v>726</v>
      </c>
      <c r="AQ431" s="53">
        <v>7</v>
      </c>
      <c r="AR431" s="83">
        <v>46215</v>
      </c>
      <c r="AS431" s="53"/>
      <c r="AT431" s="53"/>
    </row>
    <row r="432" spans="3:46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4"/>
        <v>1</v>
      </c>
      <c r="M432" s="26">
        <f t="shared" si="45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67" t="e">
        <f>SUMIFS([2]Up!$J:$J,[2]Up!$D:$D,D432)</f>
        <v>#VALUE!</v>
      </c>
      <c r="AJ432" s="82"/>
      <c r="AK432" s="82" t="str">
        <f t="shared" si="46"/>
        <v/>
      </c>
      <c r="AL432" s="53" t="str">
        <f t="shared" si="47"/>
        <v/>
      </c>
      <c r="AM432" s="53" t="s">
        <v>703</v>
      </c>
      <c r="AN432" s="84"/>
      <c r="AO432" s="53"/>
      <c r="AP432" s="53" t="s">
        <v>722</v>
      </c>
      <c r="AQ432" s="53">
        <v>1</v>
      </c>
      <c r="AR432" s="83">
        <v>46215</v>
      </c>
      <c r="AS432" s="53"/>
      <c r="AT432" s="53"/>
    </row>
    <row r="433" spans="3:46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4"/>
        <v>1</v>
      </c>
      <c r="M433" s="26">
        <f t="shared" si="45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67" t="e">
        <f>SUMIFS([2]Up!$J:$J,[2]Up!$D:$D,D433)</f>
        <v>#VALUE!</v>
      </c>
      <c r="AJ433" s="82"/>
      <c r="AK433" s="82" t="str">
        <f t="shared" si="46"/>
        <v/>
      </c>
      <c r="AL433" s="53" t="str">
        <f t="shared" si="47"/>
        <v/>
      </c>
      <c r="AM433" s="53" t="s">
        <v>703</v>
      </c>
      <c r="AN433" s="84"/>
      <c r="AO433" s="53"/>
      <c r="AP433" s="53" t="s">
        <v>722</v>
      </c>
      <c r="AQ433" s="53">
        <v>1</v>
      </c>
      <c r="AR433" s="83">
        <v>46215</v>
      </c>
      <c r="AS433" s="53"/>
      <c r="AT433" s="53"/>
    </row>
    <row r="434" spans="3:46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4"/>
        <v>7</v>
      </c>
      <c r="M434" s="26">
        <f t="shared" si="45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67" t="e">
        <f>SUMIFS([2]Up!$J:$J,[2]Up!$D:$D,D434)</f>
        <v>#VALUE!</v>
      </c>
      <c r="AJ434" s="82"/>
      <c r="AK434" s="82" t="str">
        <f t="shared" si="46"/>
        <v/>
      </c>
      <c r="AL434" s="53" t="str">
        <f t="shared" si="47"/>
        <v/>
      </c>
      <c r="AM434" s="53" t="s">
        <v>703</v>
      </c>
      <c r="AN434" s="84"/>
      <c r="AO434" s="53"/>
      <c r="AP434" s="53" t="s">
        <v>726</v>
      </c>
      <c r="AQ434" s="53">
        <v>7</v>
      </c>
      <c r="AR434" s="83">
        <v>46215</v>
      </c>
      <c r="AS434" s="53"/>
      <c r="AT434" s="53"/>
    </row>
    <row r="435" spans="3:46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4"/>
        <v>7</v>
      </c>
      <c r="M435" s="26">
        <f t="shared" si="45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67" t="e">
        <f>SUMIFS([2]Up!$J:$J,[2]Up!$D:$D,D435)</f>
        <v>#VALUE!</v>
      </c>
      <c r="AJ435" s="82"/>
      <c r="AK435" s="82" t="str">
        <f t="shared" si="46"/>
        <v/>
      </c>
      <c r="AL435" s="53" t="str">
        <f t="shared" si="47"/>
        <v/>
      </c>
      <c r="AM435" s="53" t="s">
        <v>703</v>
      </c>
      <c r="AN435" s="84"/>
      <c r="AO435" s="53"/>
      <c r="AP435" s="53" t="s">
        <v>726</v>
      </c>
      <c r="AQ435" s="53">
        <v>7</v>
      </c>
      <c r="AR435" s="83">
        <v>46215</v>
      </c>
      <c r="AS435" s="53"/>
      <c r="AT435" s="53"/>
    </row>
    <row r="436" spans="3:46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4"/>
        <v>4</v>
      </c>
      <c r="M436" s="26">
        <f t="shared" si="45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67" t="e">
        <f>SUMIFS([2]Up!$J:$J,[2]Up!$D:$D,D436)</f>
        <v>#VALUE!</v>
      </c>
      <c r="AJ436" s="82"/>
      <c r="AK436" s="82" t="str">
        <f t="shared" si="46"/>
        <v/>
      </c>
      <c r="AL436" s="53" t="str">
        <f t="shared" si="47"/>
        <v/>
      </c>
      <c r="AM436" s="53" t="s">
        <v>703</v>
      </c>
      <c r="AN436" s="84"/>
      <c r="AO436" s="53"/>
      <c r="AP436" s="53" t="s">
        <v>744</v>
      </c>
      <c r="AQ436" s="53">
        <v>4</v>
      </c>
      <c r="AR436" s="83">
        <v>46215</v>
      </c>
      <c r="AS436" s="53"/>
      <c r="AT436" s="53"/>
    </row>
    <row r="437" spans="3:46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4"/>
        <v>0</v>
      </c>
      <c r="M437" s="26">
        <f t="shared" si="45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67" t="e">
        <f>SUMIFS([2]Up!$J:$J,[2]Up!$D:$D,D437)</f>
        <v>#VALUE!</v>
      </c>
      <c r="AJ437" s="82"/>
      <c r="AK437" s="82" t="str">
        <f t="shared" si="46"/>
        <v/>
      </c>
      <c r="AL437" s="53" t="str">
        <f t="shared" si="47"/>
        <v/>
      </c>
      <c r="AM437" s="53" t="s">
        <v>786</v>
      </c>
      <c r="AN437" s="84"/>
      <c r="AO437" s="53"/>
      <c r="AP437" s="53" t="s">
        <v>991</v>
      </c>
      <c r="AQ437" s="53">
        <v>2</v>
      </c>
      <c r="AR437" s="83">
        <v>46215</v>
      </c>
      <c r="AS437" s="53"/>
      <c r="AT437" s="53"/>
    </row>
    <row r="438" spans="3:46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4"/>
        <v>0</v>
      </c>
      <c r="M438" s="26">
        <f t="shared" si="45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67" t="e">
        <f>SUMIFS([2]Up!$J:$J,[2]Up!$D:$D,D438)</f>
        <v>#VALUE!</v>
      </c>
      <c r="AJ438" s="82"/>
      <c r="AK438" s="82" t="str">
        <f t="shared" si="46"/>
        <v/>
      </c>
      <c r="AL438" s="53" t="str">
        <f t="shared" si="47"/>
        <v/>
      </c>
      <c r="AM438" s="53" t="s">
        <v>786</v>
      </c>
      <c r="AN438" s="84"/>
      <c r="AO438" s="53"/>
      <c r="AP438" s="53" t="s">
        <v>907</v>
      </c>
      <c r="AQ438" s="53">
        <v>1</v>
      </c>
      <c r="AR438" s="83">
        <v>46215</v>
      </c>
      <c r="AS438" s="53"/>
      <c r="AT438" s="53"/>
    </row>
    <row r="439" spans="3:46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4"/>
        <v>0</v>
      </c>
      <c r="M439" s="26">
        <f t="shared" si="45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67" t="e">
        <f>SUMIFS([2]Up!$J:$J,[2]Up!$D:$D,D439)</f>
        <v>#VALUE!</v>
      </c>
      <c r="AJ439" s="82"/>
      <c r="AK439" s="82" t="str">
        <f t="shared" si="46"/>
        <v>PL6</v>
      </c>
      <c r="AL439" s="53" t="str">
        <f t="shared" si="47"/>
        <v/>
      </c>
      <c r="AM439" s="53" t="s">
        <v>703</v>
      </c>
      <c r="AN439" s="84"/>
      <c r="AO439" s="53"/>
      <c r="AP439" s="53" t="s">
        <v>576</v>
      </c>
      <c r="AQ439" s="53">
        <v>1</v>
      </c>
      <c r="AR439" s="83"/>
      <c r="AS439" s="53"/>
      <c r="AT439" s="53"/>
    </row>
    <row r="440" spans="3:46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4"/>
        <v>1</v>
      </c>
      <c r="M440" s="26">
        <f t="shared" si="45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67" t="e">
        <f>SUMIFS([2]Up!$J:$J,[2]Up!$D:$D,D440)</f>
        <v>#VALUE!</v>
      </c>
      <c r="AJ440" s="82"/>
      <c r="AK440" s="82" t="str">
        <f t="shared" si="46"/>
        <v>PL6</v>
      </c>
      <c r="AL440" s="53" t="str">
        <f t="shared" si="47"/>
        <v/>
      </c>
      <c r="AM440" s="53" t="s">
        <v>703</v>
      </c>
      <c r="AN440" s="84"/>
      <c r="AO440" s="53"/>
      <c r="AP440" s="53" t="s">
        <v>919</v>
      </c>
      <c r="AQ440" s="53">
        <v>1</v>
      </c>
      <c r="AR440" s="83">
        <v>46215</v>
      </c>
      <c r="AS440" s="53"/>
      <c r="AT440" s="53"/>
    </row>
    <row r="441" spans="3:46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4"/>
        <v>0</v>
      </c>
      <c r="M441" s="26">
        <f t="shared" si="45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67" t="e">
        <f>SUMIFS([2]Up!$J:$J,[2]Up!$D:$D,D441)</f>
        <v>#VALUE!</v>
      </c>
      <c r="AJ441" s="82"/>
      <c r="AK441" s="82" t="str">
        <f t="shared" si="46"/>
        <v>PL12</v>
      </c>
      <c r="AL441" s="53" t="str">
        <f t="shared" si="47"/>
        <v/>
      </c>
      <c r="AM441" s="53" t="s">
        <v>786</v>
      </c>
      <c r="AN441" s="84"/>
      <c r="AO441" s="53"/>
      <c r="AP441" s="53" t="s">
        <v>792</v>
      </c>
      <c r="AQ441" s="53">
        <v>4</v>
      </c>
      <c r="AR441" s="83">
        <v>46215</v>
      </c>
      <c r="AS441" s="53"/>
      <c r="AT441" s="53"/>
    </row>
    <row r="442" spans="3:46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4"/>
        <v>0</v>
      </c>
      <c r="M442" s="26">
        <f t="shared" si="45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67" t="e">
        <f>SUMIFS([2]Up!$J:$J,[2]Up!$D:$D,D442)</f>
        <v>#VALUE!</v>
      </c>
      <c r="AJ442" s="82"/>
      <c r="AK442" s="82" t="str">
        <f t="shared" si="46"/>
        <v>PL19</v>
      </c>
      <c r="AL442" s="53" t="str">
        <f t="shared" si="47"/>
        <v/>
      </c>
      <c r="AM442" s="53" t="s">
        <v>786</v>
      </c>
      <c r="AN442" s="84"/>
      <c r="AO442" s="53"/>
      <c r="AP442" s="53" t="s">
        <v>850</v>
      </c>
      <c r="AQ442" s="53">
        <v>2</v>
      </c>
      <c r="AR442" s="83">
        <v>46215</v>
      </c>
      <c r="AS442" s="53"/>
      <c r="AT442" s="53"/>
    </row>
    <row r="443" spans="3:46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4"/>
        <v>0</v>
      </c>
      <c r="M443" s="26">
        <f t="shared" si="45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67" t="e">
        <f>SUMIFS([2]Up!$J:$J,[2]Up!$D:$D,D443)</f>
        <v>#VALUE!</v>
      </c>
      <c r="AJ443" s="82"/>
      <c r="AK443" s="82" t="str">
        <f t="shared" si="46"/>
        <v/>
      </c>
      <c r="AL443" s="53" t="str">
        <f t="shared" si="47"/>
        <v/>
      </c>
      <c r="AM443" s="53" t="s">
        <v>786</v>
      </c>
      <c r="AN443" s="84"/>
      <c r="AO443" s="53"/>
      <c r="AP443" s="53" t="s">
        <v>806</v>
      </c>
      <c r="AQ443" s="53">
        <v>2</v>
      </c>
      <c r="AR443" s="83">
        <v>46215</v>
      </c>
      <c r="AS443" s="53"/>
      <c r="AT443" s="53"/>
    </row>
    <row r="444" spans="3:46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4"/>
        <v>0</v>
      </c>
      <c r="M444" s="26">
        <f t="shared" si="45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67" t="e">
        <f>SUMIFS([2]Up!$J:$J,[2]Up!$D:$D,D444)</f>
        <v>#VALUE!</v>
      </c>
      <c r="AJ444" s="82"/>
      <c r="AK444" s="82" t="str">
        <f t="shared" si="46"/>
        <v/>
      </c>
      <c r="AL444" s="53" t="str">
        <f t="shared" si="47"/>
        <v/>
      </c>
      <c r="AM444" s="53" t="s">
        <v>682</v>
      </c>
      <c r="AN444" s="84"/>
      <c r="AO444" s="53"/>
      <c r="AP444" s="53"/>
      <c r="AQ444" s="53"/>
      <c r="AR444" s="83"/>
      <c r="AS444" s="53"/>
      <c r="AT444" s="53"/>
    </row>
    <row r="445" spans="3:46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4"/>
        <v>0</v>
      </c>
      <c r="M445" s="26">
        <f t="shared" si="45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67" t="e">
        <f>SUMIFS([2]Up!$J:$J,[2]Up!$D:$D,D445)</f>
        <v>#VALUE!</v>
      </c>
      <c r="AJ445" s="82"/>
      <c r="AK445" s="82" t="str">
        <f t="shared" si="46"/>
        <v/>
      </c>
      <c r="AL445" s="53" t="str">
        <f t="shared" si="47"/>
        <v/>
      </c>
      <c r="AM445" s="53" t="s">
        <v>682</v>
      </c>
      <c r="AN445" s="84"/>
      <c r="AO445" s="53"/>
      <c r="AP445" s="53"/>
      <c r="AQ445" s="53"/>
      <c r="AR445" s="83"/>
      <c r="AS445" s="53"/>
      <c r="AT445" s="53"/>
    </row>
    <row r="446" spans="3:46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4"/>
        <v>0</v>
      </c>
      <c r="M446" s="26">
        <f t="shared" si="45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67" t="e">
        <f>SUMIFS([2]Up!$J:$J,[2]Up!$D:$D,D446)</f>
        <v>#VALUE!</v>
      </c>
      <c r="AJ446" s="82"/>
      <c r="AK446" s="82" t="str">
        <f t="shared" si="46"/>
        <v/>
      </c>
      <c r="AL446" s="53" t="str">
        <f t="shared" si="47"/>
        <v/>
      </c>
      <c r="AM446" s="53" t="s">
        <v>682</v>
      </c>
      <c r="AN446" s="84"/>
      <c r="AO446" s="53"/>
      <c r="AP446" s="53"/>
      <c r="AQ446" s="53"/>
      <c r="AR446" s="83"/>
      <c r="AS446" s="53"/>
      <c r="AT446" s="53"/>
    </row>
    <row r="447" spans="3:46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4"/>
        <v>0</v>
      </c>
      <c r="M447" s="26">
        <f t="shared" si="45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67" t="e">
        <f>SUMIFS([2]Up!$J:$J,[2]Up!$D:$D,D447)</f>
        <v>#VALUE!</v>
      </c>
      <c r="AJ447" s="82"/>
      <c r="AK447" s="82" t="str">
        <f t="shared" si="46"/>
        <v/>
      </c>
      <c r="AL447" s="53" t="str">
        <f t="shared" si="47"/>
        <v/>
      </c>
      <c r="AM447" s="53" t="s">
        <v>682</v>
      </c>
      <c r="AN447" s="84"/>
      <c r="AO447" s="53"/>
      <c r="AP447" s="53"/>
      <c r="AQ447" s="53"/>
      <c r="AR447" s="83"/>
      <c r="AS447" s="53"/>
      <c r="AT447" s="53"/>
    </row>
    <row r="448" spans="3:46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4"/>
        <v>0</v>
      </c>
      <c r="M448" s="26">
        <f t="shared" si="45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67" t="e">
        <f>SUMIFS([2]Up!$J:$J,[2]Up!$D:$D,D448)</f>
        <v>#VALUE!</v>
      </c>
      <c r="AJ448" s="82"/>
      <c r="AK448" s="82" t="str">
        <f t="shared" si="46"/>
        <v/>
      </c>
      <c r="AL448" s="53" t="str">
        <f t="shared" si="47"/>
        <v/>
      </c>
      <c r="AM448" s="53" t="s">
        <v>786</v>
      </c>
      <c r="AN448" s="84"/>
      <c r="AO448" s="53"/>
      <c r="AP448" s="53"/>
      <c r="AQ448" s="53"/>
      <c r="AR448" s="83"/>
      <c r="AS448" s="53"/>
      <c r="AT448" s="53"/>
    </row>
    <row r="449" spans="3:46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4"/>
        <v>0</v>
      </c>
      <c r="M449" s="26">
        <f t="shared" si="45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67" t="e">
        <f>SUMIFS([2]Up!$J:$J,[2]Up!$D:$D,D449)</f>
        <v>#VALUE!</v>
      </c>
      <c r="AJ449" s="82"/>
      <c r="AK449" s="82" t="str">
        <f t="shared" si="46"/>
        <v/>
      </c>
      <c r="AL449" s="53" t="str">
        <f t="shared" si="47"/>
        <v/>
      </c>
      <c r="AM449" s="53" t="s">
        <v>682</v>
      </c>
      <c r="AN449" s="84"/>
      <c r="AO449" s="53"/>
      <c r="AP449" s="53"/>
      <c r="AQ449" s="53"/>
      <c r="AR449" s="83"/>
      <c r="AS449" s="53"/>
      <c r="AT449" s="53"/>
    </row>
    <row r="450" spans="3:46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4"/>
        <v>0</v>
      </c>
      <c r="M450" s="26">
        <f t="shared" si="45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67" t="e">
        <f>SUMIFS([2]Up!$J:$J,[2]Up!$D:$D,D450)</f>
        <v>#VALUE!</v>
      </c>
      <c r="AJ450" s="82"/>
      <c r="AK450" s="82" t="str">
        <f t="shared" si="46"/>
        <v/>
      </c>
      <c r="AL450" s="53" t="str">
        <f t="shared" si="47"/>
        <v/>
      </c>
      <c r="AM450" s="53" t="s">
        <v>786</v>
      </c>
      <c r="AN450" s="84"/>
      <c r="AO450" s="53"/>
      <c r="AP450" s="53"/>
      <c r="AQ450" s="53"/>
      <c r="AR450" s="83"/>
      <c r="AS450" s="53"/>
      <c r="AT450" s="53"/>
    </row>
    <row r="451" spans="3:46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4"/>
        <v>0</v>
      </c>
      <c r="M451" s="26">
        <f t="shared" si="45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67" t="e">
        <f>SUMIFS([2]Up!$J:$J,[2]Up!$D:$D,D451)</f>
        <v>#VALUE!</v>
      </c>
      <c r="AJ451" s="82"/>
      <c r="AK451" s="82" t="str">
        <f t="shared" si="46"/>
        <v/>
      </c>
      <c r="AL451" s="53" t="str">
        <f t="shared" si="47"/>
        <v/>
      </c>
      <c r="AM451" s="53" t="s">
        <v>682</v>
      </c>
      <c r="AN451" s="84"/>
      <c r="AO451" s="53"/>
      <c r="AP451" s="53"/>
      <c r="AQ451" s="53"/>
      <c r="AR451" s="83"/>
      <c r="AS451" s="53"/>
      <c r="AT451" s="53"/>
    </row>
    <row r="452" spans="3:46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4"/>
        <v>0</v>
      </c>
      <c r="M452" s="26">
        <f t="shared" si="45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67" t="e">
        <f>SUMIFS([2]Up!$J:$J,[2]Up!$D:$D,D452)</f>
        <v>#VALUE!</v>
      </c>
      <c r="AJ452" s="82"/>
      <c r="AK452" s="82" t="str">
        <f t="shared" si="46"/>
        <v/>
      </c>
      <c r="AL452" s="53" t="str">
        <f t="shared" si="47"/>
        <v/>
      </c>
      <c r="AM452" s="53" t="s">
        <v>786</v>
      </c>
      <c r="AN452" s="84"/>
      <c r="AO452" s="53"/>
      <c r="AP452" s="53"/>
      <c r="AQ452" s="53"/>
      <c r="AR452" s="83"/>
      <c r="AS452" s="53"/>
      <c r="AT452" s="53"/>
    </row>
    <row r="453" spans="3:46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4"/>
        <v>0</v>
      </c>
      <c r="M453" s="26">
        <f t="shared" si="45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67" t="e">
        <f>SUMIFS([2]Up!$J:$J,[2]Up!$D:$D,D453)</f>
        <v>#VALUE!</v>
      </c>
      <c r="AJ453" s="82"/>
      <c r="AK453" s="82" t="str">
        <f t="shared" si="46"/>
        <v/>
      </c>
      <c r="AL453" s="53" t="str">
        <f t="shared" si="47"/>
        <v/>
      </c>
      <c r="AM453" s="53" t="s">
        <v>682</v>
      </c>
      <c r="AN453" s="84"/>
      <c r="AO453" s="53"/>
      <c r="AP453" s="53"/>
      <c r="AQ453" s="53"/>
      <c r="AR453" s="83"/>
      <c r="AS453" s="53"/>
      <c r="AT453" s="53"/>
    </row>
    <row r="454" spans="3:46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4"/>
        <v>0</v>
      </c>
      <c r="M454" s="26">
        <f t="shared" si="45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67" t="e">
        <f>SUMIFS([2]Up!$J:$J,[2]Up!$D:$D,D454)</f>
        <v>#VALUE!</v>
      </c>
      <c r="AJ454" s="82"/>
      <c r="AK454" s="82" t="str">
        <f t="shared" si="46"/>
        <v/>
      </c>
      <c r="AL454" s="53" t="str">
        <f t="shared" si="47"/>
        <v/>
      </c>
      <c r="AM454" s="53" t="s">
        <v>682</v>
      </c>
      <c r="AN454" s="84"/>
      <c r="AO454" s="53"/>
      <c r="AP454" s="53"/>
      <c r="AQ454" s="53"/>
      <c r="AR454" s="83"/>
      <c r="AS454" s="53"/>
      <c r="AT454" s="53"/>
    </row>
    <row r="455" spans="3:46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4"/>
        <v>0</v>
      </c>
      <c r="M455" s="26">
        <f t="shared" si="45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67" t="e">
        <f>SUMIFS([2]Up!$J:$J,[2]Up!$D:$D,D455)</f>
        <v>#VALUE!</v>
      </c>
      <c r="AJ455" s="82"/>
      <c r="AK455" s="82" t="str">
        <f t="shared" si="46"/>
        <v/>
      </c>
      <c r="AL455" s="53" t="str">
        <f t="shared" si="47"/>
        <v/>
      </c>
      <c r="AM455" s="53" t="s">
        <v>682</v>
      </c>
      <c r="AN455" s="84"/>
      <c r="AO455" s="53"/>
      <c r="AP455" s="53"/>
      <c r="AQ455" s="53"/>
      <c r="AR455" s="83"/>
      <c r="AS455" s="53"/>
      <c r="AT455" s="53"/>
    </row>
    <row r="456" spans="3:46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4"/>
        <v>0</v>
      </c>
      <c r="M456" s="26">
        <f t="shared" si="45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67" t="e">
        <f>SUMIFS([2]Up!$J:$J,[2]Up!$D:$D,D456)</f>
        <v>#VALUE!</v>
      </c>
      <c r="AJ456" s="82"/>
      <c r="AK456" s="82" t="str">
        <f t="shared" si="46"/>
        <v/>
      </c>
      <c r="AL456" s="53" t="str">
        <f t="shared" si="47"/>
        <v/>
      </c>
      <c r="AM456" s="53" t="s">
        <v>682</v>
      </c>
      <c r="AN456" s="84"/>
      <c r="AO456" s="53"/>
      <c r="AP456" s="53"/>
      <c r="AQ456" s="53"/>
      <c r="AR456" s="83"/>
      <c r="AS456" s="53"/>
      <c r="AT456" s="53"/>
    </row>
    <row r="457" spans="3:46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4"/>
        <v>4</v>
      </c>
      <c r="M457" s="26">
        <f t="shared" si="45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67" t="e">
        <f>SUMIFS([2]Up!$J:$J,[2]Up!$D:$D,D457)</f>
        <v>#VALUE!</v>
      </c>
      <c r="AJ457" s="82"/>
      <c r="AK457" s="82" t="str">
        <f t="shared" si="46"/>
        <v>PL19</v>
      </c>
      <c r="AL457" s="53" t="str">
        <f t="shared" si="47"/>
        <v/>
      </c>
      <c r="AM457" s="53" t="s">
        <v>703</v>
      </c>
      <c r="AN457" s="84"/>
      <c r="AO457" s="53"/>
      <c r="AP457" s="53" t="s">
        <v>850</v>
      </c>
      <c r="AQ457" s="53">
        <v>4</v>
      </c>
      <c r="AR457" s="83">
        <v>46215</v>
      </c>
      <c r="AS457" s="53"/>
      <c r="AT457" s="53"/>
    </row>
    <row r="458" spans="3:46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4"/>
        <v>4</v>
      </c>
      <c r="M458" s="26">
        <f t="shared" si="45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67" t="e">
        <f>SUMIFS([2]Up!$J:$J,[2]Up!$D:$D,D458)</f>
        <v>#VALUE!</v>
      </c>
      <c r="AJ458" s="82"/>
      <c r="AK458" s="82" t="str">
        <f t="shared" si="46"/>
        <v>PL19</v>
      </c>
      <c r="AL458" s="53" t="str">
        <f t="shared" si="47"/>
        <v/>
      </c>
      <c r="AM458" s="53" t="s">
        <v>703</v>
      </c>
      <c r="AN458" s="84"/>
      <c r="AO458" s="53"/>
      <c r="AP458" s="53" t="s">
        <v>850</v>
      </c>
      <c r="AQ458" s="53">
        <v>4</v>
      </c>
      <c r="AR458" s="83">
        <v>46215</v>
      </c>
      <c r="AS458" s="53"/>
      <c r="AT458" s="53"/>
    </row>
    <row r="459" spans="3:46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4"/>
        <v>0</v>
      </c>
      <c r="M459" s="26">
        <f t="shared" si="45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67" t="e">
        <f>SUMIFS([2]Up!$J:$J,[2]Up!$D:$D,D459)</f>
        <v>#VALUE!</v>
      </c>
      <c r="AJ459" s="82"/>
      <c r="AK459" s="82" t="str">
        <f t="shared" si="46"/>
        <v/>
      </c>
      <c r="AL459" s="53" t="str">
        <f t="shared" si="47"/>
        <v/>
      </c>
      <c r="AM459" s="53" t="s">
        <v>682</v>
      </c>
      <c r="AN459" s="84"/>
      <c r="AO459" s="53"/>
      <c r="AP459" s="53"/>
      <c r="AQ459" s="53"/>
      <c r="AR459" s="83"/>
      <c r="AS459" s="53"/>
      <c r="AT459" s="53"/>
    </row>
    <row r="460" spans="3:46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4"/>
        <v>0</v>
      </c>
      <c r="M460" s="26">
        <f t="shared" si="45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67" t="e">
        <f>SUMIFS([2]Up!$J:$J,[2]Up!$D:$D,D460)</f>
        <v>#VALUE!</v>
      </c>
      <c r="AJ460" s="82"/>
      <c r="AK460" s="82" t="str">
        <f t="shared" si="46"/>
        <v>PL3.5</v>
      </c>
      <c r="AL460" s="53" t="str">
        <f t="shared" si="47"/>
        <v/>
      </c>
      <c r="AM460" s="53" t="s">
        <v>786</v>
      </c>
      <c r="AN460" s="84"/>
      <c r="AO460" s="53"/>
      <c r="AP460" s="53" t="s">
        <v>865</v>
      </c>
      <c r="AQ460" s="53">
        <v>8</v>
      </c>
      <c r="AR460" s="83">
        <v>46215</v>
      </c>
      <c r="AS460" s="53"/>
      <c r="AT460" s="53"/>
    </row>
    <row r="461" spans="3:46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4"/>
        <v>4</v>
      </c>
      <c r="M461" s="26">
        <f t="shared" si="45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67" t="e">
        <f>SUMIFS([2]Up!$J:$J,[2]Up!$D:$D,D461)</f>
        <v>#VALUE!</v>
      </c>
      <c r="AJ461" s="82"/>
      <c r="AK461" s="82" t="str">
        <f t="shared" si="46"/>
        <v>PL12</v>
      </c>
      <c r="AL461" s="53" t="str">
        <f t="shared" si="47"/>
        <v/>
      </c>
      <c r="AM461" s="53" t="s">
        <v>703</v>
      </c>
      <c r="AN461" s="84"/>
      <c r="AO461" s="53"/>
      <c r="AP461" s="53" t="s">
        <v>854</v>
      </c>
      <c r="AQ461" s="53">
        <v>4</v>
      </c>
      <c r="AR461" s="83">
        <v>46215</v>
      </c>
      <c r="AS461" s="53"/>
      <c r="AT461" s="53"/>
    </row>
    <row r="462" spans="3:46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4"/>
        <v>8</v>
      </c>
      <c r="M462" s="26">
        <f t="shared" si="45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67" t="e">
        <f>SUMIFS([2]Up!$J:$J,[2]Up!$D:$D,D462)</f>
        <v>#VALUE!</v>
      </c>
      <c r="AJ462" s="82"/>
      <c r="AK462" s="82" t="str">
        <f t="shared" si="46"/>
        <v>PL10</v>
      </c>
      <c r="AL462" s="53" t="str">
        <f t="shared" si="47"/>
        <v/>
      </c>
      <c r="AM462" s="53" t="s">
        <v>703</v>
      </c>
      <c r="AN462" s="84"/>
      <c r="AO462" s="53"/>
      <c r="AP462" s="53" t="s">
        <v>1033</v>
      </c>
      <c r="AQ462" s="53">
        <v>8</v>
      </c>
      <c r="AR462" s="83">
        <v>46215</v>
      </c>
      <c r="AS462" s="53"/>
      <c r="AT462" s="53"/>
    </row>
    <row r="463" spans="3:46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4"/>
        <v>2</v>
      </c>
      <c r="M463" s="26">
        <f t="shared" si="45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67" t="e">
        <f>SUMIFS([2]Up!$J:$J,[2]Up!$D:$D,D463)</f>
        <v>#VALUE!</v>
      </c>
      <c r="AJ463" s="82"/>
      <c r="AK463" s="82" t="str">
        <f t="shared" si="46"/>
        <v/>
      </c>
      <c r="AL463" s="53" t="str">
        <f t="shared" si="47"/>
        <v/>
      </c>
      <c r="AM463" s="53" t="s">
        <v>703</v>
      </c>
      <c r="AN463" s="84"/>
      <c r="AO463" s="53"/>
      <c r="AP463" s="53" t="s">
        <v>704</v>
      </c>
      <c r="AQ463" s="53">
        <v>2</v>
      </c>
      <c r="AR463" s="83">
        <v>46215</v>
      </c>
      <c r="AS463" s="53"/>
      <c r="AT463" s="53"/>
    </row>
    <row r="464" spans="3:46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4"/>
        <v>2</v>
      </c>
      <c r="M464" s="26">
        <f t="shared" si="45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67" t="e">
        <f>SUMIFS([2]Up!$J:$J,[2]Up!$D:$D,D464)</f>
        <v>#VALUE!</v>
      </c>
      <c r="AJ464" s="82"/>
      <c r="AK464" s="82" t="str">
        <f t="shared" si="46"/>
        <v/>
      </c>
      <c r="AL464" s="53" t="str">
        <f t="shared" si="47"/>
        <v/>
      </c>
      <c r="AM464" s="53" t="s">
        <v>703</v>
      </c>
      <c r="AN464" s="84"/>
      <c r="AO464" s="53"/>
      <c r="AP464" s="53" t="s">
        <v>704</v>
      </c>
      <c r="AQ464" s="53">
        <v>2</v>
      </c>
      <c r="AR464" s="83">
        <v>46215</v>
      </c>
      <c r="AS464" s="53"/>
      <c r="AT464" s="53"/>
    </row>
    <row r="465" spans="3:46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4"/>
        <v>1</v>
      </c>
      <c r="M465" s="26">
        <f t="shared" si="45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67" t="e">
        <f>SUMIFS([2]Up!$J:$J,[2]Up!$D:$D,D465)</f>
        <v>#VALUE!</v>
      </c>
      <c r="AJ465" s="82"/>
      <c r="AK465" s="82" t="str">
        <f t="shared" si="46"/>
        <v/>
      </c>
      <c r="AL465" s="53" t="str">
        <f t="shared" si="47"/>
        <v/>
      </c>
      <c r="AM465" s="53" t="s">
        <v>703</v>
      </c>
      <c r="AN465" s="84"/>
      <c r="AO465" s="53"/>
      <c r="AP465" s="53" t="s">
        <v>704</v>
      </c>
      <c r="AQ465" s="53">
        <v>1</v>
      </c>
      <c r="AR465" s="83">
        <v>46215</v>
      </c>
      <c r="AS465" s="53"/>
      <c r="AT465" s="53"/>
    </row>
    <row r="466" spans="3:46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4"/>
        <v>1</v>
      </c>
      <c r="M466" s="26">
        <f t="shared" si="45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67" t="e">
        <f>SUMIFS([2]Up!$J:$J,[2]Up!$D:$D,D466)</f>
        <v>#VALUE!</v>
      </c>
      <c r="AJ466" s="82"/>
      <c r="AK466" s="82" t="str">
        <f t="shared" si="46"/>
        <v/>
      </c>
      <c r="AL466" s="53" t="str">
        <f t="shared" si="47"/>
        <v/>
      </c>
      <c r="AM466" s="53" t="s">
        <v>703</v>
      </c>
      <c r="AN466" s="84"/>
      <c r="AO466" s="53"/>
      <c r="AP466" s="53" t="s">
        <v>722</v>
      </c>
      <c r="AQ466" s="53">
        <v>1</v>
      </c>
      <c r="AR466" s="83">
        <v>46215</v>
      </c>
      <c r="AS466" s="53"/>
      <c r="AT466" s="53"/>
    </row>
    <row r="467" spans="3:46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4"/>
        <v>1</v>
      </c>
      <c r="M467" s="26">
        <f t="shared" si="45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67" t="e">
        <f>SUMIFS([2]Up!$J:$J,[2]Up!$D:$D,D467)</f>
        <v>#VALUE!</v>
      </c>
      <c r="AJ467" s="82"/>
      <c r="AK467" s="82" t="str">
        <f t="shared" si="46"/>
        <v/>
      </c>
      <c r="AL467" s="53" t="str">
        <f t="shared" si="47"/>
        <v/>
      </c>
      <c r="AM467" s="53" t="s">
        <v>703</v>
      </c>
      <c r="AN467" s="84"/>
      <c r="AO467" s="53"/>
      <c r="AP467" s="53" t="s">
        <v>722</v>
      </c>
      <c r="AQ467" s="53">
        <v>1</v>
      </c>
      <c r="AR467" s="83">
        <v>46215</v>
      </c>
      <c r="AS467" s="53"/>
      <c r="AT467" s="53"/>
    </row>
    <row r="468" spans="3:46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4"/>
        <v>0</v>
      </c>
      <c r="M468" s="26">
        <f t="shared" si="45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67" t="e">
        <f>SUMIFS([2]Up!$J:$J,[2]Up!$D:$D,D468)</f>
        <v>#VALUE!</v>
      </c>
      <c r="AJ468" s="82"/>
      <c r="AK468" s="82" t="str">
        <f t="shared" si="46"/>
        <v/>
      </c>
      <c r="AL468" s="53" t="str">
        <f t="shared" si="47"/>
        <v/>
      </c>
      <c r="AM468" s="53" t="s">
        <v>786</v>
      </c>
      <c r="AN468" s="84"/>
      <c r="AO468" s="53"/>
      <c r="AP468" s="53" t="s">
        <v>1087</v>
      </c>
      <c r="AQ468" s="53">
        <v>6</v>
      </c>
      <c r="AR468" s="83">
        <v>46215</v>
      </c>
      <c r="AS468" s="53"/>
      <c r="AT468" s="53"/>
    </row>
    <row r="469" spans="3:46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4"/>
        <v>0</v>
      </c>
      <c r="M469" s="26">
        <f t="shared" si="45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67" t="e">
        <f>SUMIFS([2]Up!$J:$J,[2]Up!$D:$D,D469)</f>
        <v>#VALUE!</v>
      </c>
      <c r="AJ469" s="82"/>
      <c r="AK469" s="82" t="str">
        <f t="shared" si="46"/>
        <v>PL6</v>
      </c>
      <c r="AL469" s="53" t="str">
        <f t="shared" si="47"/>
        <v/>
      </c>
      <c r="AM469" s="53" t="s">
        <v>703</v>
      </c>
      <c r="AN469" s="84"/>
      <c r="AO469" s="53"/>
      <c r="AP469" s="53" t="s">
        <v>576</v>
      </c>
      <c r="AQ469" s="53">
        <v>1</v>
      </c>
      <c r="AR469" s="83"/>
      <c r="AS469" s="53"/>
      <c r="AT469" s="53"/>
    </row>
    <row r="470" spans="3:46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4"/>
        <v>7</v>
      </c>
      <c r="M470" s="26">
        <f t="shared" si="45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67" t="e">
        <f>SUMIFS([2]Up!$J:$J,[2]Up!$D:$D,D470)</f>
        <v>#VALUE!</v>
      </c>
      <c r="AJ470" s="82"/>
      <c r="AK470" s="82" t="str">
        <f t="shared" si="46"/>
        <v/>
      </c>
      <c r="AL470" s="53" t="str">
        <f t="shared" si="47"/>
        <v/>
      </c>
      <c r="AM470" s="53" t="s">
        <v>703</v>
      </c>
      <c r="AN470" s="84"/>
      <c r="AO470" s="53"/>
      <c r="AP470" s="53" t="s">
        <v>1015</v>
      </c>
      <c r="AQ470" s="53">
        <v>7</v>
      </c>
      <c r="AR470" s="83">
        <v>46215</v>
      </c>
      <c r="AS470" s="53"/>
      <c r="AT470" s="53"/>
    </row>
    <row r="471" spans="3:46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4"/>
        <v>7</v>
      </c>
      <c r="M471" s="26">
        <f t="shared" si="45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67" t="e">
        <f>SUMIFS([2]Up!$J:$J,[2]Up!$D:$D,D471)</f>
        <v>#VALUE!</v>
      </c>
      <c r="AJ471" s="82"/>
      <c r="AK471" s="82" t="str">
        <f t="shared" si="46"/>
        <v/>
      </c>
      <c r="AL471" s="53" t="str">
        <f t="shared" si="47"/>
        <v/>
      </c>
      <c r="AM471" s="53" t="s">
        <v>703</v>
      </c>
      <c r="AN471" s="84"/>
      <c r="AO471" s="53"/>
      <c r="AP471" s="53" t="s">
        <v>1015</v>
      </c>
      <c r="AQ471" s="53">
        <v>7</v>
      </c>
      <c r="AR471" s="83">
        <v>46215</v>
      </c>
      <c r="AS471" s="53"/>
      <c r="AT471" s="53"/>
    </row>
    <row r="472" spans="3:46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4"/>
        <v>7</v>
      </c>
      <c r="M472" s="26">
        <f t="shared" si="45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67" t="e">
        <f>SUMIFS([2]Up!$J:$J,[2]Up!$D:$D,D472)</f>
        <v>#VALUE!</v>
      </c>
      <c r="AJ472" s="82"/>
      <c r="AK472" s="82" t="str">
        <f t="shared" si="46"/>
        <v/>
      </c>
      <c r="AL472" s="53" t="str">
        <f t="shared" si="47"/>
        <v/>
      </c>
      <c r="AM472" s="53" t="s">
        <v>703</v>
      </c>
      <c r="AN472" s="84"/>
      <c r="AO472" s="53"/>
      <c r="AP472" s="53" t="s">
        <v>1015</v>
      </c>
      <c r="AQ472" s="53">
        <v>7</v>
      </c>
      <c r="AR472" s="83">
        <v>46215</v>
      </c>
      <c r="AS472" s="53"/>
      <c r="AT472" s="53"/>
    </row>
    <row r="473" spans="3:46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4"/>
        <v>7</v>
      </c>
      <c r="M473" s="26">
        <f t="shared" si="45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67" t="e">
        <f>SUMIFS([2]Up!$J:$J,[2]Up!$D:$D,D473)</f>
        <v>#VALUE!</v>
      </c>
      <c r="AJ473" s="82"/>
      <c r="AK473" s="82" t="str">
        <f t="shared" si="46"/>
        <v/>
      </c>
      <c r="AL473" s="53" t="str">
        <f t="shared" si="47"/>
        <v/>
      </c>
      <c r="AM473" s="53" t="s">
        <v>703</v>
      </c>
      <c r="AN473" s="84"/>
      <c r="AO473" s="53"/>
      <c r="AP473" s="53" t="s">
        <v>1015</v>
      </c>
      <c r="AQ473" s="53">
        <v>7</v>
      </c>
      <c r="AR473" s="83">
        <v>46215</v>
      </c>
      <c r="AS473" s="53"/>
      <c r="AT473" s="53"/>
    </row>
    <row r="474" spans="3:46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4"/>
        <v>0</v>
      </c>
      <c r="M474" s="26">
        <f t="shared" si="45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67" t="e">
        <f>SUMIFS([2]Up!$J:$J,[2]Up!$D:$D,D474)</f>
        <v>#VALUE!</v>
      </c>
      <c r="AJ474" s="82"/>
      <c r="AK474" s="82" t="str">
        <f t="shared" si="46"/>
        <v/>
      </c>
      <c r="AL474" s="53" t="str">
        <f t="shared" si="47"/>
        <v/>
      </c>
      <c r="AM474" s="53" t="s">
        <v>682</v>
      </c>
      <c r="AN474" s="84"/>
      <c r="AO474" s="53"/>
      <c r="AP474" s="53"/>
      <c r="AQ474" s="53"/>
      <c r="AR474" s="83"/>
      <c r="AS474" s="53"/>
      <c r="AT474" s="53"/>
    </row>
    <row r="475" spans="3:46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4"/>
        <v>0</v>
      </c>
      <c r="M475" s="26">
        <f t="shared" si="45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67" t="e">
        <f>SUMIFS([2]Up!$J:$J,[2]Up!$D:$D,D475)</f>
        <v>#VALUE!</v>
      </c>
      <c r="AJ475" s="82"/>
      <c r="AK475" s="82" t="str">
        <f t="shared" si="46"/>
        <v/>
      </c>
      <c r="AL475" s="53" t="str">
        <f t="shared" si="47"/>
        <v/>
      </c>
      <c r="AM475" s="53" t="s">
        <v>682</v>
      </c>
      <c r="AN475" s="84"/>
      <c r="AO475" s="53"/>
      <c r="AP475" s="53"/>
      <c r="AQ475" s="53"/>
      <c r="AR475" s="83"/>
      <c r="AS475" s="53"/>
      <c r="AT475" s="53"/>
    </row>
    <row r="476" spans="3:46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4"/>
        <v>0</v>
      </c>
      <c r="M476" s="26">
        <f t="shared" si="45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67" t="e">
        <f>SUMIFS([2]Up!$J:$J,[2]Up!$D:$D,D476)</f>
        <v>#VALUE!</v>
      </c>
      <c r="AJ476" s="82"/>
      <c r="AK476" s="82" t="str">
        <f t="shared" si="46"/>
        <v/>
      </c>
      <c r="AL476" s="53" t="str">
        <f t="shared" si="47"/>
        <v/>
      </c>
      <c r="AM476" s="53" t="s">
        <v>786</v>
      </c>
      <c r="AN476" s="84"/>
      <c r="AO476" s="53"/>
      <c r="AP476" s="53"/>
      <c r="AQ476" s="53"/>
      <c r="AR476" s="83"/>
      <c r="AS476" s="53"/>
      <c r="AT476" s="53"/>
    </row>
    <row r="477" spans="3:46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4"/>
        <v>0</v>
      </c>
      <c r="M477" s="26">
        <f t="shared" si="45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67" t="e">
        <f>SUMIFS([2]Up!$J:$J,[2]Up!$D:$D,D477)</f>
        <v>#VALUE!</v>
      </c>
      <c r="AJ477" s="82"/>
      <c r="AK477" s="82" t="str">
        <f t="shared" si="46"/>
        <v/>
      </c>
      <c r="AL477" s="53" t="str">
        <f t="shared" si="47"/>
        <v/>
      </c>
      <c r="AM477" s="53" t="s">
        <v>786</v>
      </c>
      <c r="AN477" s="84"/>
      <c r="AO477" s="53"/>
      <c r="AP477" s="53"/>
      <c r="AQ477" s="53"/>
      <c r="AR477" s="83"/>
      <c r="AS477" s="53"/>
      <c r="AT477" s="53"/>
    </row>
    <row r="478" spans="3:46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4"/>
        <v>0</v>
      </c>
      <c r="M478" s="26">
        <f t="shared" si="45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67" t="e">
        <f>SUMIFS([2]Up!$J:$J,[2]Up!$D:$D,D478)</f>
        <v>#VALUE!</v>
      </c>
      <c r="AJ478" s="82"/>
      <c r="AK478" s="82" t="str">
        <f t="shared" si="46"/>
        <v/>
      </c>
      <c r="AL478" s="53" t="str">
        <f t="shared" si="47"/>
        <v/>
      </c>
      <c r="AM478" s="53" t="s">
        <v>682</v>
      </c>
      <c r="AN478" s="84"/>
      <c r="AO478" s="53"/>
      <c r="AP478" s="53"/>
      <c r="AQ478" s="53"/>
      <c r="AR478" s="83"/>
      <c r="AS478" s="53"/>
      <c r="AT478" s="53"/>
    </row>
    <row r="479" spans="3:46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4"/>
        <v>14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67" t="e">
        <f>SUMIFS([2]Up!$J:$J,[2]Up!$D:$D,D479)</f>
        <v>#VALUE!</v>
      </c>
      <c r="AJ479" s="82"/>
      <c r="AK479" s="82" t="str">
        <f t="shared" si="46"/>
        <v>PL10</v>
      </c>
      <c r="AL479" s="53" t="str">
        <f t="shared" si="47"/>
        <v/>
      </c>
      <c r="AM479" s="53" t="s">
        <v>703</v>
      </c>
      <c r="AN479" s="84"/>
      <c r="AO479" s="53"/>
      <c r="AP479" s="53" t="s">
        <v>779</v>
      </c>
      <c r="AQ479" s="53">
        <v>14</v>
      </c>
      <c r="AR479" s="83">
        <v>46215</v>
      </c>
      <c r="AS479" s="53"/>
      <c r="AT479" s="53"/>
    </row>
    <row r="480" spans="3:46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4"/>
        <v>4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67" t="e">
        <f>SUMIFS([2]Up!$J:$J,[2]Up!$D:$D,D480)</f>
        <v>#VALUE!</v>
      </c>
      <c r="AJ480" s="82"/>
      <c r="AK480" s="82" t="str">
        <f t="shared" si="46"/>
        <v>PL10</v>
      </c>
      <c r="AL480" s="53" t="str">
        <f t="shared" si="47"/>
        <v/>
      </c>
      <c r="AM480" s="53" t="s">
        <v>703</v>
      </c>
      <c r="AN480" s="84"/>
      <c r="AO480" s="53"/>
      <c r="AP480" s="53" t="s">
        <v>779</v>
      </c>
      <c r="AQ480" s="53">
        <v>4</v>
      </c>
      <c r="AR480" s="83">
        <v>46215</v>
      </c>
      <c r="AS480" s="53"/>
      <c r="AT480" s="53"/>
    </row>
    <row r="481" spans="3:46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4"/>
        <v>0</v>
      </c>
      <c r="M481" s="26">
        <f t="shared" si="45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67" t="e">
        <f>SUMIFS([2]Up!$J:$J,[2]Up!$D:$D,D481)</f>
        <v>#VALUE!</v>
      </c>
      <c r="AJ481" s="82"/>
      <c r="AK481" s="82" t="str">
        <f t="shared" si="46"/>
        <v/>
      </c>
      <c r="AL481" s="53" t="str">
        <f t="shared" si="47"/>
        <v/>
      </c>
      <c r="AM481" s="53" t="s">
        <v>682</v>
      </c>
      <c r="AN481" s="84"/>
      <c r="AO481" s="53"/>
      <c r="AP481" s="53"/>
      <c r="AQ481" s="53"/>
      <c r="AR481" s="83"/>
      <c r="AS481" s="53"/>
      <c r="AT481" s="53"/>
    </row>
    <row r="482" spans="3:46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4"/>
        <v>1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67" t="e">
        <f>SUMIFS([2]Up!$J:$J,[2]Up!$D:$D,D482)</f>
        <v>#VALUE!</v>
      </c>
      <c r="AJ482" s="82"/>
      <c r="AK482" s="82" t="str">
        <f t="shared" si="46"/>
        <v/>
      </c>
      <c r="AL482" s="53" t="str">
        <f t="shared" si="47"/>
        <v/>
      </c>
      <c r="AM482" s="53" t="s">
        <v>703</v>
      </c>
      <c r="AN482" s="84"/>
      <c r="AO482" s="53"/>
      <c r="AP482" s="53" t="s">
        <v>1137</v>
      </c>
      <c r="AQ482" s="53">
        <v>1</v>
      </c>
      <c r="AR482" s="83">
        <v>46215</v>
      </c>
      <c r="AS482" s="53"/>
      <c r="AT482" s="53"/>
    </row>
    <row r="483" spans="3:46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4"/>
        <v>1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67" t="e">
        <f>SUMIFS([2]Up!$J:$J,[2]Up!$D:$D,D483)</f>
        <v>#VALUE!</v>
      </c>
      <c r="AJ483" s="82"/>
      <c r="AK483" s="82" t="str">
        <f t="shared" si="46"/>
        <v/>
      </c>
      <c r="AL483" s="53" t="str">
        <f t="shared" si="47"/>
        <v/>
      </c>
      <c r="AM483" s="53" t="s">
        <v>703</v>
      </c>
      <c r="AN483" s="84"/>
      <c r="AO483" s="53"/>
      <c r="AP483" s="53" t="s">
        <v>1137</v>
      </c>
      <c r="AQ483" s="53">
        <v>1</v>
      </c>
      <c r="AR483" s="83">
        <v>46215</v>
      </c>
      <c r="AS483" s="53"/>
      <c r="AT483" s="53"/>
    </row>
    <row r="484" spans="3:46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4"/>
        <v>3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67" t="e">
        <f>SUMIFS([2]Up!$J:$J,[2]Up!$D:$D,D484)</f>
        <v>#VALUE!</v>
      </c>
      <c r="AJ484" s="82"/>
      <c r="AK484" s="82" t="str">
        <f t="shared" si="46"/>
        <v/>
      </c>
      <c r="AL484" s="53" t="str">
        <f t="shared" si="47"/>
        <v/>
      </c>
      <c r="AM484" s="53" t="s">
        <v>703</v>
      </c>
      <c r="AN484" s="84"/>
      <c r="AO484" s="53"/>
      <c r="AP484" s="53" t="s">
        <v>1137</v>
      </c>
      <c r="AQ484" s="53">
        <v>3</v>
      </c>
      <c r="AR484" s="83">
        <v>46215</v>
      </c>
      <c r="AS484" s="53"/>
      <c r="AT484" s="53"/>
    </row>
    <row r="485" spans="3:46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4"/>
        <v>2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67" t="e">
        <f>SUMIFS([2]Up!$J:$J,[2]Up!$D:$D,D485)</f>
        <v>#VALUE!</v>
      </c>
      <c r="AJ485" s="82"/>
      <c r="AK485" s="82" t="str">
        <f t="shared" si="46"/>
        <v>PL12</v>
      </c>
      <c r="AL485" s="53" t="str">
        <f t="shared" si="47"/>
        <v/>
      </c>
      <c r="AM485" s="53" t="s">
        <v>703</v>
      </c>
      <c r="AN485" s="84"/>
      <c r="AO485" s="53"/>
      <c r="AP485" s="53" t="s">
        <v>792</v>
      </c>
      <c r="AQ485" s="53">
        <v>2</v>
      </c>
      <c r="AR485" s="83">
        <v>46215</v>
      </c>
      <c r="AS485" s="53"/>
      <c r="AT485" s="53"/>
    </row>
    <row r="486" spans="3:46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4"/>
        <v>0</v>
      </c>
      <c r="M486" s="26">
        <f t="shared" si="45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67" t="e">
        <f>SUMIFS([2]Up!$J:$J,[2]Up!$D:$D,D486)</f>
        <v>#VALUE!</v>
      </c>
      <c r="AJ486" s="82"/>
      <c r="AK486" s="82" t="str">
        <f t="shared" si="46"/>
        <v>PL6</v>
      </c>
      <c r="AL486" s="53" t="str">
        <f t="shared" si="47"/>
        <v/>
      </c>
      <c r="AM486" s="53" t="s">
        <v>703</v>
      </c>
      <c r="AN486" s="84"/>
      <c r="AO486" s="53"/>
      <c r="AP486" s="53" t="s">
        <v>765</v>
      </c>
      <c r="AQ486" s="53">
        <v>1</v>
      </c>
      <c r="AR486" s="83">
        <v>46215</v>
      </c>
      <c r="AS486" s="53"/>
      <c r="AT486" s="53"/>
    </row>
    <row r="487" spans="3:46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4"/>
        <v>1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67" t="e">
        <f>SUMIFS([2]Up!$J:$J,[2]Up!$D:$D,D487)</f>
        <v>#VALUE!</v>
      </c>
      <c r="AJ487" s="82"/>
      <c r="AK487" s="82" t="str">
        <f t="shared" si="46"/>
        <v>PL6</v>
      </c>
      <c r="AL487" s="53" t="str">
        <f t="shared" si="47"/>
        <v/>
      </c>
      <c r="AM487" s="53" t="s">
        <v>703</v>
      </c>
      <c r="AN487" s="84"/>
      <c r="AO487" s="53"/>
      <c r="AP487" s="53" t="s">
        <v>765</v>
      </c>
      <c r="AQ487" s="53">
        <v>1</v>
      </c>
      <c r="AR487" s="83">
        <v>46215</v>
      </c>
      <c r="AS487" s="53"/>
      <c r="AT487" s="53"/>
    </row>
    <row r="488" spans="3:46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4"/>
        <v>0</v>
      </c>
      <c r="M488" s="26">
        <f t="shared" si="45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67" t="e">
        <f>SUMIFS([2]Up!$J:$J,[2]Up!$D:$D,D488)</f>
        <v>#VALUE!</v>
      </c>
      <c r="AJ488" s="82"/>
      <c r="AK488" s="82" t="str">
        <f t="shared" si="46"/>
        <v/>
      </c>
      <c r="AL488" s="53" t="str">
        <f t="shared" si="47"/>
        <v/>
      </c>
      <c r="AM488" s="53" t="s">
        <v>682</v>
      </c>
      <c r="AN488" s="84"/>
      <c r="AO488" s="53"/>
      <c r="AP488" s="53"/>
      <c r="AQ488" s="53"/>
      <c r="AR488" s="83"/>
      <c r="AS488" s="53"/>
      <c r="AT488" s="53"/>
    </row>
    <row r="489" spans="3:46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4"/>
        <v>0</v>
      </c>
      <c r="M489" s="26">
        <f t="shared" si="45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67" t="e">
        <f>SUMIFS([2]Up!$J:$J,[2]Up!$D:$D,D489)</f>
        <v>#VALUE!</v>
      </c>
      <c r="AJ489" s="82"/>
      <c r="AK489" s="82" t="str">
        <f t="shared" si="46"/>
        <v/>
      </c>
      <c r="AL489" s="53" t="str">
        <f t="shared" si="47"/>
        <v/>
      </c>
      <c r="AM489" s="53" t="s">
        <v>682</v>
      </c>
      <c r="AN489" s="84"/>
      <c r="AO489" s="53"/>
      <c r="AP489" s="53"/>
      <c r="AQ489" s="53"/>
      <c r="AR489" s="83"/>
      <c r="AS489" s="53"/>
      <c r="AT489" s="53"/>
    </row>
    <row r="490" spans="3:46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4"/>
        <v>0</v>
      </c>
      <c r="M490" s="26">
        <f t="shared" si="45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67" t="e">
        <f>SUMIFS([2]Up!$J:$J,[2]Up!$D:$D,D490)</f>
        <v>#VALUE!</v>
      </c>
      <c r="AJ490" s="82"/>
      <c r="AK490" s="82" t="str">
        <f t="shared" si="46"/>
        <v/>
      </c>
      <c r="AL490" s="53" t="str">
        <f t="shared" si="47"/>
        <v/>
      </c>
      <c r="AM490" s="53" t="s">
        <v>786</v>
      </c>
      <c r="AN490" s="84"/>
      <c r="AO490" s="53"/>
      <c r="AP490" s="53"/>
      <c r="AQ490" s="53"/>
      <c r="AR490" s="83"/>
      <c r="AS490" s="53"/>
      <c r="AT490" s="53"/>
    </row>
    <row r="491" spans="3:46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4"/>
        <v>0</v>
      </c>
      <c r="M491" s="26">
        <f t="shared" si="45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67" t="e">
        <f>SUMIFS([2]Up!$J:$J,[2]Up!$D:$D,D491)</f>
        <v>#VALUE!</v>
      </c>
      <c r="AJ491" s="82"/>
      <c r="AK491" s="82" t="str">
        <f t="shared" si="46"/>
        <v/>
      </c>
      <c r="AL491" s="53" t="str">
        <f t="shared" si="47"/>
        <v/>
      </c>
      <c r="AM491" s="53" t="s">
        <v>682</v>
      </c>
      <c r="AN491" s="84"/>
      <c r="AO491" s="53"/>
      <c r="AP491" s="53"/>
      <c r="AQ491" s="53"/>
      <c r="AR491" s="83"/>
      <c r="AS491" s="53"/>
      <c r="AT491" s="53"/>
    </row>
    <row r="492" spans="3:46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4"/>
        <v>0</v>
      </c>
      <c r="M492" s="26">
        <f t="shared" si="45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67" t="e">
        <f>SUMIFS([2]Up!$J:$J,[2]Up!$D:$D,D492)</f>
        <v>#VALUE!</v>
      </c>
      <c r="AJ492" s="82"/>
      <c r="AK492" s="82" t="str">
        <f t="shared" si="46"/>
        <v/>
      </c>
      <c r="AL492" s="53" t="str">
        <f t="shared" si="47"/>
        <v/>
      </c>
      <c r="AM492" s="53" t="s">
        <v>682</v>
      </c>
      <c r="AN492" s="84"/>
      <c r="AO492" s="53"/>
      <c r="AP492" s="53"/>
      <c r="AQ492" s="53"/>
      <c r="AR492" s="83"/>
      <c r="AS492" s="53"/>
      <c r="AT492" s="53"/>
    </row>
    <row r="493" spans="3:46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4"/>
        <v>1</v>
      </c>
      <c r="M493" s="26">
        <f t="shared" si="45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67" t="e">
        <f>SUMIFS([2]Up!$J:$J,[2]Up!$D:$D,D493)</f>
        <v>#VALUE!</v>
      </c>
      <c r="AJ493" s="82"/>
      <c r="AK493" s="82" t="str">
        <f t="shared" si="46"/>
        <v/>
      </c>
      <c r="AL493" s="53" t="str">
        <f t="shared" si="47"/>
        <v/>
      </c>
      <c r="AM493" s="53" t="s">
        <v>703</v>
      </c>
      <c r="AN493" s="84"/>
      <c r="AO493" s="53"/>
      <c r="AP493" s="53" t="s">
        <v>888</v>
      </c>
      <c r="AQ493" s="53">
        <v>1</v>
      </c>
      <c r="AR493" s="83">
        <v>46215</v>
      </c>
      <c r="AS493" s="53"/>
      <c r="AT493" s="53"/>
    </row>
    <row r="494" spans="3:46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8">MIN(SUM(N494:AH494),I494)</f>
        <v>4</v>
      </c>
      <c r="M494" s="26">
        <f t="shared" ref="M494:M545" si="49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67" t="e">
        <f>SUMIFS([2]Up!$J:$J,[2]Up!$D:$D,D494)</f>
        <v>#VALUE!</v>
      </c>
      <c r="AJ494" s="82"/>
      <c r="AK494" s="82" t="str">
        <f t="shared" ref="AK494:AK545" si="50">IFERROR(IF(C494="Plate",LEFT(E494,FIND("*",E494,1)-1),""),IF(C494="Plate",LEFT(E494,FIND("x",E494,1)-1),""))</f>
        <v/>
      </c>
      <c r="AL494" s="53" t="str">
        <f t="shared" ref="AL494:AL545" si="51">IF(ROUND(SUM(N494:AH494)-I494,0)&gt;0,"Thừa "&amp;SUM(N494:AH494)-I494,"")</f>
        <v/>
      </c>
      <c r="AM494" s="53" t="s">
        <v>703</v>
      </c>
      <c r="AN494" s="84"/>
      <c r="AO494" s="53"/>
      <c r="AP494" s="53" t="s">
        <v>888</v>
      </c>
      <c r="AQ494" s="53">
        <v>4</v>
      </c>
      <c r="AR494" s="83">
        <v>46215</v>
      </c>
      <c r="AS494" s="53"/>
      <c r="AT494" s="53"/>
    </row>
    <row r="495" spans="3:46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8"/>
        <v>0</v>
      </c>
      <c r="M495" s="26">
        <f t="shared" si="49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67" t="e">
        <f>SUMIFS([2]Up!$J:$J,[2]Up!$D:$D,D495)</f>
        <v>#VALUE!</v>
      </c>
      <c r="AJ495" s="82"/>
      <c r="AK495" s="82" t="str">
        <f t="shared" si="50"/>
        <v/>
      </c>
      <c r="AL495" s="53" t="str">
        <f t="shared" si="51"/>
        <v/>
      </c>
      <c r="AM495" s="53" t="s">
        <v>712</v>
      </c>
      <c r="AN495" s="84"/>
      <c r="AO495" s="53"/>
      <c r="AP495" s="53" t="s">
        <v>576</v>
      </c>
      <c r="AQ495" s="53">
        <v>1</v>
      </c>
      <c r="AR495" s="83"/>
      <c r="AS495" s="53"/>
      <c r="AT495" s="53"/>
    </row>
    <row r="496" spans="3:46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8"/>
        <v>0</v>
      </c>
      <c r="M496" s="26">
        <f t="shared" si="49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67" t="e">
        <f>SUMIFS([2]Up!$J:$J,[2]Up!$D:$D,D496)</f>
        <v>#VALUE!</v>
      </c>
      <c r="AJ496" s="82"/>
      <c r="AK496" s="82" t="str">
        <f t="shared" si="50"/>
        <v/>
      </c>
      <c r="AL496" s="53" t="str">
        <f t="shared" si="51"/>
        <v/>
      </c>
      <c r="AM496" s="53" t="s">
        <v>786</v>
      </c>
      <c r="AN496" s="84"/>
      <c r="AO496" s="53"/>
      <c r="AP496" s="53" t="s">
        <v>1087</v>
      </c>
      <c r="AQ496" s="53">
        <v>6</v>
      </c>
      <c r="AR496" s="83">
        <v>46215</v>
      </c>
      <c r="AS496" s="53"/>
      <c r="AT496" s="53"/>
    </row>
    <row r="497" spans="3:46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8"/>
        <v>2</v>
      </c>
      <c r="M497" s="26">
        <f t="shared" si="49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67" t="e">
        <f>SUMIFS([2]Up!$J:$J,[2]Up!$D:$D,D497)</f>
        <v>#VALUE!</v>
      </c>
      <c r="AJ497" s="82"/>
      <c r="AK497" s="82" t="str">
        <f t="shared" si="50"/>
        <v>PL38</v>
      </c>
      <c r="AL497" s="53" t="str">
        <f t="shared" si="51"/>
        <v/>
      </c>
      <c r="AM497" s="53" t="s">
        <v>703</v>
      </c>
      <c r="AN497" s="84"/>
      <c r="AO497" s="53"/>
      <c r="AP497" s="53" t="s">
        <v>713</v>
      </c>
      <c r="AQ497" s="53">
        <v>2</v>
      </c>
      <c r="AR497" s="83">
        <v>46215</v>
      </c>
      <c r="AS497" s="53"/>
      <c r="AT497" s="53"/>
    </row>
    <row r="498" spans="3:46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8"/>
        <v>0</v>
      </c>
      <c r="M498" s="26">
        <f t="shared" si="49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67" t="e">
        <f>SUMIFS([2]Up!$J:$J,[2]Up!$D:$D,D498)</f>
        <v>#VALUE!</v>
      </c>
      <c r="AJ498" s="82"/>
      <c r="AK498" s="82" t="str">
        <f t="shared" si="50"/>
        <v>PL6</v>
      </c>
      <c r="AL498" s="53" t="str">
        <f t="shared" si="51"/>
        <v/>
      </c>
      <c r="AM498" s="53" t="s">
        <v>703</v>
      </c>
      <c r="AN498" s="84"/>
      <c r="AO498" s="53"/>
      <c r="AP498" s="53" t="s">
        <v>576</v>
      </c>
      <c r="AQ498" s="53">
        <v>1</v>
      </c>
      <c r="AR498" s="83"/>
      <c r="AS498" s="53"/>
      <c r="AT498" s="53"/>
    </row>
    <row r="499" spans="3:46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8"/>
        <v>2</v>
      </c>
      <c r="M499" s="26">
        <f t="shared" si="49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67" t="e">
        <f>SUMIFS([2]Up!$J:$J,[2]Up!$D:$D,D499)</f>
        <v>#VALUE!</v>
      </c>
      <c r="AJ499" s="82"/>
      <c r="AK499" s="82" t="str">
        <f t="shared" si="50"/>
        <v>PL12</v>
      </c>
      <c r="AL499" s="53" t="str">
        <f t="shared" si="51"/>
        <v/>
      </c>
      <c r="AM499" s="53" t="s">
        <v>703</v>
      </c>
      <c r="AN499" s="84"/>
      <c r="AO499" s="53"/>
      <c r="AP499" s="53" t="s">
        <v>854</v>
      </c>
      <c r="AQ499" s="53">
        <v>2</v>
      </c>
      <c r="AR499" s="83">
        <v>46215</v>
      </c>
      <c r="AS499" s="53"/>
      <c r="AT499" s="53"/>
    </row>
    <row r="500" spans="3:46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8"/>
        <v>3</v>
      </c>
      <c r="M500" s="26">
        <f t="shared" si="49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67" t="e">
        <f>SUMIFS([2]Up!$J:$J,[2]Up!$D:$D,D500)</f>
        <v>#VALUE!</v>
      </c>
      <c r="AJ500" s="82"/>
      <c r="AK500" s="82" t="str">
        <f t="shared" si="50"/>
        <v/>
      </c>
      <c r="AL500" s="53" t="str">
        <f t="shared" si="51"/>
        <v/>
      </c>
      <c r="AM500" s="53" t="s">
        <v>703</v>
      </c>
      <c r="AN500" s="84"/>
      <c r="AO500" s="53"/>
      <c r="AP500" s="53" t="s">
        <v>1015</v>
      </c>
      <c r="AQ500" s="53">
        <v>3</v>
      </c>
      <c r="AR500" s="83">
        <v>46215</v>
      </c>
      <c r="AS500" s="53"/>
      <c r="AT500" s="53"/>
    </row>
    <row r="501" spans="3:46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8"/>
        <v>1</v>
      </c>
      <c r="M501" s="26">
        <f t="shared" si="49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67" t="e">
        <f>SUMIFS([2]Up!$J:$J,[2]Up!$D:$D,D501)</f>
        <v>#VALUE!</v>
      </c>
      <c r="AJ501" s="82"/>
      <c r="AK501" s="82" t="str">
        <f t="shared" si="50"/>
        <v/>
      </c>
      <c r="AL501" s="53" t="str">
        <f t="shared" si="51"/>
        <v/>
      </c>
      <c r="AM501" s="53" t="s">
        <v>703</v>
      </c>
      <c r="AN501" s="84"/>
      <c r="AO501" s="53"/>
      <c r="AP501" s="53" t="s">
        <v>1064</v>
      </c>
      <c r="AQ501" s="53">
        <v>1</v>
      </c>
      <c r="AR501" s="83">
        <v>46215</v>
      </c>
      <c r="AS501" s="53"/>
      <c r="AT501" s="53"/>
    </row>
    <row r="502" spans="3:46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8"/>
        <v>4</v>
      </c>
      <c r="M502" s="26">
        <f t="shared" si="49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67" t="e">
        <f>SUMIFS([2]Up!$J:$J,[2]Up!$D:$D,D502)</f>
        <v>#VALUE!</v>
      </c>
      <c r="AJ502" s="82"/>
      <c r="AK502" s="82" t="str">
        <f t="shared" si="50"/>
        <v/>
      </c>
      <c r="AL502" s="53" t="str">
        <f t="shared" si="51"/>
        <v/>
      </c>
      <c r="AM502" s="53" t="s">
        <v>703</v>
      </c>
      <c r="AN502" s="84"/>
      <c r="AO502" s="53"/>
      <c r="AP502" s="53" t="s">
        <v>1064</v>
      </c>
      <c r="AQ502" s="53">
        <v>4</v>
      </c>
      <c r="AR502" s="83">
        <v>46215</v>
      </c>
      <c r="AS502" s="53"/>
      <c r="AT502" s="53"/>
    </row>
    <row r="503" spans="3:46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8"/>
        <v>3</v>
      </c>
      <c r="M503" s="26">
        <f t="shared" si="49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67" t="e">
        <f>SUMIFS([2]Up!$J:$J,[2]Up!$D:$D,D503)</f>
        <v>#VALUE!</v>
      </c>
      <c r="AJ503" s="82"/>
      <c r="AK503" s="82" t="str">
        <f t="shared" si="50"/>
        <v/>
      </c>
      <c r="AL503" s="53" t="str">
        <f t="shared" si="51"/>
        <v/>
      </c>
      <c r="AM503" s="53" t="s">
        <v>703</v>
      </c>
      <c r="AN503" s="84"/>
      <c r="AO503" s="53"/>
      <c r="AP503" s="53" t="s">
        <v>1015</v>
      </c>
      <c r="AQ503" s="53">
        <v>3</v>
      </c>
      <c r="AR503" s="83">
        <v>46215</v>
      </c>
      <c r="AS503" s="53"/>
      <c r="AT503" s="53"/>
    </row>
    <row r="504" spans="3:46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8"/>
        <v>2</v>
      </c>
      <c r="M504" s="26">
        <f t="shared" si="49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67" t="e">
        <f>SUMIFS([2]Up!$J:$J,[2]Up!$D:$D,D504)</f>
        <v>#VALUE!</v>
      </c>
      <c r="AJ504" s="82"/>
      <c r="AK504" s="82" t="str">
        <f t="shared" si="50"/>
        <v/>
      </c>
      <c r="AL504" s="53" t="str">
        <f t="shared" si="51"/>
        <v/>
      </c>
      <c r="AM504" s="53" t="s">
        <v>703</v>
      </c>
      <c r="AN504" s="84"/>
      <c r="AO504" s="53"/>
      <c r="AP504" s="53" t="s">
        <v>1064</v>
      </c>
      <c r="AQ504" s="53">
        <v>2</v>
      </c>
      <c r="AR504" s="83">
        <v>46215</v>
      </c>
      <c r="AS504" s="53"/>
      <c r="AT504" s="53"/>
    </row>
    <row r="505" spans="3:46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8"/>
        <v>3</v>
      </c>
      <c r="M505" s="26">
        <f t="shared" si="49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67" t="e">
        <f>SUMIFS([2]Up!$J:$J,[2]Up!$D:$D,D505)</f>
        <v>#VALUE!</v>
      </c>
      <c r="AJ505" s="82"/>
      <c r="AK505" s="82" t="str">
        <f t="shared" si="50"/>
        <v/>
      </c>
      <c r="AL505" s="53" t="str">
        <f t="shared" si="51"/>
        <v/>
      </c>
      <c r="AM505" s="53" t="s">
        <v>703</v>
      </c>
      <c r="AN505" s="84"/>
      <c r="AO505" s="53"/>
      <c r="AP505" s="53" t="s">
        <v>1015</v>
      </c>
      <c r="AQ505" s="53">
        <v>3</v>
      </c>
      <c r="AR505" s="83">
        <v>46215</v>
      </c>
      <c r="AS505" s="53"/>
      <c r="AT505" s="53"/>
    </row>
    <row r="506" spans="3:46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8"/>
        <v>2</v>
      </c>
      <c r="M506" s="26">
        <f t="shared" si="49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67" t="e">
        <f>SUMIFS([2]Up!$J:$J,[2]Up!$D:$D,D506)</f>
        <v>#VALUE!</v>
      </c>
      <c r="AJ506" s="82"/>
      <c r="AK506" s="82" t="str">
        <f t="shared" si="50"/>
        <v/>
      </c>
      <c r="AL506" s="53" t="str">
        <f t="shared" si="51"/>
        <v/>
      </c>
      <c r="AM506" s="53" t="s">
        <v>703</v>
      </c>
      <c r="AN506" s="84"/>
      <c r="AO506" s="53"/>
      <c r="AP506" s="53" t="s">
        <v>1064</v>
      </c>
      <c r="AQ506" s="53">
        <v>2</v>
      </c>
      <c r="AR506" s="83">
        <v>46215</v>
      </c>
      <c r="AS506" s="53"/>
      <c r="AT506" s="53"/>
    </row>
    <row r="507" spans="3:46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8"/>
        <v>0</v>
      </c>
      <c r="M507" s="26">
        <f t="shared" si="49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67" t="e">
        <f>SUMIFS([2]Up!$J:$J,[2]Up!$D:$D,D507)</f>
        <v>#VALUE!</v>
      </c>
      <c r="AJ507" s="82"/>
      <c r="AK507" s="82" t="str">
        <f t="shared" si="50"/>
        <v/>
      </c>
      <c r="AL507" s="53" t="str">
        <f t="shared" si="51"/>
        <v/>
      </c>
      <c r="AM507" s="53" t="s">
        <v>682</v>
      </c>
      <c r="AN507" s="84"/>
      <c r="AO507" s="53"/>
      <c r="AP507" s="53"/>
      <c r="AQ507" s="53"/>
      <c r="AR507" s="83"/>
      <c r="AS507" s="53"/>
      <c r="AT507" s="53"/>
    </row>
    <row r="508" spans="3:46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8"/>
        <v>0</v>
      </c>
      <c r="M508" s="26">
        <f t="shared" si="49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67" t="e">
        <f>SUMIFS([2]Up!$J:$J,[2]Up!$D:$D,D508)</f>
        <v>#VALUE!</v>
      </c>
      <c r="AJ508" s="82"/>
      <c r="AK508" s="82" t="str">
        <f t="shared" si="50"/>
        <v/>
      </c>
      <c r="AL508" s="53" t="str">
        <f t="shared" si="51"/>
        <v/>
      </c>
      <c r="AM508" s="53" t="s">
        <v>682</v>
      </c>
      <c r="AN508" s="84"/>
      <c r="AO508" s="53"/>
      <c r="AP508" s="53"/>
      <c r="AQ508" s="53"/>
      <c r="AR508" s="83"/>
      <c r="AS508" s="53"/>
      <c r="AT508" s="53"/>
    </row>
    <row r="509" spans="3:46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8"/>
        <v>0</v>
      </c>
      <c r="M509" s="26">
        <f t="shared" si="49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67" t="e">
        <f>SUMIFS([2]Up!$J:$J,[2]Up!$D:$D,D509)</f>
        <v>#VALUE!</v>
      </c>
      <c r="AJ509" s="82"/>
      <c r="AK509" s="82" t="str">
        <f t="shared" si="50"/>
        <v/>
      </c>
      <c r="AL509" s="53" t="str">
        <f t="shared" si="51"/>
        <v/>
      </c>
      <c r="AM509" s="53" t="s">
        <v>786</v>
      </c>
      <c r="AN509" s="84"/>
      <c r="AO509" s="53"/>
      <c r="AP509" s="53"/>
      <c r="AQ509" s="53"/>
      <c r="AR509" s="83"/>
      <c r="AS509" s="53"/>
      <c r="AT509" s="53"/>
    </row>
    <row r="510" spans="3:46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8"/>
        <v>0</v>
      </c>
      <c r="M510" s="26">
        <f t="shared" si="49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67" t="e">
        <f>SUMIFS([2]Up!$J:$J,[2]Up!$D:$D,D510)</f>
        <v>#VALUE!</v>
      </c>
      <c r="AJ510" s="82"/>
      <c r="AK510" s="82" t="str">
        <f t="shared" si="50"/>
        <v/>
      </c>
      <c r="AL510" s="53" t="str">
        <f t="shared" si="51"/>
        <v/>
      </c>
      <c r="AM510" s="53" t="s">
        <v>786</v>
      </c>
      <c r="AN510" s="84"/>
      <c r="AO510" s="53"/>
      <c r="AP510" s="53"/>
      <c r="AQ510" s="53"/>
      <c r="AR510" s="83"/>
      <c r="AS510" s="53"/>
      <c r="AT510" s="53"/>
    </row>
    <row r="511" spans="3:46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8"/>
        <v>0</v>
      </c>
      <c r="M511" s="26">
        <f t="shared" si="49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67" t="e">
        <f>SUMIFS([2]Up!$J:$J,[2]Up!$D:$D,D511)</f>
        <v>#VALUE!</v>
      </c>
      <c r="AJ511" s="82"/>
      <c r="AK511" s="82" t="str">
        <f t="shared" si="50"/>
        <v/>
      </c>
      <c r="AL511" s="53" t="str">
        <f t="shared" si="51"/>
        <v/>
      </c>
      <c r="AM511" s="53" t="s">
        <v>682</v>
      </c>
      <c r="AN511" s="84"/>
      <c r="AO511" s="53"/>
      <c r="AP511" s="53"/>
      <c r="AQ511" s="53"/>
      <c r="AR511" s="83"/>
      <c r="AS511" s="53"/>
      <c r="AT511" s="53"/>
    </row>
    <row r="512" spans="3:46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8"/>
        <v>2</v>
      </c>
      <c r="M512" s="26">
        <f t="shared" si="49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67" t="e">
        <f>SUMIFS([2]Up!$J:$J,[2]Up!$D:$D,D512)</f>
        <v>#VALUE!</v>
      </c>
      <c r="AJ512" s="82"/>
      <c r="AK512" s="82" t="str">
        <f t="shared" si="50"/>
        <v>PL8</v>
      </c>
      <c r="AL512" s="53" t="str">
        <f t="shared" si="51"/>
        <v/>
      </c>
      <c r="AM512" s="53" t="s">
        <v>703</v>
      </c>
      <c r="AN512" s="84"/>
      <c r="AO512" s="53"/>
      <c r="AP512" s="53" t="s">
        <v>1109</v>
      </c>
      <c r="AQ512" s="53">
        <v>2</v>
      </c>
      <c r="AR512" s="83">
        <v>46215</v>
      </c>
      <c r="AS512" s="53"/>
      <c r="AT512" s="53"/>
    </row>
    <row r="513" spans="3:46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8"/>
        <v>6</v>
      </c>
      <c r="M513" s="26">
        <f t="shared" si="49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67" t="e">
        <f>SUMIFS([2]Up!$J:$J,[2]Up!$D:$D,D513)</f>
        <v>#VALUE!</v>
      </c>
      <c r="AJ513" s="82"/>
      <c r="AK513" s="82" t="str">
        <f t="shared" si="50"/>
        <v>PL10</v>
      </c>
      <c r="AL513" s="53" t="str">
        <f t="shared" si="51"/>
        <v/>
      </c>
      <c r="AM513" s="53" t="s">
        <v>703</v>
      </c>
      <c r="AN513" s="84"/>
      <c r="AO513" s="53"/>
      <c r="AP513" s="53" t="s">
        <v>779</v>
      </c>
      <c r="AQ513" s="53">
        <v>6</v>
      </c>
      <c r="AR513" s="83">
        <v>46215</v>
      </c>
      <c r="AS513" s="53"/>
      <c r="AT513" s="53"/>
    </row>
    <row r="514" spans="3:46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8"/>
        <v>6</v>
      </c>
      <c r="M514" s="26">
        <f t="shared" si="49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67" t="e">
        <f>SUMIFS([2]Up!$J:$J,[2]Up!$D:$D,D514)</f>
        <v>#VALUE!</v>
      </c>
      <c r="AJ514" s="82"/>
      <c r="AK514" s="82" t="str">
        <f t="shared" si="50"/>
        <v>PL10</v>
      </c>
      <c r="AL514" s="53" t="str">
        <f t="shared" si="51"/>
        <v/>
      </c>
      <c r="AM514" s="53" t="s">
        <v>703</v>
      </c>
      <c r="AN514" s="84"/>
      <c r="AO514" s="53"/>
      <c r="AP514" s="53" t="s">
        <v>779</v>
      </c>
      <c r="AQ514" s="53">
        <v>6</v>
      </c>
      <c r="AR514" s="83">
        <v>46215</v>
      </c>
      <c r="AS514" s="53"/>
      <c r="AT514" s="53"/>
    </row>
    <row r="515" spans="3:46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8"/>
        <v>4</v>
      </c>
      <c r="M515" s="26">
        <f t="shared" si="49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67" t="e">
        <f>SUMIFS([2]Up!$J:$J,[2]Up!$D:$D,D515)</f>
        <v>#VALUE!</v>
      </c>
      <c r="AJ515" s="82"/>
      <c r="AK515" s="82" t="str">
        <f t="shared" si="50"/>
        <v>PL10</v>
      </c>
      <c r="AL515" s="53" t="str">
        <f t="shared" si="51"/>
        <v/>
      </c>
      <c r="AM515" s="53" t="s">
        <v>703</v>
      </c>
      <c r="AN515" s="84"/>
      <c r="AO515" s="53"/>
      <c r="AP515" s="53" t="s">
        <v>779</v>
      </c>
      <c r="AQ515" s="53">
        <v>4</v>
      </c>
      <c r="AR515" s="83">
        <v>46215</v>
      </c>
      <c r="AS515" s="53"/>
      <c r="AT515" s="53"/>
    </row>
    <row r="516" spans="3:46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8"/>
        <v>2</v>
      </c>
      <c r="M516" s="26">
        <f t="shared" si="49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67" t="e">
        <f>SUMIFS([2]Up!$J:$J,[2]Up!$D:$D,D516)</f>
        <v>#VALUE!</v>
      </c>
      <c r="AJ516" s="82"/>
      <c r="AK516" s="82" t="str">
        <f t="shared" si="50"/>
        <v>PL12</v>
      </c>
      <c r="AL516" s="53" t="str">
        <f t="shared" si="51"/>
        <v/>
      </c>
      <c r="AM516" s="53" t="s">
        <v>703</v>
      </c>
      <c r="AN516" s="84"/>
      <c r="AO516" s="53"/>
      <c r="AP516" s="53" t="s">
        <v>854</v>
      </c>
      <c r="AQ516" s="53">
        <v>2</v>
      </c>
      <c r="AR516" s="83">
        <v>46215</v>
      </c>
      <c r="AS516" s="53"/>
      <c r="AT516" s="53"/>
    </row>
    <row r="517" spans="3:46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8"/>
        <v>4</v>
      </c>
      <c r="M517" s="26">
        <f t="shared" si="49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67" t="e">
        <f>SUMIFS([2]Up!$J:$J,[2]Up!$D:$D,D517)</f>
        <v>#VALUE!</v>
      </c>
      <c r="AJ517" s="82"/>
      <c r="AK517" s="82" t="str">
        <f t="shared" si="50"/>
        <v>PL10</v>
      </c>
      <c r="AL517" s="53" t="str">
        <f t="shared" si="51"/>
        <v/>
      </c>
      <c r="AM517" s="53" t="s">
        <v>703</v>
      </c>
      <c r="AN517" s="84"/>
      <c r="AO517" s="53"/>
      <c r="AP517" s="53" t="s">
        <v>1033</v>
      </c>
      <c r="AQ517" s="53">
        <v>4</v>
      </c>
      <c r="AR517" s="83">
        <v>46215</v>
      </c>
      <c r="AS517" s="53"/>
      <c r="AT517" s="53"/>
    </row>
    <row r="518" spans="3:46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8"/>
        <v>0</v>
      </c>
      <c r="M518" s="26">
        <f t="shared" si="49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67" t="e">
        <f>SUMIFS([2]Up!$J:$J,[2]Up!$D:$D,D518)</f>
        <v>#VALUE!</v>
      </c>
      <c r="AJ518" s="82"/>
      <c r="AK518" s="82" t="str">
        <f t="shared" si="50"/>
        <v/>
      </c>
      <c r="AL518" s="53" t="str">
        <f t="shared" si="51"/>
        <v/>
      </c>
      <c r="AM518" s="53" t="s">
        <v>682</v>
      </c>
      <c r="AN518" s="84"/>
      <c r="AO518" s="53"/>
      <c r="AP518" s="53"/>
      <c r="AQ518" s="53"/>
      <c r="AR518" s="83"/>
      <c r="AS518" s="53"/>
      <c r="AT518" s="53"/>
    </row>
    <row r="519" spans="3:46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8"/>
        <v>0</v>
      </c>
      <c r="M519" s="26">
        <f t="shared" si="49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67" t="e">
        <f>SUMIFS([2]Up!$J:$J,[2]Up!$D:$D,D519)</f>
        <v>#VALUE!</v>
      </c>
      <c r="AJ519" s="82"/>
      <c r="AK519" s="82" t="str">
        <f t="shared" si="50"/>
        <v>PL25</v>
      </c>
      <c r="AL519" s="53" t="str">
        <f t="shared" si="51"/>
        <v/>
      </c>
      <c r="AM519" s="53" t="s">
        <v>703</v>
      </c>
      <c r="AN519" s="84"/>
      <c r="AO519" s="53"/>
      <c r="AP519" s="53" t="s">
        <v>715</v>
      </c>
      <c r="AQ519" s="53">
        <v>4</v>
      </c>
      <c r="AR519" s="83">
        <v>46215</v>
      </c>
      <c r="AS519" s="53"/>
      <c r="AT519" s="53"/>
    </row>
    <row r="520" spans="3:46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8"/>
        <v>8</v>
      </c>
      <c r="M520" s="26">
        <f t="shared" si="49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67" t="e">
        <f>SUMIFS([2]Up!$J:$J,[2]Up!$D:$D,D520)</f>
        <v>#VALUE!</v>
      </c>
      <c r="AJ520" s="82"/>
      <c r="AK520" s="82" t="str">
        <f t="shared" si="50"/>
        <v>PL10</v>
      </c>
      <c r="AL520" s="53" t="str">
        <f t="shared" si="51"/>
        <v/>
      </c>
      <c r="AM520" s="53" t="s">
        <v>703</v>
      </c>
      <c r="AN520" s="84"/>
      <c r="AO520" s="53"/>
      <c r="AP520" s="53" t="s">
        <v>1033</v>
      </c>
      <c r="AQ520" s="53">
        <v>8</v>
      </c>
      <c r="AR520" s="83">
        <v>46215</v>
      </c>
      <c r="AS520" s="53"/>
      <c r="AT520" s="53"/>
    </row>
    <row r="521" spans="3:46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8"/>
        <v>3</v>
      </c>
      <c r="M521" s="26">
        <f t="shared" si="49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67" t="e">
        <f>SUMIFS([2]Up!$J:$J,[2]Up!$D:$D,D521)</f>
        <v>#VALUE!</v>
      </c>
      <c r="AJ521" s="82"/>
      <c r="AK521" s="82" t="str">
        <f t="shared" si="50"/>
        <v/>
      </c>
      <c r="AL521" s="53" t="str">
        <f t="shared" si="51"/>
        <v/>
      </c>
      <c r="AM521" s="53" t="s">
        <v>703</v>
      </c>
      <c r="AN521" s="84"/>
      <c r="AO521" s="53"/>
      <c r="AP521" s="53" t="s">
        <v>1137</v>
      </c>
      <c r="AQ521" s="53">
        <v>3</v>
      </c>
      <c r="AR521" s="83">
        <v>46215</v>
      </c>
      <c r="AS521" s="53"/>
      <c r="AT521" s="53"/>
    </row>
    <row r="522" spans="3:46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8"/>
        <v>2</v>
      </c>
      <c r="M522" s="26">
        <f t="shared" si="49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67" t="e">
        <f>SUMIFS([2]Up!$J:$J,[2]Up!$D:$D,D522)</f>
        <v>#VALUE!</v>
      </c>
      <c r="AJ522" s="82"/>
      <c r="AK522" s="82" t="str">
        <f t="shared" si="50"/>
        <v/>
      </c>
      <c r="AL522" s="53" t="str">
        <f t="shared" si="51"/>
        <v/>
      </c>
      <c r="AM522" s="53" t="s">
        <v>703</v>
      </c>
      <c r="AN522" s="84"/>
      <c r="AO522" s="53"/>
      <c r="AP522" s="53" t="s">
        <v>1137</v>
      </c>
      <c r="AQ522" s="53">
        <v>2</v>
      </c>
      <c r="AR522" s="83">
        <v>46215</v>
      </c>
      <c r="AS522" s="53"/>
      <c r="AT522" s="53"/>
    </row>
    <row r="523" spans="3:46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8"/>
        <v>2</v>
      </c>
      <c r="M523" s="26">
        <f t="shared" si="49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67" t="e">
        <f>SUMIFS([2]Up!$J:$J,[2]Up!$D:$D,D523)</f>
        <v>#VALUE!</v>
      </c>
      <c r="AJ523" s="82"/>
      <c r="AK523" s="82" t="str">
        <f t="shared" si="50"/>
        <v>PL12</v>
      </c>
      <c r="AL523" s="53" t="str">
        <f t="shared" si="51"/>
        <v/>
      </c>
      <c r="AM523" s="53" t="s">
        <v>703</v>
      </c>
      <c r="AN523" s="84"/>
      <c r="AO523" s="53"/>
      <c r="AP523" s="53" t="s">
        <v>792</v>
      </c>
      <c r="AQ523" s="53">
        <v>2</v>
      </c>
      <c r="AR523" s="83">
        <v>46215</v>
      </c>
      <c r="AS523" s="53"/>
      <c r="AT523" s="53"/>
    </row>
    <row r="524" spans="3:46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8"/>
        <v>0</v>
      </c>
      <c r="M524" s="26">
        <f t="shared" si="49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67" t="e">
        <f>SUMIFS([2]Up!$J:$J,[2]Up!$D:$D,D524)</f>
        <v>#VALUE!</v>
      </c>
      <c r="AJ524" s="82"/>
      <c r="AK524" s="82" t="str">
        <f t="shared" si="50"/>
        <v>PL6</v>
      </c>
      <c r="AL524" s="53" t="str">
        <f t="shared" si="51"/>
        <v/>
      </c>
      <c r="AM524" s="53" t="s">
        <v>703</v>
      </c>
      <c r="AN524" s="84"/>
      <c r="AO524" s="53"/>
      <c r="AP524" s="53" t="s">
        <v>765</v>
      </c>
      <c r="AQ524" s="53">
        <v>1</v>
      </c>
      <c r="AR524" s="83">
        <v>46215</v>
      </c>
      <c r="AS524" s="53"/>
      <c r="AT524" s="53"/>
    </row>
    <row r="525" spans="3:46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8"/>
        <v>2</v>
      </c>
      <c r="M525" s="26">
        <f t="shared" si="49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67" t="e">
        <f>SUMIFS([2]Up!$J:$J,[2]Up!$D:$D,D525)</f>
        <v>#VALUE!</v>
      </c>
      <c r="AJ525" s="82"/>
      <c r="AK525" s="82" t="str">
        <f t="shared" si="50"/>
        <v>PL6</v>
      </c>
      <c r="AL525" s="53" t="str">
        <f t="shared" si="51"/>
        <v/>
      </c>
      <c r="AM525" s="53" t="s">
        <v>703</v>
      </c>
      <c r="AN525" s="84"/>
      <c r="AO525" s="53"/>
      <c r="AP525" s="53" t="s">
        <v>765</v>
      </c>
      <c r="AQ525" s="53">
        <v>2</v>
      </c>
      <c r="AR525" s="83">
        <v>46215</v>
      </c>
      <c r="AS525" s="53"/>
      <c r="AT525" s="53"/>
    </row>
    <row r="526" spans="3:46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8"/>
        <v>0</v>
      </c>
      <c r="M526" s="26">
        <f t="shared" si="49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67" t="e">
        <f>SUMIFS([2]Up!$J:$J,[2]Up!$D:$D,D526)</f>
        <v>#VALUE!</v>
      </c>
      <c r="AJ526" s="82"/>
      <c r="AK526" s="82" t="str">
        <f t="shared" si="50"/>
        <v/>
      </c>
      <c r="AL526" s="53" t="str">
        <f t="shared" si="51"/>
        <v/>
      </c>
      <c r="AM526" s="53" t="s">
        <v>682</v>
      </c>
      <c r="AN526" s="84"/>
      <c r="AO526" s="53"/>
      <c r="AP526" s="53"/>
      <c r="AQ526" s="53"/>
      <c r="AR526" s="83"/>
      <c r="AS526" s="53"/>
      <c r="AT526" s="53"/>
    </row>
    <row r="527" spans="3:46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8"/>
        <v>0</v>
      </c>
      <c r="M527" s="26">
        <f t="shared" si="49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67" t="e">
        <f>SUMIFS([2]Up!$J:$J,[2]Up!$D:$D,D527)</f>
        <v>#VALUE!</v>
      </c>
      <c r="AJ527" s="82"/>
      <c r="AK527" s="82" t="str">
        <f t="shared" si="50"/>
        <v/>
      </c>
      <c r="AL527" s="53" t="str">
        <f t="shared" si="51"/>
        <v/>
      </c>
      <c r="AM527" s="53" t="s">
        <v>682</v>
      </c>
      <c r="AN527" s="84"/>
      <c r="AO527" s="53"/>
      <c r="AP527" s="53"/>
      <c r="AQ527" s="53"/>
      <c r="AR527" s="83"/>
      <c r="AS527" s="53"/>
      <c r="AT527" s="53"/>
    </row>
    <row r="528" spans="3:46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8"/>
        <v>0</v>
      </c>
      <c r="M528" s="26">
        <f t="shared" si="49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67" t="e">
        <f>SUMIFS([2]Up!$J:$J,[2]Up!$D:$D,D528)</f>
        <v>#VALUE!</v>
      </c>
      <c r="AJ528" s="82"/>
      <c r="AK528" s="82" t="str">
        <f t="shared" si="50"/>
        <v/>
      </c>
      <c r="AL528" s="53" t="str">
        <f t="shared" si="51"/>
        <v/>
      </c>
      <c r="AM528" s="53" t="s">
        <v>786</v>
      </c>
      <c r="AN528" s="84"/>
      <c r="AO528" s="53"/>
      <c r="AP528" s="53"/>
      <c r="AQ528" s="53"/>
      <c r="AR528" s="83"/>
      <c r="AS528" s="53"/>
      <c r="AT528" s="53"/>
    </row>
    <row r="529" spans="3:46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8"/>
        <v>0</v>
      </c>
      <c r="M529" s="26">
        <f t="shared" si="49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67" t="e">
        <f>SUMIFS([2]Up!$J:$J,[2]Up!$D:$D,D529)</f>
        <v>#VALUE!</v>
      </c>
      <c r="AJ529" s="82"/>
      <c r="AK529" s="82" t="str">
        <f t="shared" si="50"/>
        <v/>
      </c>
      <c r="AL529" s="53" t="str">
        <f t="shared" si="51"/>
        <v/>
      </c>
      <c r="AM529" s="53" t="s">
        <v>682</v>
      </c>
      <c r="AN529" s="84"/>
      <c r="AO529" s="53"/>
      <c r="AP529" s="53"/>
      <c r="AQ529" s="53"/>
      <c r="AR529" s="83"/>
      <c r="AS529" s="53"/>
      <c r="AT529" s="53"/>
    </row>
    <row r="530" spans="3:46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8"/>
        <v>0</v>
      </c>
      <c r="M530" s="26">
        <f t="shared" si="49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67" t="e">
        <f>SUMIFS([2]Up!$J:$J,[2]Up!$D:$D,D530)</f>
        <v>#VALUE!</v>
      </c>
      <c r="AJ530" s="82"/>
      <c r="AK530" s="82" t="str">
        <f t="shared" si="50"/>
        <v/>
      </c>
      <c r="AL530" s="53" t="str">
        <f t="shared" si="51"/>
        <v/>
      </c>
      <c r="AM530" s="53" t="s">
        <v>682</v>
      </c>
      <c r="AN530" s="84"/>
      <c r="AO530" s="53"/>
      <c r="AP530" s="53"/>
      <c r="AQ530" s="53"/>
      <c r="AR530" s="83"/>
      <c r="AS530" s="53"/>
      <c r="AT530" s="53"/>
    </row>
    <row r="531" spans="3:46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8"/>
        <v>1</v>
      </c>
      <c r="M531" s="26">
        <f t="shared" si="49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67" t="e">
        <f>SUMIFS([2]Up!$J:$J,[2]Up!$D:$D,D531)</f>
        <v>#VALUE!</v>
      </c>
      <c r="AJ531" s="82"/>
      <c r="AK531" s="82" t="str">
        <f t="shared" si="50"/>
        <v/>
      </c>
      <c r="AL531" s="53" t="str">
        <f t="shared" si="51"/>
        <v/>
      </c>
      <c r="AM531" s="53" t="s">
        <v>703</v>
      </c>
      <c r="AN531" s="84"/>
      <c r="AO531" s="53"/>
      <c r="AP531" s="53" t="s">
        <v>1137</v>
      </c>
      <c r="AQ531" s="53">
        <v>1</v>
      </c>
      <c r="AR531" s="83">
        <v>46215</v>
      </c>
      <c r="AS531" s="53"/>
      <c r="AT531" s="53"/>
    </row>
    <row r="532" spans="3:46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8"/>
        <v>1</v>
      </c>
      <c r="M532" s="26">
        <f t="shared" si="49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67" t="e">
        <f>SUMIFS([2]Up!$J:$J,[2]Up!$D:$D,D532)</f>
        <v>#VALUE!</v>
      </c>
      <c r="AJ532" s="82"/>
      <c r="AK532" s="82" t="str">
        <f t="shared" si="50"/>
        <v/>
      </c>
      <c r="AL532" s="53" t="str">
        <f t="shared" si="51"/>
        <v/>
      </c>
      <c r="AM532" s="53" t="s">
        <v>703</v>
      </c>
      <c r="AN532" s="84"/>
      <c r="AO532" s="53"/>
      <c r="AP532" s="53" t="s">
        <v>1137</v>
      </c>
      <c r="AQ532" s="53">
        <v>1</v>
      </c>
      <c r="AR532" s="83">
        <v>46215</v>
      </c>
      <c r="AS532" s="53"/>
      <c r="AT532" s="53"/>
    </row>
    <row r="533" spans="3:46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8"/>
        <v>3</v>
      </c>
      <c r="M533" s="26">
        <f t="shared" si="49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67" t="e">
        <f>SUMIFS([2]Up!$J:$J,[2]Up!$D:$D,D533)</f>
        <v>#VALUE!</v>
      </c>
      <c r="AJ533" s="82"/>
      <c r="AK533" s="82" t="str">
        <f t="shared" si="50"/>
        <v/>
      </c>
      <c r="AL533" s="53" t="str">
        <f t="shared" si="51"/>
        <v/>
      </c>
      <c r="AM533" s="53" t="s">
        <v>703</v>
      </c>
      <c r="AN533" s="84"/>
      <c r="AO533" s="53"/>
      <c r="AP533" s="53" t="s">
        <v>1137</v>
      </c>
      <c r="AQ533" s="53">
        <v>3</v>
      </c>
      <c r="AR533" s="83">
        <v>46215</v>
      </c>
      <c r="AS533" s="53"/>
      <c r="AT533" s="53"/>
    </row>
    <row r="534" spans="3:46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8"/>
        <v>2</v>
      </c>
      <c r="M534" s="26">
        <f t="shared" si="49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67" t="e">
        <f>SUMIFS([2]Up!$J:$J,[2]Up!$D:$D,D534)</f>
        <v>#VALUE!</v>
      </c>
      <c r="AJ534" s="82"/>
      <c r="AK534" s="82" t="str">
        <f t="shared" si="50"/>
        <v>PL12</v>
      </c>
      <c r="AL534" s="53" t="str">
        <f t="shared" si="51"/>
        <v/>
      </c>
      <c r="AM534" s="53" t="s">
        <v>703</v>
      </c>
      <c r="AN534" s="84"/>
      <c r="AO534" s="53"/>
      <c r="AP534" s="53" t="s">
        <v>792</v>
      </c>
      <c r="AQ534" s="53">
        <v>2</v>
      </c>
      <c r="AR534" s="83">
        <v>46215</v>
      </c>
      <c r="AS534" s="53"/>
      <c r="AT534" s="53"/>
    </row>
    <row r="535" spans="3:46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8"/>
        <v>0</v>
      </c>
      <c r="M535" s="26">
        <f t="shared" si="49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67" t="e">
        <f>SUMIFS([2]Up!$J:$J,[2]Up!$D:$D,D535)</f>
        <v>#VALUE!</v>
      </c>
      <c r="AJ535" s="82"/>
      <c r="AK535" s="82" t="str">
        <f t="shared" si="50"/>
        <v>PL6</v>
      </c>
      <c r="AL535" s="53" t="str">
        <f t="shared" si="51"/>
        <v/>
      </c>
      <c r="AM535" s="53" t="s">
        <v>703</v>
      </c>
      <c r="AN535" s="84"/>
      <c r="AO535" s="53"/>
      <c r="AP535" s="53" t="s">
        <v>765</v>
      </c>
      <c r="AQ535" s="53">
        <v>1</v>
      </c>
      <c r="AR535" s="83">
        <v>46215</v>
      </c>
      <c r="AS535" s="53"/>
      <c r="AT535" s="53"/>
    </row>
    <row r="536" spans="3:46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8"/>
        <v>1</v>
      </c>
      <c r="M536" s="26">
        <f t="shared" si="49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67" t="e">
        <f>SUMIFS([2]Up!$J:$J,[2]Up!$D:$D,D536)</f>
        <v>#VALUE!</v>
      </c>
      <c r="AJ536" s="82"/>
      <c r="AK536" s="82" t="str">
        <f t="shared" si="50"/>
        <v>PL6</v>
      </c>
      <c r="AL536" s="53" t="str">
        <f t="shared" si="51"/>
        <v/>
      </c>
      <c r="AM536" s="53" t="s">
        <v>703</v>
      </c>
      <c r="AN536" s="84"/>
      <c r="AO536" s="53"/>
      <c r="AP536" s="53" t="s">
        <v>765</v>
      </c>
      <c r="AQ536" s="53">
        <v>1</v>
      </c>
      <c r="AR536" s="83">
        <v>46215</v>
      </c>
      <c r="AS536" s="53"/>
      <c r="AT536" s="53"/>
    </row>
    <row r="537" spans="3:46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8"/>
        <v>0</v>
      </c>
      <c r="M537" s="26">
        <f t="shared" si="49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67" t="e">
        <f>SUMIFS([2]Up!$J:$J,[2]Up!$D:$D,D537)</f>
        <v>#VALUE!</v>
      </c>
      <c r="AJ537" s="82"/>
      <c r="AK537" s="82" t="str">
        <f t="shared" si="50"/>
        <v/>
      </c>
      <c r="AL537" s="53" t="str">
        <f t="shared" si="51"/>
        <v/>
      </c>
      <c r="AM537" s="53" t="s">
        <v>682</v>
      </c>
      <c r="AN537" s="84"/>
      <c r="AO537" s="53"/>
      <c r="AP537" s="53"/>
      <c r="AQ537" s="53"/>
      <c r="AR537" s="83"/>
      <c r="AS537" s="53"/>
      <c r="AT537" s="53"/>
    </row>
    <row r="538" spans="3:46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8"/>
        <v>0</v>
      </c>
      <c r="M538" s="26">
        <f t="shared" si="49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67" t="e">
        <f>SUMIFS([2]Up!$J:$J,[2]Up!$D:$D,D538)</f>
        <v>#VALUE!</v>
      </c>
      <c r="AJ538" s="82"/>
      <c r="AK538" s="82" t="str">
        <f t="shared" si="50"/>
        <v/>
      </c>
      <c r="AL538" s="53" t="str">
        <f t="shared" si="51"/>
        <v/>
      </c>
      <c r="AM538" s="53" t="s">
        <v>682</v>
      </c>
      <c r="AN538" s="84"/>
      <c r="AO538" s="53"/>
      <c r="AP538" s="53"/>
      <c r="AQ538" s="53"/>
      <c r="AR538" s="83"/>
      <c r="AS538" s="53"/>
      <c r="AT538" s="53"/>
    </row>
    <row r="539" spans="3:46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8"/>
        <v>0</v>
      </c>
      <c r="M539" s="26">
        <f t="shared" si="49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67" t="e">
        <f>SUMIFS([2]Up!$J:$J,[2]Up!$D:$D,D539)</f>
        <v>#VALUE!</v>
      </c>
      <c r="AJ539" s="82"/>
      <c r="AK539" s="82" t="str">
        <f t="shared" si="50"/>
        <v/>
      </c>
      <c r="AL539" s="53" t="str">
        <f t="shared" si="51"/>
        <v/>
      </c>
      <c r="AM539" s="53" t="s">
        <v>786</v>
      </c>
      <c r="AN539" s="84"/>
      <c r="AO539" s="53"/>
      <c r="AP539" s="53"/>
      <c r="AQ539" s="53"/>
      <c r="AR539" s="83"/>
      <c r="AS539" s="53"/>
      <c r="AT539" s="53"/>
    </row>
    <row r="540" spans="3:46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8"/>
        <v>0</v>
      </c>
      <c r="M540" s="26">
        <f t="shared" si="49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67" t="e">
        <f>SUMIFS([2]Up!$J:$J,[2]Up!$D:$D,D540)</f>
        <v>#VALUE!</v>
      </c>
      <c r="AJ540" s="82"/>
      <c r="AK540" s="82" t="str">
        <f t="shared" si="50"/>
        <v/>
      </c>
      <c r="AL540" s="53" t="str">
        <f t="shared" si="51"/>
        <v/>
      </c>
      <c r="AM540" s="53" t="s">
        <v>682</v>
      </c>
      <c r="AN540" s="84"/>
      <c r="AO540" s="53"/>
      <c r="AP540" s="53"/>
      <c r="AQ540" s="53"/>
      <c r="AR540" s="83"/>
      <c r="AS540" s="53"/>
      <c r="AT540" s="53"/>
    </row>
    <row r="541" spans="3:46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8"/>
        <v>0</v>
      </c>
      <c r="M541" s="26">
        <f t="shared" si="49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67" t="e">
        <f>SUMIFS([2]Up!$J:$J,[2]Up!$D:$D,D541)</f>
        <v>#VALUE!</v>
      </c>
      <c r="AJ541" s="82"/>
      <c r="AK541" s="82" t="str">
        <f t="shared" si="50"/>
        <v/>
      </c>
      <c r="AL541" s="53" t="str">
        <f t="shared" si="51"/>
        <v/>
      </c>
      <c r="AM541" s="53" t="s">
        <v>682</v>
      </c>
      <c r="AN541" s="84"/>
      <c r="AO541" s="53"/>
      <c r="AP541" s="53"/>
      <c r="AQ541" s="53"/>
      <c r="AR541" s="83"/>
      <c r="AS541" s="53"/>
      <c r="AT541" s="53"/>
    </row>
    <row r="542" spans="3:46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8"/>
        <v>1</v>
      </c>
      <c r="M542" s="26">
        <f t="shared" si="49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67" t="e">
        <f>SUMIFS([2]Up!$J:$J,[2]Up!$D:$D,D542)</f>
        <v>#VALUE!</v>
      </c>
      <c r="AJ542" s="82"/>
      <c r="AK542" s="82" t="str">
        <f t="shared" si="50"/>
        <v/>
      </c>
      <c r="AL542" s="53" t="str">
        <f t="shared" si="51"/>
        <v/>
      </c>
      <c r="AM542" s="53" t="s">
        <v>703</v>
      </c>
      <c r="AN542" s="84"/>
      <c r="AO542" s="53"/>
      <c r="AP542" s="53" t="s">
        <v>722</v>
      </c>
      <c r="AQ542" s="53">
        <v>1</v>
      </c>
      <c r="AR542" s="83">
        <v>46215</v>
      </c>
      <c r="AS542" s="53"/>
      <c r="AT542" s="53"/>
    </row>
    <row r="543" spans="3:46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8"/>
        <v>0</v>
      </c>
      <c r="M543" s="26">
        <f t="shared" si="49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67" t="e">
        <f>SUMIFS([2]Up!$J:$J,[2]Up!$D:$D,D543)</f>
        <v>#VALUE!</v>
      </c>
      <c r="AJ543" s="82"/>
      <c r="AK543" s="82" t="str">
        <f t="shared" si="50"/>
        <v>PL19</v>
      </c>
      <c r="AL543" s="53" t="str">
        <f t="shared" si="51"/>
        <v/>
      </c>
      <c r="AM543" s="53" t="s">
        <v>786</v>
      </c>
      <c r="AN543" s="84"/>
      <c r="AO543" s="53"/>
      <c r="AP543" s="53" t="s">
        <v>850</v>
      </c>
      <c r="AQ543" s="53">
        <v>2</v>
      </c>
      <c r="AR543" s="83">
        <v>46215</v>
      </c>
      <c r="AS543" s="53"/>
      <c r="AT543" s="53"/>
    </row>
    <row r="544" spans="3:46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8"/>
        <v>7</v>
      </c>
      <c r="M544" s="26">
        <f t="shared" si="49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67" t="e">
        <f>SUMIFS([2]Up!$J:$J,[2]Up!$D:$D,D544)</f>
        <v>#VALUE!</v>
      </c>
      <c r="AJ544" s="82"/>
      <c r="AK544" s="82" t="str">
        <f t="shared" si="50"/>
        <v>PL10</v>
      </c>
      <c r="AL544" s="53" t="str">
        <f t="shared" si="51"/>
        <v/>
      </c>
      <c r="AM544" s="53" t="s">
        <v>703</v>
      </c>
      <c r="AN544" s="84"/>
      <c r="AO544" s="53"/>
      <c r="AP544" s="53" t="s">
        <v>779</v>
      </c>
      <c r="AQ544" s="53">
        <v>7</v>
      </c>
      <c r="AR544" s="83">
        <v>46215</v>
      </c>
      <c r="AS544" s="53"/>
      <c r="AT544" s="53"/>
    </row>
    <row r="545" spans="3:46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8"/>
        <v>2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67" t="e">
        <f>SUMIFS([2]Up!$J:$J,[2]Up!$D:$D,D545)</f>
        <v>#VALUE!</v>
      </c>
      <c r="AJ545" s="82"/>
      <c r="AK545" s="82" t="str">
        <f t="shared" si="50"/>
        <v>PL12</v>
      </c>
      <c r="AL545" s="53" t="str">
        <f t="shared" si="51"/>
        <v/>
      </c>
      <c r="AM545" s="53" t="s">
        <v>703</v>
      </c>
      <c r="AN545" s="84"/>
      <c r="AO545" s="53"/>
      <c r="AP545" s="53" t="s">
        <v>792</v>
      </c>
      <c r="AQ545" s="53">
        <v>2</v>
      </c>
      <c r="AR545" s="83">
        <v>46215</v>
      </c>
      <c r="AS545" s="53"/>
      <c r="AT545" s="53"/>
    </row>
    <row r="546" spans="3:46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67"/>
      <c r="AJ546" s="82"/>
      <c r="AK546" s="82"/>
      <c r="AL546" s="53"/>
      <c r="AM546" s="53"/>
      <c r="AN546" s="53"/>
      <c r="AO546" s="53"/>
      <c r="AP546" s="53"/>
      <c r="AQ546" s="85"/>
      <c r="AR546" s="53"/>
      <c r="AS546" s="53"/>
      <c r="AT546" s="53"/>
    </row>
    <row r="547" spans="3:46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67"/>
      <c r="AJ547" s="82"/>
      <c r="AK547" s="82"/>
      <c r="AL547" s="53"/>
      <c r="AM547" s="53"/>
      <c r="AN547" s="53"/>
      <c r="AO547" s="53"/>
      <c r="AP547" s="53"/>
      <c r="AQ547" s="85"/>
      <c r="AR547" s="53"/>
      <c r="AS547" s="53"/>
      <c r="AT547" s="53"/>
    </row>
    <row r="548" spans="3:46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67"/>
      <c r="AJ548" s="82"/>
      <c r="AK548" s="82"/>
      <c r="AL548" s="53"/>
      <c r="AM548" s="53"/>
      <c r="AN548" s="53"/>
      <c r="AO548" s="53"/>
      <c r="AP548" s="53"/>
      <c r="AQ548" s="85"/>
      <c r="AR548" s="53"/>
      <c r="AS548" s="53"/>
      <c r="AT548" s="53"/>
    </row>
    <row r="549" spans="3:46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67"/>
      <c r="AJ549" s="82"/>
      <c r="AK549" s="82"/>
      <c r="AL549" s="53"/>
      <c r="AM549" s="53"/>
      <c r="AN549" s="53"/>
      <c r="AO549" s="53"/>
      <c r="AP549" s="53"/>
      <c r="AQ549" s="85"/>
      <c r="AR549" s="53"/>
      <c r="AS549" s="53"/>
      <c r="AT549" s="53"/>
    </row>
    <row r="550" spans="3:46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67"/>
      <c r="AJ550" s="82"/>
      <c r="AK550" s="82"/>
      <c r="AL550" s="53"/>
      <c r="AM550" s="53"/>
      <c r="AN550" s="53"/>
      <c r="AO550" s="53"/>
      <c r="AP550" s="53"/>
      <c r="AQ550" s="85"/>
      <c r="AR550" s="53"/>
      <c r="AS550" s="53"/>
      <c r="AT550" s="53"/>
    </row>
    <row r="551" spans="3:46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67"/>
      <c r="AJ551" s="82"/>
      <c r="AK551" s="82"/>
      <c r="AL551" s="53"/>
      <c r="AM551" s="53"/>
      <c r="AN551" s="53"/>
      <c r="AO551" s="53"/>
      <c r="AP551" s="53"/>
      <c r="AQ551" s="85"/>
      <c r="AR551" s="53"/>
      <c r="AS551" s="53"/>
      <c r="AT551" s="53"/>
    </row>
    <row r="552" spans="3:46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67"/>
      <c r="AJ552" s="82"/>
      <c r="AK552" s="82"/>
      <c r="AL552" s="53"/>
      <c r="AM552" s="53"/>
      <c r="AN552" s="53"/>
      <c r="AO552" s="53"/>
      <c r="AP552" s="53"/>
      <c r="AQ552" s="85"/>
      <c r="AR552" s="53"/>
      <c r="AS552" s="53"/>
      <c r="AT552" s="53"/>
    </row>
  </sheetData>
  <autoFilter ref="C29:AT552" xr:uid="{B5DE6D30-F474-449D-82A7-1262A8A8C8BB}">
    <filterColumn colId="30">
      <customFilters>
        <customFilter operator="notEqual" val=" "/>
      </custom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69"/>
      <c r="AH1" s="369"/>
      <c r="AI1" s="369"/>
      <c r="AJ1" s="369"/>
      <c r="AK1" s="369"/>
      <c r="AL1" s="369"/>
      <c r="AM1" s="36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70"/>
      <c r="AH2" s="370"/>
      <c r="AI2" s="370"/>
      <c r="AJ2" s="370"/>
      <c r="AK2" s="370"/>
      <c r="AL2" s="370"/>
      <c r="AM2" s="370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70"/>
      <c r="AH3" s="370"/>
      <c r="AI3" s="370"/>
      <c r="AJ3" s="370"/>
      <c r="AK3" s="370"/>
      <c r="AL3" s="370"/>
      <c r="AM3" s="370"/>
      <c r="AN3" s="371"/>
      <c r="AO3" s="372"/>
      <c r="AP3" s="372"/>
      <c r="AQ3" s="372"/>
      <c r="AR3" s="372"/>
      <c r="AS3" s="372"/>
      <c r="AT3" s="372"/>
      <c r="AU3" s="372"/>
      <c r="AV3" s="372"/>
      <c r="AW3" s="372"/>
      <c r="AX3" s="115"/>
      <c r="AY3" s="371"/>
      <c r="AZ3" s="372"/>
      <c r="BA3" s="372"/>
      <c r="BB3" s="372"/>
      <c r="BC3" s="372"/>
      <c r="BD3" s="372"/>
      <c r="BE3" s="115"/>
      <c r="BF3" s="371"/>
      <c r="BG3" s="372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72"/>
      <c r="AO4" s="372"/>
      <c r="AP4" s="372"/>
      <c r="AQ4" s="372"/>
      <c r="AR4" s="372"/>
      <c r="AS4" s="372"/>
      <c r="AT4" s="372"/>
      <c r="AU4" s="372"/>
      <c r="AV4" s="372"/>
      <c r="AW4" s="372"/>
      <c r="AX4" s="115"/>
      <c r="AY4" s="372"/>
      <c r="AZ4" s="372"/>
      <c r="BA4" s="372"/>
      <c r="BB4" s="372"/>
      <c r="BC4" s="372"/>
      <c r="BD4" s="372"/>
      <c r="BE4" s="115"/>
      <c r="BF4" s="372"/>
      <c r="BG4" s="372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73"/>
      <c r="AO5" s="373"/>
      <c r="AP5" s="373"/>
      <c r="AQ5" s="373"/>
      <c r="AR5" s="373"/>
      <c r="AS5" s="373"/>
      <c r="AT5" s="373"/>
      <c r="AU5" s="373"/>
      <c r="AV5" s="373"/>
      <c r="AW5" s="373"/>
      <c r="AX5" s="119"/>
      <c r="AY5" s="373"/>
      <c r="AZ5" s="373"/>
      <c r="BA5" s="373"/>
      <c r="BB5" s="373"/>
      <c r="BC5" s="373"/>
      <c r="BD5" s="373"/>
      <c r="BE5" s="119"/>
      <c r="BF5" s="373"/>
      <c r="BG5" s="373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74" t="s">
        <v>583</v>
      </c>
      <c r="AO6" s="374"/>
      <c r="AP6" s="374"/>
      <c r="AQ6" s="374"/>
      <c r="AR6" s="374"/>
      <c r="AS6" s="374"/>
      <c r="AT6" s="374"/>
      <c r="AU6" s="374"/>
      <c r="AV6" s="374"/>
      <c r="AW6" s="374"/>
      <c r="AX6" s="375" t="s">
        <v>584</v>
      </c>
      <c r="AY6" s="374"/>
      <c r="AZ6" s="374"/>
      <c r="BA6" s="374"/>
      <c r="BB6" s="374"/>
      <c r="BC6" s="374"/>
      <c r="BD6" s="376"/>
      <c r="BE6" s="129" t="s">
        <v>585</v>
      </c>
      <c r="BF6" s="375" t="s">
        <v>586</v>
      </c>
      <c r="BG6" s="374"/>
      <c r="BH6" s="374"/>
      <c r="BI6" s="374"/>
      <c r="BJ6" s="374"/>
      <c r="BK6" s="374"/>
      <c r="BL6" s="374"/>
      <c r="BM6" s="374"/>
      <c r="BN6" s="374"/>
      <c r="BO6" s="377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78" t="s">
        <v>587</v>
      </c>
      <c r="AI7" s="379"/>
      <c r="AJ7" s="379"/>
      <c r="AK7" s="379"/>
      <c r="AL7" s="379"/>
      <c r="AM7" s="380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81" t="s">
        <v>587</v>
      </c>
      <c r="BG7" s="382"/>
      <c r="BH7" s="383" t="s">
        <v>594</v>
      </c>
      <c r="BI7" s="384"/>
      <c r="BJ7" s="384"/>
      <c r="BK7" s="385"/>
      <c r="BL7" s="383" t="s">
        <v>595</v>
      </c>
      <c r="BM7" s="384"/>
      <c r="BN7" s="384"/>
      <c r="BO7" s="385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0.14632534327020438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3</v>
      </c>
      <c r="U33" s="146">
        <f t="shared" ca="1" si="2"/>
        <v>63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15</v>
      </c>
      <c r="U34" s="146">
        <f t="shared" ca="1" si="2"/>
        <v>10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0.11603053435114503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6.5000000000000002E-2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0.14723127035830619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15</v>
      </c>
      <c r="U166" s="146">
        <f t="shared" ca="1" si="22"/>
        <v>10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2</v>
      </c>
      <c r="U167" s="146">
        <f t="shared" ca="1" si="22"/>
        <v>3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0.11603053435114503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6.4039408866995079E-2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0.18497109826589594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6.2615101289134445E-2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0.10260869565217391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0.14324324324324325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8.3333333333333329E-2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8.4112149532710276E-2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8.3333333333333329E-2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0.8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H7:AM7"/>
    <mergeCell ref="BF7:BG7"/>
    <mergeCell ref="BH7:BK7"/>
    <mergeCell ref="BL7:BO7"/>
    <mergeCell ref="E8:F8"/>
    <mergeCell ref="AG1:AM3"/>
    <mergeCell ref="AN3:AW5"/>
    <mergeCell ref="AY3:BD5"/>
    <mergeCell ref="BF3:BG5"/>
    <mergeCell ref="AN6:AW6"/>
    <mergeCell ref="AX6:BD6"/>
    <mergeCell ref="BF6:BO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U101" sqref="U10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3961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40</v>
      </c>
      <c r="N5" s="30">
        <f>H8</f>
        <v>53.999999999999993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40</v>
      </c>
      <c r="H6" s="26" cm="1">
        <f t="array" ref="H6">SUMPRODUCT(--($C$30:$C$148=$D6),$L$30:$L$148,$J$30:$J$148)</f>
        <v>53.999999999999993</v>
      </c>
      <c r="I6" s="26" cm="1">
        <f t="array" ref="I6">SUMPRODUCT(--($C$30:$C$148=$D6),$M$30:$M$148)</f>
        <v>122</v>
      </c>
      <c r="J6" s="27" cm="1">
        <f t="array" ref="J6">SUMPRODUCT(--($C$30:$C$148=$D6),$M$30:$M$148,$J$30:$J$148)</f>
        <v>13112.999999999998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40</v>
      </c>
      <c r="H8" s="41">
        <f t="shared" si="0"/>
        <v>53.999999999999993</v>
      </c>
      <c r="I8" s="41">
        <f t="shared" si="0"/>
        <v>465</v>
      </c>
      <c r="J8" s="42">
        <f>J5+J6+J7</f>
        <v>23644.799999999999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2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52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52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53.999999999999993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40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4</v>
      </c>
      <c r="M66" s="26">
        <f t="shared" si="4"/>
        <v>0</v>
      </c>
      <c r="N66" s="26">
        <v>4</v>
      </c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4</v>
      </c>
      <c r="M67" s="26">
        <f t="shared" si="4"/>
        <v>0</v>
      </c>
      <c r="N67" s="26">
        <v>4</v>
      </c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hidden="1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4</v>
      </c>
      <c r="M83" s="26">
        <f t="shared" si="4"/>
        <v>0</v>
      </c>
      <c r="N83" s="26">
        <v>4</v>
      </c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4</v>
      </c>
      <c r="M84" s="26">
        <f t="shared" si="4"/>
        <v>0</v>
      </c>
      <c r="N84" s="26">
        <v>4</v>
      </c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hidden="1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4</v>
      </c>
      <c r="M101" s="26">
        <f t="shared" si="8"/>
        <v>0</v>
      </c>
      <c r="N101" s="26">
        <v>4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4</v>
      </c>
      <c r="M102" s="26">
        <f t="shared" si="8"/>
        <v>0</v>
      </c>
      <c r="N102" s="26">
        <v>4</v>
      </c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hidden="1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4</v>
      </c>
      <c r="M122" s="26">
        <f t="shared" si="8"/>
        <v>0</v>
      </c>
      <c r="N122" s="26">
        <v>4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4</v>
      </c>
      <c r="M138" s="26">
        <f t="shared" si="8"/>
        <v>0</v>
      </c>
      <c r="N138" s="26">
        <v>4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4</v>
      </c>
      <c r="M139" s="26">
        <f t="shared" si="8"/>
        <v>0</v>
      </c>
      <c r="N139" s="26">
        <v>4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23">
      <filters>
        <filter val="4.00"/>
      </filters>
    </filterColumn>
  </autoFilter>
  <dataConsolidate/>
  <conditionalFormatting sqref="D30:D141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223</v>
      </c>
      <c r="H5" s="26" cm="1">
        <f t="array" ref="H5">SUMPRODUCT(--($C$30:$C$148=$D5),$L$30:$L$148,$J$30:$J$148)</f>
        <v>10128.1</v>
      </c>
      <c r="I5" s="26" cm="1">
        <f t="array" ref="I5">SUMPRODUCT(--($C$30:$C$148=$D5),$M$30:$M$148)</f>
        <v>29</v>
      </c>
      <c r="J5" s="27" cm="1">
        <f t="array" ref="J5">SUMPRODUCT(--($C$30:$C$148=$D5),$M$30:$M$148,$J$30:$J$148)</f>
        <v>359.89999999999986</v>
      </c>
      <c r="L5" s="28" t="s">
        <v>12</v>
      </c>
      <c r="M5" s="29">
        <f>G8</f>
        <v>275</v>
      </c>
      <c r="N5" s="30">
        <f>H8</f>
        <v>20738.099999999999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52</v>
      </c>
      <c r="H6" s="26" cm="1">
        <f t="array" ref="H6">SUMPRODUCT(--($C$30:$C$148=$D6),$L$30:$L$148,$J$30:$J$148)</f>
        <v>10610</v>
      </c>
      <c r="I6" s="26" cm="1">
        <f t="array" ref="I6">SUMPRODUCT(--($C$30:$C$148=$D6),$M$30:$M$148)</f>
        <v>110</v>
      </c>
      <c r="J6" s="27" cm="1">
        <f t="array" ref="J6">SUMPRODUCT(--($C$30:$C$148=$D6),$M$30:$M$148,$J$30:$J$148)</f>
        <v>2557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275</v>
      </c>
      <c r="H8" s="41">
        <f t="shared" si="0"/>
        <v>20738.099999999999</v>
      </c>
      <c r="I8" s="41">
        <f t="shared" si="0"/>
        <v>230</v>
      </c>
      <c r="J8" s="42">
        <f>J5+J6+J7</f>
        <v>2960.7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18544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4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1488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6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13.200000000000001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_xlfn._xlws.SORT(MID(TRANSPOSE(_xlfn.UNIQUE(_xlfn._xlws.FILTER(AB30:AB148,(C30:C148=$D$21)*(M30:M148&lt;&gt;0)))),3,3),,1)</f>
        <v>25</v>
      </c>
      <c r="F21" s="64" t="str">
        <v>6</v>
      </c>
      <c r="G21" s="64" t="str">
        <v>2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</v>
      </c>
      <c r="H22" s="67" t="e" cm="1">
        <f t="array" ref="H22">SUMPRODUCT(--($C$30:$C$148=$D$21),--($AB$30:$AB$148="PL"&amp;H$21),$J$30:$J$148,$I$30:$I$148)/(7.85*H$21)</f>
        <v>#DIV/0!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52</v>
      </c>
      <c r="H23" s="69" cm="1">
        <f t="array" ref="H23">SUMPRODUCT(--($C$30:$C$148=$D$21),--($AB$30:$AB$148="PL"&amp;H$21),$I$30:$I$148)</f>
        <v>0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</v>
      </c>
      <c r="H24" s="67" t="e" cm="1">
        <f t="array" ref="H24">SUMPRODUCT(--($C$30:$C$148=$D$21),--($AB$30:$AB$148="PL"&amp;H$21),$J$30:$J$148,$M$30:$M$148)/(7.85*H$21)</f>
        <v>#DIV/0!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52</v>
      </c>
      <c r="H25" s="69" cm="1">
        <f t="array" ref="H25">SUMPRODUCT(--($C$30:$C$148=$D$21),--($AB$30:$AB$148="PL"&amp;H$21),$M$30:$M$148)</f>
        <v>0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0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63.599999999999987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 t="e">
        <f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2</v>
      </c>
      <c r="M64" s="26">
        <f t="shared" si="3"/>
        <v>0</v>
      </c>
      <c r="N64" s="26"/>
      <c r="O64" s="26"/>
      <c r="P64" s="26"/>
      <c r="Q64" s="26"/>
      <c r="R64" s="26"/>
      <c r="S64" s="26"/>
      <c r="T64" s="26"/>
      <c r="U64" s="26">
        <v>2</v>
      </c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4</v>
      </c>
      <c r="M66" s="26">
        <f t="shared" si="3"/>
        <v>0</v>
      </c>
      <c r="N66" s="26"/>
      <c r="O66" s="26"/>
      <c r="P66" s="26"/>
      <c r="Q66" s="26"/>
      <c r="R66" s="26"/>
      <c r="S66" s="26"/>
      <c r="T66" s="26"/>
      <c r="U66" s="26">
        <v>4</v>
      </c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4</v>
      </c>
      <c r="M67" s="26">
        <f t="shared" si="3"/>
        <v>0</v>
      </c>
      <c r="N67" s="26"/>
      <c r="O67" s="26"/>
      <c r="P67" s="26"/>
      <c r="Q67" s="26"/>
      <c r="R67" s="26"/>
      <c r="S67" s="26"/>
      <c r="T67" s="26"/>
      <c r="U67" s="26">
        <v>4</v>
      </c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 t="s">
        <v>2386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2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>
        <v>2</v>
      </c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4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4</v>
      </c>
      <c r="M84" s="26">
        <f t="shared" si="3"/>
        <v>0</v>
      </c>
      <c r="N84" s="26"/>
      <c r="O84" s="26"/>
      <c r="P84" s="26"/>
      <c r="Q84" s="26"/>
      <c r="R84" s="26"/>
      <c r="S84" s="26"/>
      <c r="T84" s="26"/>
      <c r="U84" s="26">
        <v>4</v>
      </c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/>
      <c r="W85" s="26"/>
      <c r="X85" s="26"/>
      <c r="Y85" s="26"/>
      <c r="Z85" s="67" t="e">
        <f>SUMIFS([1]Up!$J:$J,[1]Up!$D:$D,D85)</f>
        <v>#VALUE!</v>
      </c>
      <c r="AA85" s="82" t="s">
        <v>3963</v>
      </c>
      <c r="AB85" s="82" t="str">
        <f t="shared" si="4"/>
        <v>PL6</v>
      </c>
      <c r="AC85" s="53" t="str">
        <f t="shared" si="5"/>
        <v>Thừa 2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2</v>
      </c>
      <c r="M99" s="26">
        <f t="shared" si="7"/>
        <v>0</v>
      </c>
      <c r="N99" s="26"/>
      <c r="O99" s="26"/>
      <c r="P99" s="26"/>
      <c r="Q99" s="26"/>
      <c r="R99" s="26"/>
      <c r="S99" s="26"/>
      <c r="T99" s="26"/>
      <c r="U99" s="26">
        <v>2</v>
      </c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4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4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>
        <v>4</v>
      </c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 t="s">
        <v>3964</v>
      </c>
      <c r="AB103" s="82" t="str">
        <f t="shared" si="8"/>
        <v>PL6</v>
      </c>
      <c r="AC103" s="53" t="str">
        <f t="shared" si="9"/>
        <v>Thừa 2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2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>
        <v>2</v>
      </c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4</v>
      </c>
      <c r="M122" s="26">
        <f t="shared" si="7"/>
        <v>0</v>
      </c>
      <c r="N122" s="26"/>
      <c r="O122" s="26"/>
      <c r="P122" s="26"/>
      <c r="Q122" s="26"/>
      <c r="R122" s="26"/>
      <c r="S122" s="26"/>
      <c r="T122" s="26"/>
      <c r="U122" s="26">
        <v>4</v>
      </c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4</v>
      </c>
      <c r="M123" s="26">
        <f t="shared" si="7"/>
        <v>0</v>
      </c>
      <c r="N123" s="26"/>
      <c r="O123" s="26"/>
      <c r="P123" s="26"/>
      <c r="Q123" s="26"/>
      <c r="R123" s="26"/>
      <c r="S123" s="26"/>
      <c r="T123" s="26"/>
      <c r="U123" s="26">
        <v>4</v>
      </c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 t="s">
        <v>2387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4</v>
      </c>
      <c r="M138" s="26">
        <f t="shared" si="7"/>
        <v>0</v>
      </c>
      <c r="N138" s="26"/>
      <c r="O138" s="26"/>
      <c r="P138" s="26"/>
      <c r="Q138" s="26"/>
      <c r="R138" s="26"/>
      <c r="S138" s="26"/>
      <c r="T138" s="26"/>
      <c r="U138" s="26">
        <v>4</v>
      </c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4</v>
      </c>
      <c r="M139" s="26">
        <f t="shared" si="7"/>
        <v>0</v>
      </c>
      <c r="N139" s="26"/>
      <c r="O139" s="26"/>
      <c r="P139" s="26"/>
      <c r="Q139" s="26"/>
      <c r="R139" s="26"/>
      <c r="S139" s="26"/>
      <c r="T139" s="26"/>
      <c r="U139" s="26">
        <v>4</v>
      </c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4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3961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75" t="s">
        <v>583</v>
      </c>
      <c r="AI6" s="374"/>
      <c r="AJ6" s="375" t="s">
        <v>584</v>
      </c>
      <c r="AK6" s="374"/>
      <c r="AL6" s="374"/>
      <c r="AM6" s="374"/>
      <c r="AN6" s="374"/>
      <c r="AO6" s="374"/>
      <c r="AP6" s="376"/>
      <c r="AQ6" s="129" t="s">
        <v>585</v>
      </c>
      <c r="AR6" s="375" t="s">
        <v>586</v>
      </c>
      <c r="AS6" s="374"/>
      <c r="AT6" s="374"/>
      <c r="AU6" s="374"/>
      <c r="AV6" s="374"/>
      <c r="AW6" s="376"/>
      <c r="AX6" s="375" t="s">
        <v>586</v>
      </c>
      <c r="AY6" s="374"/>
      <c r="AZ6" s="374"/>
      <c r="BA6" s="374"/>
      <c r="BB6" s="374"/>
      <c r="BC6" s="37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83" t="s">
        <v>587</v>
      </c>
      <c r="AS7" s="385"/>
      <c r="AT7" s="130" t="s">
        <v>587</v>
      </c>
      <c r="AU7" s="130" t="s">
        <v>587</v>
      </c>
      <c r="AV7" s="177" t="s">
        <v>587</v>
      </c>
      <c r="AW7" s="130" t="s">
        <v>587</v>
      </c>
      <c r="AX7" s="383" t="s">
        <v>587</v>
      </c>
      <c r="AY7" s="38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58" activePane="bottomRight" state="frozen"/>
      <selection activeCell="AB35" sqref="AB35"/>
      <selection pane="topRight" activeCell="AB35" sqref="AB35"/>
      <selection pane="bottomLeft" activeCell="AB35" sqref="AB35"/>
      <selection pane="bottomRight" activeCell="F91" sqref="F9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2390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2393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2395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2395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2395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2400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2403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2404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2395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2406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2408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2412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2413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2412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2414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2412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2422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2425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2426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2425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2427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2429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2425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2431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2425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2433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2425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2434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2425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2435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2425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2436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2425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2438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2439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2425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2441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2425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2442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2425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2425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2446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2425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2448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2425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2450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2425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2452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2425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2453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2425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2454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2425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2455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2425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2456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2425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2458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2425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2459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2425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2461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2425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2462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2425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2463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2425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2464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2425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2465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2425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2466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2425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2467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2425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2468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2425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2469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2425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2470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2425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2471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2425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2472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2473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2425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2474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2476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2477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2480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2481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2476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2482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2480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2483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2485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2489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2490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2492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2493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2485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2494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2485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2495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2485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2496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2499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2500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2502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2503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2504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2505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2502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2507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2485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2508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2485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2509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2485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2510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2485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2511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2499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2512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2504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2514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2485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2515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2485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2516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2485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2517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2485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2518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2485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2519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2485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2520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2485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2521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2485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2522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2485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2523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2485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2524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2485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2525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2485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2526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2485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2527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2485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2528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2485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2529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2485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2530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2489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2532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2485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2533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2485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2534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2485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2535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2536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2480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2540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2541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2540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2543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2540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2545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2540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2547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2540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2549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2540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2550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2540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2551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2540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2552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2540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2554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2540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2556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2540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2558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2540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2560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2540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2540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2540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2540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2540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2540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2540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2540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2540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2570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2540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2571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2540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2573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2540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2574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2540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2575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2540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2576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2540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2577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2540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2578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2540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2579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2540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2580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2583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2586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2502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2588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2591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2592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2540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2594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2596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2395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2600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2395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2602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2502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2603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2604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2605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2591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2606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2540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2607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2395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2610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2596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2611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2614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2615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2616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2617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2395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2618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2395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2619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2489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2620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2489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2621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2492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2622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2489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2623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2540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2625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2395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2626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2395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2627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2395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2629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2395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2631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2489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2489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2492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2489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2395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2395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2638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2395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2640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2395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2642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2489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2643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2489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2644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2540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2645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2395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2647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2395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2649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2489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2650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2489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2651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2492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2652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2489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2653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2395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2654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2395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2656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2395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2658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2395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2659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2395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2660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2489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2661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2489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2662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2492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2663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2489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2664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2540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2665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2395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2666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2395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2667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2395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2668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2395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2669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2395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2670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2489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2672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2502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2674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2502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2502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2678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2502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2680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2502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2682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2489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2683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2502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2685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2502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2686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2502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2687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2502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2688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2502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2690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2489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2691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2502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2692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2502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2693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2502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2694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2502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2695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2502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2696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2489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2697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2502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2698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2502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2699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2502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2700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2502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2701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2502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2702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2489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2703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2489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2704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2489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2705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2591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2706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2540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2707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2596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2708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2540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2710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2540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2711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2540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2712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2540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2714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2489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2715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2489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2716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2489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2717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2540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2719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2540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2720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2540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2722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2540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2489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2499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2489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2504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2502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2730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2502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2732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2540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2733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2540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2735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2540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2737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2540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2739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2489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2740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2489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2741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2489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2742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2540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2743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2540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2744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2540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2745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2489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2746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2489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2747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2489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2748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2591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2749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2540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2750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2596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2751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2540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2752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2540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2753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2540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2754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2540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2755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2540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2756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2489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2757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2540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2758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2540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2760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2540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2762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2489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2763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2480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2765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2480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2767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2480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2489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2770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2480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2771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2480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2773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2480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2775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2499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2776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2489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2777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2502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2778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2540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2779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2540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2781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2540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2783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2499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2784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2489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2785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2504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2786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2504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2787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2502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2789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2502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2790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2502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2791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2502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2793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2480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2794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2480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2795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2480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2796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2489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2797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2540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2798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2540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2800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2540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2802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2489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2803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2480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2804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2480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2805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2480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2807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2499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2808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2489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2809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2502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2810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2502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2811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2540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2812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2540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2813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2540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2814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2489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2815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2504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2816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2502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2817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2502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2818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2480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2819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2480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2820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2480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2821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2489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2822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2540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2823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2540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2824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2540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2825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2499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2826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2489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2827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2504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2828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2831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2832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2831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2833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2502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2834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2502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2835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2502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2836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2591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2837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2840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2842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2845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2846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2847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2848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2851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2480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2480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2858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2480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2859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2480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2861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2480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2863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2499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2864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2489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2865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2504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2866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2831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2867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2395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2869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2502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2870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2502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2871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2395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2872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2874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2875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2876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2877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2878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2879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2880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2480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2883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2480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2884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2480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2886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2480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2888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2480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2889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2480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2891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2480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2893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2499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2894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2489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2895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2504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2896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2831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2897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2502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2898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2502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2899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2900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2901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2902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2903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2904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2480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2905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2480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2906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2480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2907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2480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2909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2480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2911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2499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2912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2489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2913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2504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2914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2831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2915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2502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2916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2502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2917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2918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2919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2920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2921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2922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2480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2923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2480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2924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2480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2925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2480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2926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2480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2927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2499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2928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2489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2929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2504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2930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2831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2931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2831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2932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2502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2933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2502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2934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2591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2935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2936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2937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2938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2939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2940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2941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2942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2480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2943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2480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2944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2480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2945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2480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2946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2480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2948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2480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2949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2952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2953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2476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2954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2957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2959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2480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2961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2963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2480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2965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2476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2966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2967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2968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2969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2480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2970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2971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2480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75" t="s">
        <v>583</v>
      </c>
      <c r="AI6" s="374"/>
      <c r="AJ6" s="375" t="s">
        <v>584</v>
      </c>
      <c r="AK6" s="374"/>
      <c r="AL6" s="374"/>
      <c r="AM6" s="374"/>
      <c r="AN6" s="374"/>
      <c r="AO6" s="374"/>
      <c r="AP6" s="376"/>
      <c r="AQ6" s="129" t="s">
        <v>585</v>
      </c>
      <c r="AR6" s="375" t="s">
        <v>586</v>
      </c>
      <c r="AS6" s="374"/>
      <c r="AT6" s="374"/>
      <c r="AU6" s="374"/>
      <c r="AV6" s="374"/>
      <c r="AW6" s="376"/>
      <c r="AX6" s="375" t="s">
        <v>586</v>
      </c>
      <c r="AY6" s="374"/>
      <c r="AZ6" s="374"/>
      <c r="BA6" s="374"/>
      <c r="BB6" s="374"/>
      <c r="BC6" s="37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83" t="s">
        <v>587</v>
      </c>
      <c r="AS7" s="385"/>
      <c r="AT7" s="130" t="s">
        <v>587</v>
      </c>
      <c r="AU7" s="130" t="s">
        <v>587</v>
      </c>
      <c r="AV7" s="177" t="s">
        <v>587</v>
      </c>
      <c r="AW7" s="130" t="s">
        <v>587</v>
      </c>
      <c r="AX7" s="383" t="s">
        <v>587</v>
      </c>
      <c r="AY7" s="38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5">
        <f t="shared" ca="1" si="4"/>
        <v>0</v>
      </c>
      <c r="V54" s="195">
        <f t="shared" ca="1" si="5"/>
        <v>1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95">
        <f t="shared" ca="1" si="8"/>
        <v>0</v>
      </c>
      <c r="V72" s="195">
        <f t="shared" ca="1" si="9"/>
        <v>1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95">
        <f t="shared" ca="1" si="12"/>
        <v>0</v>
      </c>
      <c r="V90" s="195">
        <f t="shared" ca="1" si="13"/>
        <v>1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2</v>
      </c>
      <c r="U112" s="195">
        <f t="shared" ca="1" si="16"/>
        <v>0</v>
      </c>
      <c r="V112" s="195">
        <f t="shared" ca="1" si="17"/>
        <v>1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1"/>
      <c r="AL3" s="372"/>
      <c r="AM3" s="372"/>
      <c r="AN3" s="372"/>
      <c r="AO3" s="372"/>
      <c r="AP3" s="372"/>
      <c r="AQ3" s="372"/>
      <c r="AR3" s="372"/>
      <c r="AS3" s="372"/>
      <c r="AT3" s="372"/>
      <c r="AU3" s="115"/>
      <c r="AV3" s="371"/>
      <c r="AW3" s="372"/>
      <c r="AX3" s="372"/>
      <c r="AY3" s="372"/>
      <c r="AZ3" s="372"/>
      <c r="BA3" s="372"/>
      <c r="BB3" s="115"/>
      <c r="BC3" s="371"/>
      <c r="BD3" s="372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2389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115"/>
      <c r="AV4" s="372"/>
      <c r="AW4" s="372"/>
      <c r="AX4" s="372"/>
      <c r="AY4" s="372"/>
      <c r="AZ4" s="372"/>
      <c r="BA4" s="372"/>
      <c r="BB4" s="115"/>
      <c r="BC4" s="372"/>
      <c r="BD4" s="37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73"/>
      <c r="AL5" s="373"/>
      <c r="AM5" s="373"/>
      <c r="AN5" s="373"/>
      <c r="AO5" s="373"/>
      <c r="AP5" s="373"/>
      <c r="AQ5" s="373"/>
      <c r="AR5" s="373"/>
      <c r="AS5" s="373"/>
      <c r="AT5" s="373"/>
      <c r="AU5" s="119"/>
      <c r="AV5" s="373"/>
      <c r="AW5" s="373"/>
      <c r="AX5" s="373"/>
      <c r="AY5" s="373"/>
      <c r="AZ5" s="373"/>
      <c r="BA5" s="373"/>
      <c r="BB5" s="119"/>
      <c r="BC5" s="373"/>
      <c r="BD5" s="37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74" t="s">
        <v>583</v>
      </c>
      <c r="AL6" s="374"/>
      <c r="AM6" s="374"/>
      <c r="AN6" s="374"/>
      <c r="AO6" s="374"/>
      <c r="AP6" s="374"/>
      <c r="AQ6" s="374"/>
      <c r="AR6" s="374"/>
      <c r="AS6" s="374"/>
      <c r="AT6" s="374"/>
      <c r="AU6" s="375" t="s">
        <v>584</v>
      </c>
      <c r="AV6" s="374"/>
      <c r="AW6" s="374"/>
      <c r="AX6" s="374"/>
      <c r="AY6" s="374"/>
      <c r="AZ6" s="374"/>
      <c r="BA6" s="376"/>
      <c r="BB6" s="129" t="s">
        <v>585</v>
      </c>
      <c r="BC6" s="375" t="s">
        <v>586</v>
      </c>
      <c r="BD6" s="374"/>
      <c r="BE6" s="374"/>
      <c r="BF6" s="374"/>
      <c r="BG6" s="374"/>
      <c r="BH6" s="374"/>
      <c r="BI6" s="374"/>
      <c r="BJ6" s="374"/>
      <c r="BK6" s="374"/>
      <c r="BL6" s="374"/>
      <c r="BM6" s="374"/>
      <c r="BN6" s="374"/>
      <c r="BO6" s="374"/>
      <c r="BP6" s="374"/>
      <c r="BQ6" s="374"/>
      <c r="BR6" s="374"/>
      <c r="BS6" s="374"/>
      <c r="BT6" s="374"/>
      <c r="BU6" s="374"/>
      <c r="BV6" s="374"/>
      <c r="BW6" s="374"/>
      <c r="BX6" s="374"/>
      <c r="BY6" s="374"/>
      <c r="BZ6" s="374"/>
      <c r="CA6" s="374"/>
      <c r="CB6" s="374"/>
      <c r="CC6" s="374"/>
      <c r="CD6" s="374"/>
      <c r="CE6" s="374"/>
      <c r="CF6" s="374"/>
      <c r="CG6" s="374"/>
      <c r="CH6" s="374"/>
      <c r="CI6" s="374"/>
      <c r="CJ6" s="37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81" t="s">
        <v>587</v>
      </c>
      <c r="BD7" s="38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2949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2580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2583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2586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2588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2592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2597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2600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2594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2602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2603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2604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2605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2606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2607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2611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2615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2617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2618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2610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2619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2620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2621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2622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2623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2629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2625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2626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2627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2631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2632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2633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2634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2638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2640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2635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2636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2642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2643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2644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2647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2645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2649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2650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2651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2652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2659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2653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2654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2656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2658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2660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2661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2662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2663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2664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2667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2669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2665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2666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2668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2670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2672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2674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2676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2678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2680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2682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2683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2685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2686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2687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2688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2690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2691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2692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2693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2694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2695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2696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2697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2698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2699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2700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2701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2702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2704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2703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2705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2706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2708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2710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2711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2712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2707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2714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2715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2716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2717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2719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2720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2722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2724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2726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2725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2727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2728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2730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2732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2733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2735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2737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2739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2740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2741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2742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2743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2744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2745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2747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2746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2748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2749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2751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2752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2753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2754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2755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2750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2756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2757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2758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2760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2769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2770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2771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2773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2776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2775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2777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2778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2779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2781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2784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2783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2785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2786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2791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2787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2789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2790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2793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2794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2795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2796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2797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2798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2800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2802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2803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2804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2805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2808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2807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2809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2810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2811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2812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2813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2814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2815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2816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2817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2818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2819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2820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2821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2822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2823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2824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2762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2763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2765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2767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2826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2825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2827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2828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2832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2833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2834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2836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2848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2851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2837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2840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2842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2845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2846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2847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2855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2856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2858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2859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2861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2835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2854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2864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2863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2865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2866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2871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2867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2869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2870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2872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2878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2879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2875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2876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2877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2880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2883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2884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2886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2888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2889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2891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2894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2893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2895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2896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2897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2898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2902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2903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2899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2900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2901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2904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2905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2906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2907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2909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2912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2911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2913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2914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2915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2916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2920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2921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2917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2918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2919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2922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2923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2924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2925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2926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2928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2927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2929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2930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2931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2932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2933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2934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2935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2936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2937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2938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2939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2940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2942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2943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2944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2945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2946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2948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2941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2400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2404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2408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2413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2414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2418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2419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2422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2441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2458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2467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2468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2469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2470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2471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2473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2426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2427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2429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2431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2433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2434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2435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2436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2438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2439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2442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2444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2446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2448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2450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2452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2453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2454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2455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2456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2459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2461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2462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2463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2464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2465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2466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2474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2477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2481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2482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2483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2510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2522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2529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2530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2532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2533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2534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2535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2486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2490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2493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2494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2495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2496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2500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2503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2505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2507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2508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2509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2511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2512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2514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2515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2516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2517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2518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2519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2520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2521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2523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2524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2525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2526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2527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2528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2536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2552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2554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2556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2558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2560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2562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2563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2564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2565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2566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2567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2568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2569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2570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2571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2573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2574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2575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2576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2577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2578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2579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2538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2541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2543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2545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2547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2549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2550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2551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2952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2953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2954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2957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2959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2961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2963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2965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2966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2967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2968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2969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2970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2971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2406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2390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2393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2396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2397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2398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2399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2472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P44" sqref="P4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2972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6</v>
      </c>
      <c r="H5" s="26" cm="1">
        <f t="array" ref="H5">SUMPRODUCT(--($C$30:$C$454=$D5),$L$30:$L$454,$J$30:$J$454)</f>
        <v>298.89999999999998</v>
      </c>
      <c r="I5" s="26" cm="1">
        <f t="array" ref="I5">SUMPRODUCT(--($C$30:$C$454=$D5),$M$30:$M$454)</f>
        <v>425</v>
      </c>
      <c r="J5" s="27" cm="1">
        <f t="array" ref="J5">SUMPRODUCT(--($C$30:$C$454=$D5),$M$30:$M$454,$J$30:$J$454)</f>
        <v>31840.700000000012</v>
      </c>
      <c r="L5" s="28" t="s">
        <v>12</v>
      </c>
      <c r="M5" s="29">
        <f>G8</f>
        <v>544</v>
      </c>
      <c r="N5" s="30">
        <f>H8</f>
        <v>9339.2000000000044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538</v>
      </c>
      <c r="H6" s="26" cm="1">
        <f t="array" ref="H6">SUMPRODUCT(--($C$30:$C$454=$D6),$L$30:$L$454,$J$30:$J$454)</f>
        <v>9040.3000000000047</v>
      </c>
      <c r="I6" s="26" cm="1">
        <f t="array" ref="I6">SUMPRODUCT(--($C$30:$C$454=$D6),$M$30:$M$454)</f>
        <v>252</v>
      </c>
      <c r="J6" s="27" cm="1">
        <f t="array" ref="J6">SUMPRODUCT(--($C$30:$C$454=$D6),$M$30:$M$454,$J$30:$J$454)</f>
        <v>77735.60000000002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544</v>
      </c>
      <c r="H8" s="41">
        <f t="shared" si="0"/>
        <v>9339.2000000000044</v>
      </c>
      <c r="I8" s="41">
        <f t="shared" si="0"/>
        <v>1067</v>
      </c>
      <c r="J8" s="42">
        <f>J5+J6+J7</f>
        <v>109788.50000000003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0</v>
      </c>
      <c r="V27" s="73" cm="1">
        <f t="array" ref="V27">SUMPRODUCT($J$30:$J$454,V30:V454,--(V30:V454&lt;&gt;""))</f>
        <v>0</v>
      </c>
      <c r="W27" s="73" cm="1">
        <f t="array" ref="W27">SUMPRODUCT($J$30:$J$454,W30:W454,--(W30:W454&lt;&gt;""))</f>
        <v>0</v>
      </c>
      <c r="X27" s="73" cm="1">
        <f t="array" ref="X27">SUMPRODUCT($J$30:$J$454,X30:X454,--(X30:X454&lt;&gt;""))</f>
        <v>0</v>
      </c>
      <c r="Y27" s="73" cm="1">
        <f t="array" ref="Y27">SUMPRODUCT($J$30:$J$454,Y30:Y454,--(Y30:Y454&lt;&gt;""))</f>
        <v>0</v>
      </c>
      <c r="Z27" s="73" t="e" cm="1">
        <f t="array" ref="Z27">SUMPRODUCT($J$30:$J$454,Z30:Z454,--(Z30:Z454&lt;&gt;""))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2973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hidden="1" customHeight="1">
      <c r="C31" s="82" t="s">
        <v>13</v>
      </c>
      <c r="D31" s="82" t="s">
        <v>2974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2975</v>
      </c>
      <c r="AH31" s="53">
        <v>2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2976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2977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2975</v>
      </c>
      <c r="AH33" s="53">
        <v>2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2978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hidden="1" customHeight="1">
      <c r="C35" s="82" t="s">
        <v>13</v>
      </c>
      <c r="D35" s="82" t="s">
        <v>2979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2975</v>
      </c>
      <c r="AH35" s="53">
        <v>2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2980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2981</v>
      </c>
      <c r="AH36" s="53">
        <v>3</v>
      </c>
      <c r="AI36" s="83">
        <v>46181</v>
      </c>
      <c r="AJ36" s="53"/>
      <c r="AK36" s="53"/>
    </row>
    <row r="37" spans="3:37" ht="14.25" hidden="1" customHeight="1">
      <c r="C37" s="82" t="s">
        <v>13</v>
      </c>
      <c r="D37" s="82" t="s">
        <v>2982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2975</v>
      </c>
      <c r="AH37" s="53">
        <v>6</v>
      </c>
      <c r="AI37" s="83">
        <v>46181</v>
      </c>
      <c r="AJ37" s="53"/>
      <c r="AK37" s="53"/>
    </row>
    <row r="38" spans="3:37" ht="14.25" hidden="1" customHeight="1">
      <c r="C38" s="82" t="s">
        <v>13</v>
      </c>
      <c r="D38" s="82" t="s">
        <v>2983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hidden="1" customHeight="1">
      <c r="C39" s="82" t="s">
        <v>11</v>
      </c>
      <c r="D39" s="82" t="s">
        <v>2984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2985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2986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2985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14</v>
      </c>
      <c r="D41" s="82" t="s">
        <v>2987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hidden="1" customHeight="1">
      <c r="C42" s="82" t="s">
        <v>11</v>
      </c>
      <c r="D42" s="82" t="s">
        <v>2988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2985</v>
      </c>
      <c r="AH42" s="53">
        <v>1</v>
      </c>
      <c r="AI42" s="83">
        <v>46181</v>
      </c>
      <c r="AJ42" s="53"/>
      <c r="AK42" s="53"/>
    </row>
    <row r="43" spans="3:37" ht="14.25" hidden="1" customHeight="1">
      <c r="C43" s="82" t="s">
        <v>14</v>
      </c>
      <c r="D43" s="82" t="s">
        <v>2989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11</v>
      </c>
      <c r="D44" s="82" t="s">
        <v>2990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2991</v>
      </c>
      <c r="AH44" s="53">
        <v>32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2992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2991</v>
      </c>
      <c r="AH45" s="53">
        <v>1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2993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11</v>
      </c>
      <c r="D47" s="82" t="s">
        <v>2994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2991</v>
      </c>
      <c r="AH47" s="53">
        <v>1</v>
      </c>
      <c r="AI47" s="83">
        <v>46181</v>
      </c>
      <c r="AJ47" s="53"/>
      <c r="AK47" s="53"/>
    </row>
    <row r="48" spans="3:37" ht="14.25" hidden="1" customHeight="1">
      <c r="C48" s="82" t="s">
        <v>11</v>
      </c>
      <c r="D48" s="82" t="s">
        <v>2995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2991</v>
      </c>
      <c r="AH48" s="53">
        <v>8</v>
      </c>
      <c r="AI48" s="83">
        <v>46181</v>
      </c>
      <c r="AJ48" s="53"/>
      <c r="AK48" s="53"/>
    </row>
    <row r="49" spans="3:37" ht="14.25" hidden="1" customHeight="1">
      <c r="C49" s="82" t="s">
        <v>11</v>
      </c>
      <c r="D49" s="82" t="s">
        <v>2996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2991</v>
      </c>
      <c r="AH49" s="53">
        <v>3</v>
      </c>
      <c r="AI49" s="83">
        <v>46181</v>
      </c>
      <c r="AJ49" s="53"/>
      <c r="AK49" s="53"/>
    </row>
    <row r="50" spans="3:37" ht="14.25" hidden="1" customHeight="1">
      <c r="C50" s="82" t="s">
        <v>11</v>
      </c>
      <c r="D50" s="82" t="s">
        <v>2997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2991</v>
      </c>
      <c r="AH50" s="53">
        <v>1</v>
      </c>
      <c r="AI50" s="83">
        <v>46181</v>
      </c>
      <c r="AJ50" s="53"/>
      <c r="AK50" s="53"/>
    </row>
    <row r="51" spans="3:37" ht="14.25" hidden="1" customHeight="1">
      <c r="C51" s="82" t="s">
        <v>11</v>
      </c>
      <c r="D51" s="82" t="s">
        <v>2998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2991</v>
      </c>
      <c r="AH51" s="53">
        <v>3</v>
      </c>
      <c r="AI51" s="83">
        <v>46181</v>
      </c>
      <c r="AJ51" s="53"/>
      <c r="AK51" s="53"/>
    </row>
    <row r="52" spans="3:37" ht="14.25" hidden="1" customHeight="1">
      <c r="C52" s="82" t="s">
        <v>11</v>
      </c>
      <c r="D52" s="82" t="s">
        <v>2999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2991</v>
      </c>
      <c r="AH52" s="53">
        <v>1</v>
      </c>
      <c r="AI52" s="83">
        <v>46181</v>
      </c>
      <c r="AJ52" s="53"/>
      <c r="AK52" s="53"/>
    </row>
    <row r="53" spans="3:37" ht="14.25" hidden="1" customHeight="1">
      <c r="C53" s="82" t="s">
        <v>11</v>
      </c>
      <c r="D53" s="82" t="s">
        <v>3000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11</v>
      </c>
      <c r="D54" s="82" t="s">
        <v>3001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2991</v>
      </c>
      <c r="AH54" s="53">
        <v>1</v>
      </c>
      <c r="AI54" s="83">
        <v>46181</v>
      </c>
      <c r="AJ54" s="53"/>
      <c r="AK54" s="53"/>
    </row>
    <row r="55" spans="3:37" ht="14.25" hidden="1" customHeight="1">
      <c r="C55" s="82" t="s">
        <v>11</v>
      </c>
      <c r="D55" s="82" t="s">
        <v>3002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2991</v>
      </c>
      <c r="AH55" s="53">
        <v>2</v>
      </c>
      <c r="AI55" s="83">
        <v>46181</v>
      </c>
      <c r="AJ55" s="53"/>
      <c r="AK55" s="53"/>
    </row>
    <row r="56" spans="3:37" ht="14.25" hidden="1" customHeight="1">
      <c r="C56" s="82" t="s">
        <v>11</v>
      </c>
      <c r="D56" s="82" t="s">
        <v>3003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2991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3004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2991</v>
      </c>
      <c r="AH57" s="53">
        <v>1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3005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2991</v>
      </c>
      <c r="AH58" s="53">
        <v>1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3006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2991</v>
      </c>
      <c r="AH59" s="53">
        <v>1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3007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2991</v>
      </c>
      <c r="AH60" s="53">
        <v>1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3008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2991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3009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2991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3010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2991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11</v>
      </c>
      <c r="D64" s="82" t="s">
        <v>3011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2991</v>
      </c>
      <c r="AH64" s="53">
        <v>1</v>
      </c>
      <c r="AI64" s="83">
        <v>46181</v>
      </c>
      <c r="AJ64" s="53"/>
      <c r="AK64" s="53"/>
    </row>
    <row r="65" spans="3:37" ht="14.25" hidden="1" customHeight="1">
      <c r="C65" s="82" t="s">
        <v>11</v>
      </c>
      <c r="D65" s="82" t="s">
        <v>3012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2991</v>
      </c>
      <c r="AH65" s="53">
        <v>1</v>
      </c>
      <c r="AI65" s="83">
        <v>46181</v>
      </c>
      <c r="AJ65" s="53"/>
      <c r="AK65" s="53"/>
    </row>
    <row r="66" spans="3:37" ht="14.25" hidden="1" customHeight="1">
      <c r="C66" s="82" t="s">
        <v>11</v>
      </c>
      <c r="D66" s="82" t="s">
        <v>3013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2991</v>
      </c>
      <c r="AH66" s="53">
        <v>2</v>
      </c>
      <c r="AI66" s="83">
        <v>46181</v>
      </c>
      <c r="AJ66" s="53"/>
      <c r="AK66" s="53"/>
    </row>
    <row r="67" spans="3:37" ht="14.25" hidden="1" customHeight="1">
      <c r="C67" s="82" t="s">
        <v>11</v>
      </c>
      <c r="D67" s="82" t="s">
        <v>3014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2991</v>
      </c>
      <c r="AH67" s="53">
        <v>1</v>
      </c>
      <c r="AI67" s="83">
        <v>46181</v>
      </c>
      <c r="AJ67" s="53"/>
      <c r="AK67" s="53"/>
    </row>
    <row r="68" spans="3:37" ht="14.25" hidden="1" customHeight="1">
      <c r="C68" s="82" t="s">
        <v>11</v>
      </c>
      <c r="D68" s="82" t="s">
        <v>3015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2991</v>
      </c>
      <c r="AH68" s="53">
        <v>1</v>
      </c>
      <c r="AI68" s="83">
        <v>46181</v>
      </c>
      <c r="AJ68" s="53"/>
      <c r="AK68" s="53"/>
    </row>
    <row r="69" spans="3:37" ht="14.25" hidden="1" customHeight="1">
      <c r="C69" s="82" t="s">
        <v>11</v>
      </c>
      <c r="D69" s="82" t="s">
        <v>3016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2991</v>
      </c>
      <c r="AH69" s="53">
        <v>1</v>
      </c>
      <c r="AI69" s="83">
        <v>46181</v>
      </c>
      <c r="AJ69" s="53"/>
      <c r="AK69" s="53"/>
    </row>
    <row r="70" spans="3:37" ht="14.25" hidden="1" customHeight="1">
      <c r="C70" s="82" t="s">
        <v>11</v>
      </c>
      <c r="D70" s="82" t="s">
        <v>3017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2991</v>
      </c>
      <c r="AH70" s="53">
        <v>1</v>
      </c>
      <c r="AI70" s="83">
        <v>46181</v>
      </c>
      <c r="AJ70" s="53"/>
      <c r="AK70" s="53"/>
    </row>
    <row r="71" spans="3:37" ht="14.25" hidden="1" customHeight="1">
      <c r="C71" s="82" t="s">
        <v>11</v>
      </c>
      <c r="D71" s="82" t="s">
        <v>3018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2991</v>
      </c>
      <c r="AH71" s="53">
        <v>1</v>
      </c>
      <c r="AI71" s="83">
        <v>46181</v>
      </c>
      <c r="AJ71" s="53"/>
      <c r="AK71" s="53"/>
    </row>
    <row r="72" spans="3:37" ht="14.25" hidden="1" customHeight="1">
      <c r="C72" s="82" t="s">
        <v>11</v>
      </c>
      <c r="D72" s="82" t="s">
        <v>3019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2991</v>
      </c>
      <c r="AH72" s="53">
        <v>1</v>
      </c>
      <c r="AI72" s="83">
        <v>46181</v>
      </c>
      <c r="AJ72" s="53"/>
      <c r="AK72" s="53"/>
    </row>
    <row r="73" spans="3:37" ht="14.25" hidden="1" customHeight="1">
      <c r="C73" s="82" t="s">
        <v>11</v>
      </c>
      <c r="D73" s="82" t="s">
        <v>3020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2991</v>
      </c>
      <c r="AH73" s="53">
        <v>1</v>
      </c>
      <c r="AI73" s="83">
        <v>46181</v>
      </c>
      <c r="AJ73" s="53"/>
      <c r="AK73" s="53"/>
    </row>
    <row r="74" spans="3:37" ht="14.25" hidden="1" customHeight="1">
      <c r="C74" s="82" t="s">
        <v>11</v>
      </c>
      <c r="D74" s="82" t="s">
        <v>3021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2991</v>
      </c>
      <c r="AH74" s="53">
        <v>4</v>
      </c>
      <c r="AI74" s="83">
        <v>46181</v>
      </c>
      <c r="AJ74" s="53"/>
      <c r="AK74" s="53"/>
    </row>
    <row r="75" spans="3:37" ht="14.25" hidden="1" customHeight="1">
      <c r="C75" s="82" t="s">
        <v>11</v>
      </c>
      <c r="D75" s="82" t="s">
        <v>3022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2991</v>
      </c>
      <c r="AH75" s="53">
        <v>4</v>
      </c>
      <c r="AI75" s="83">
        <v>46181</v>
      </c>
      <c r="AJ75" s="53"/>
      <c r="AK75" s="53"/>
    </row>
    <row r="76" spans="3:37" ht="14.25" hidden="1" customHeight="1">
      <c r="C76" s="82" t="s">
        <v>11</v>
      </c>
      <c r="D76" s="82" t="s">
        <v>3023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2991</v>
      </c>
      <c r="AH76" s="53">
        <v>4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3024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2991</v>
      </c>
      <c r="AH77" s="53">
        <v>4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3025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2991</v>
      </c>
      <c r="AH78" s="53">
        <v>3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3026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11</v>
      </c>
      <c r="D80" s="82" t="s">
        <v>3027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2991</v>
      </c>
      <c r="AH80" s="53">
        <v>2</v>
      </c>
      <c r="AI80" s="83">
        <v>46181</v>
      </c>
      <c r="AJ80" s="53"/>
      <c r="AK80" s="53"/>
    </row>
    <row r="81" spans="3:37" ht="14.25" hidden="1" customHeight="1">
      <c r="C81" s="82" t="s">
        <v>11</v>
      </c>
      <c r="D81" s="82" t="s">
        <v>3028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3029</v>
      </c>
      <c r="AH81" s="53">
        <v>1</v>
      </c>
      <c r="AI81" s="83">
        <v>46181</v>
      </c>
      <c r="AJ81" s="53"/>
      <c r="AK81" s="53"/>
    </row>
    <row r="82" spans="3:37" ht="14.25" hidden="1" customHeight="1">
      <c r="C82" s="82" t="s">
        <v>13</v>
      </c>
      <c r="D82" s="82" t="s">
        <v>3030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3031</v>
      </c>
      <c r="AH82" s="53">
        <v>1</v>
      </c>
      <c r="AI82" s="83">
        <v>46181</v>
      </c>
      <c r="AJ82" s="53"/>
      <c r="AK82" s="53"/>
    </row>
    <row r="83" spans="3:37" ht="14.25" hidden="1" customHeight="1">
      <c r="C83" s="82" t="s">
        <v>11</v>
      </c>
      <c r="D83" s="82" t="s">
        <v>3032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3029</v>
      </c>
      <c r="AH83" s="53">
        <v>1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3033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3031</v>
      </c>
      <c r="AH84" s="53">
        <v>1</v>
      </c>
      <c r="AI84" s="83">
        <v>46181</v>
      </c>
      <c r="AJ84" s="53"/>
      <c r="AK84" s="53"/>
    </row>
    <row r="85" spans="3:37" ht="14.25" hidden="1" customHeight="1">
      <c r="C85" s="82" t="s">
        <v>11</v>
      </c>
      <c r="D85" s="82" t="s">
        <v>3034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0</v>
      </c>
      <c r="M85" s="26">
        <f t="shared" si="3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3035</v>
      </c>
      <c r="AH85" s="53">
        <v>2</v>
      </c>
      <c r="AI85" s="83">
        <v>46181</v>
      </c>
      <c r="AJ85" s="53"/>
      <c r="AK85" s="53"/>
    </row>
    <row r="86" spans="3:37" ht="14.25" hidden="1" customHeight="1">
      <c r="C86" s="82" t="s">
        <v>11</v>
      </c>
      <c r="D86" s="82" t="s">
        <v>3036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3037</v>
      </c>
      <c r="AH86" s="53">
        <v>20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3038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3039</v>
      </c>
      <c r="AH87" s="53">
        <v>3</v>
      </c>
      <c r="AI87" s="83">
        <v>46181</v>
      </c>
      <c r="AJ87" s="53"/>
      <c r="AK87" s="53"/>
    </row>
    <row r="88" spans="3:37" ht="14.25" hidden="1" customHeight="1">
      <c r="C88" s="82" t="s">
        <v>11</v>
      </c>
      <c r="D88" s="82" t="s">
        <v>3040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3035</v>
      </c>
      <c r="AH88" s="53">
        <v>1</v>
      </c>
      <c r="AI88" s="83">
        <v>46181</v>
      </c>
      <c r="AJ88" s="53"/>
      <c r="AK88" s="53"/>
    </row>
    <row r="89" spans="3:37" ht="14.25" hidden="1" customHeight="1">
      <c r="C89" s="82" t="s">
        <v>11</v>
      </c>
      <c r="D89" s="82" t="s">
        <v>3041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3035</v>
      </c>
      <c r="AH89" s="53">
        <v>2</v>
      </c>
      <c r="AI89" s="83">
        <v>46181</v>
      </c>
      <c r="AJ89" s="53"/>
      <c r="AK89" s="53"/>
    </row>
    <row r="90" spans="3:37" ht="14.25" hidden="1" customHeight="1">
      <c r="C90" s="82" t="s">
        <v>11</v>
      </c>
      <c r="D90" s="82" t="s">
        <v>3042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3035</v>
      </c>
      <c r="AH90" s="53">
        <v>2</v>
      </c>
      <c r="AI90" s="83">
        <v>46181</v>
      </c>
      <c r="AJ90" s="53"/>
      <c r="AK90" s="53"/>
    </row>
    <row r="91" spans="3:37" ht="14.25" hidden="1" customHeight="1">
      <c r="C91" s="82" t="s">
        <v>11</v>
      </c>
      <c r="D91" s="82" t="s">
        <v>3043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3044</v>
      </c>
      <c r="AH91" s="53">
        <v>1</v>
      </c>
      <c r="AI91" s="83">
        <v>46181</v>
      </c>
      <c r="AJ91" s="53"/>
      <c r="AK91" s="53"/>
    </row>
    <row r="92" spans="3:37" ht="14.25" hidden="1" customHeight="1">
      <c r="C92" s="82" t="s">
        <v>13</v>
      </c>
      <c r="D92" s="82" t="s">
        <v>3045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3046</v>
      </c>
      <c r="AH92" s="53">
        <v>1</v>
      </c>
      <c r="AI92" s="83">
        <v>46181</v>
      </c>
      <c r="AJ92" s="53"/>
      <c r="AK92" s="53"/>
    </row>
    <row r="93" spans="3:37" ht="14.25" hidden="1" customHeight="1">
      <c r="C93" s="82" t="s">
        <v>11</v>
      </c>
      <c r="D93" s="82" t="s">
        <v>3047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3048</v>
      </c>
      <c r="AH93" s="53">
        <v>1</v>
      </c>
      <c r="AI93" s="83">
        <v>46181</v>
      </c>
      <c r="AJ93" s="53"/>
      <c r="AK93" s="53"/>
    </row>
    <row r="94" spans="3:37" ht="14.25" hidden="1" customHeight="1">
      <c r="C94" s="82" t="s">
        <v>13</v>
      </c>
      <c r="D94" s="82" t="s">
        <v>3049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3046</v>
      </c>
      <c r="AH94" s="53">
        <v>1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3050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3035</v>
      </c>
      <c r="AH95" s="53">
        <v>1</v>
      </c>
      <c r="AI95" s="83">
        <v>46181</v>
      </c>
      <c r="AJ95" s="53"/>
      <c r="AK95" s="53"/>
    </row>
    <row r="96" spans="3:37" ht="14.25" hidden="1" customHeight="1">
      <c r="C96" s="82" t="s">
        <v>11</v>
      </c>
      <c r="D96" s="82" t="s">
        <v>3051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0</v>
      </c>
      <c r="M96" s="26">
        <f t="shared" si="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3035</v>
      </c>
      <c r="AH96" s="53">
        <v>1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3052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0</v>
      </c>
      <c r="M97" s="26">
        <f t="shared" si="7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3035</v>
      </c>
      <c r="AH97" s="53">
        <v>3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3053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3035</v>
      </c>
      <c r="AH98" s="53">
        <v>2</v>
      </c>
      <c r="AI98" s="83">
        <v>46181</v>
      </c>
      <c r="AJ98" s="53"/>
      <c r="AK98" s="53"/>
    </row>
    <row r="99" spans="3:37" ht="14.25" hidden="1" customHeight="1">
      <c r="C99" s="82" t="s">
        <v>11</v>
      </c>
      <c r="D99" s="82" t="s">
        <v>3054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3044</v>
      </c>
      <c r="AH99" s="53">
        <v>5</v>
      </c>
      <c r="AI99" s="83">
        <v>46181</v>
      </c>
      <c r="AJ99" s="53"/>
      <c r="AK99" s="53"/>
    </row>
    <row r="100" spans="3:37" ht="14.25" hidden="1" customHeight="1">
      <c r="C100" s="82" t="s">
        <v>11</v>
      </c>
      <c r="D100" s="82" t="s">
        <v>3055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3048</v>
      </c>
      <c r="AH100" s="53">
        <v>5</v>
      </c>
      <c r="AI100" s="83">
        <v>46181</v>
      </c>
      <c r="AJ100" s="53"/>
      <c r="AK100" s="53"/>
    </row>
    <row r="101" spans="3:37" ht="14.25" hidden="1" customHeight="1">
      <c r="C101" s="82" t="s">
        <v>11</v>
      </c>
      <c r="D101" s="82" t="s">
        <v>3056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3035</v>
      </c>
      <c r="AH101" s="53">
        <v>2</v>
      </c>
      <c r="AI101" s="83">
        <v>46181</v>
      </c>
      <c r="AJ101" s="53"/>
      <c r="AK101" s="53"/>
    </row>
    <row r="102" spans="3:37" ht="14.25" hidden="1" customHeight="1">
      <c r="C102" s="82" t="s">
        <v>11</v>
      </c>
      <c r="D102" s="82" t="s">
        <v>3057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0</v>
      </c>
      <c r="M102" s="26">
        <f t="shared" si="7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3035</v>
      </c>
      <c r="AH102" s="53">
        <v>1</v>
      </c>
      <c r="AI102" s="83">
        <v>46181</v>
      </c>
      <c r="AJ102" s="53"/>
      <c r="AK102" s="53"/>
    </row>
    <row r="103" spans="3:37" ht="14.25" hidden="1" customHeight="1">
      <c r="C103" s="82" t="s">
        <v>11</v>
      </c>
      <c r="D103" s="82" t="s">
        <v>3058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0</v>
      </c>
      <c r="M103" s="26">
        <f t="shared" si="7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3035</v>
      </c>
      <c r="AH103" s="53">
        <v>4</v>
      </c>
      <c r="AI103" s="83">
        <v>46181</v>
      </c>
      <c r="AJ103" s="53"/>
      <c r="AK103" s="53"/>
    </row>
    <row r="104" spans="3:37" ht="14.25" hidden="1" customHeight="1">
      <c r="C104" s="82" t="s">
        <v>11</v>
      </c>
      <c r="D104" s="82" t="s">
        <v>3059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3035</v>
      </c>
      <c r="AH104" s="53">
        <v>1</v>
      </c>
      <c r="AI104" s="83">
        <v>46181</v>
      </c>
      <c r="AJ104" s="53"/>
      <c r="AK104" s="53"/>
    </row>
    <row r="105" spans="3:37" ht="14.25" hidden="1" customHeight="1">
      <c r="C105" s="82" t="s">
        <v>11</v>
      </c>
      <c r="D105" s="82" t="s">
        <v>3060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3035</v>
      </c>
      <c r="AH105" s="53">
        <v>1</v>
      </c>
      <c r="AI105" s="83">
        <v>46181</v>
      </c>
      <c r="AJ105" s="53"/>
      <c r="AK105" s="53"/>
    </row>
    <row r="106" spans="3:37" ht="14.25" hidden="1" customHeight="1">
      <c r="C106" s="82" t="s">
        <v>11</v>
      </c>
      <c r="D106" s="82" t="s">
        <v>3061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3035</v>
      </c>
      <c r="AH106" s="53">
        <v>2</v>
      </c>
      <c r="AI106" s="83">
        <v>46181</v>
      </c>
      <c r="AJ106" s="53"/>
      <c r="AK106" s="53"/>
    </row>
    <row r="107" spans="3:37" ht="14.25" hidden="1" customHeight="1">
      <c r="C107" s="82" t="s">
        <v>11</v>
      </c>
      <c r="D107" s="82" t="s">
        <v>3062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0</v>
      </c>
      <c r="M107" s="26">
        <f t="shared" si="7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3035</v>
      </c>
      <c r="AH107" s="53">
        <v>1</v>
      </c>
      <c r="AI107" s="83">
        <v>46181</v>
      </c>
      <c r="AJ107" s="53"/>
      <c r="AK107" s="53"/>
    </row>
    <row r="108" spans="3:37" ht="14.25" hidden="1" customHeight="1">
      <c r="C108" s="82" t="s">
        <v>11</v>
      </c>
      <c r="D108" s="82" t="s">
        <v>3063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3035</v>
      </c>
      <c r="AH108" s="53">
        <v>1</v>
      </c>
      <c r="AI108" s="83">
        <v>46181</v>
      </c>
      <c r="AJ108" s="53"/>
      <c r="AK108" s="53"/>
    </row>
    <row r="109" spans="3:37" ht="14.25" hidden="1" customHeight="1">
      <c r="C109" s="82" t="s">
        <v>11</v>
      </c>
      <c r="D109" s="82" t="s">
        <v>3064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0</v>
      </c>
      <c r="M109" s="26">
        <f t="shared" si="7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3035</v>
      </c>
      <c r="AH109" s="53">
        <v>35</v>
      </c>
      <c r="AI109" s="83">
        <v>46181</v>
      </c>
      <c r="AJ109" s="53"/>
      <c r="AK109" s="53"/>
    </row>
    <row r="110" spans="3:37" ht="14.25" hidden="1" customHeight="1">
      <c r="C110" s="82" t="s">
        <v>11</v>
      </c>
      <c r="D110" s="82" t="s">
        <v>3065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0</v>
      </c>
      <c r="M110" s="26">
        <f t="shared" si="7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3035</v>
      </c>
      <c r="AH110" s="53">
        <v>8</v>
      </c>
      <c r="AI110" s="83">
        <v>46181</v>
      </c>
      <c r="AJ110" s="53"/>
      <c r="AK110" s="53"/>
    </row>
    <row r="111" spans="3:37" ht="14.25" hidden="1" customHeight="1">
      <c r="C111" s="82" t="s">
        <v>11</v>
      </c>
      <c r="D111" s="82" t="s">
        <v>3066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3035</v>
      </c>
      <c r="AH111" s="53">
        <v>2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3067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0</v>
      </c>
      <c r="M112" s="26">
        <f t="shared" si="7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3035</v>
      </c>
      <c r="AH112" s="53">
        <v>5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3068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0</v>
      </c>
      <c r="M113" s="26">
        <f t="shared" si="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3035</v>
      </c>
      <c r="AH113" s="53">
        <v>1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3069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0</v>
      </c>
      <c r="M114" s="26">
        <f t="shared" si="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3035</v>
      </c>
      <c r="AH114" s="53">
        <v>3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3070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3035</v>
      </c>
      <c r="AH115" s="53">
        <v>2</v>
      </c>
      <c r="AI115" s="83">
        <v>46181</v>
      </c>
      <c r="AJ115" s="53"/>
      <c r="AK115" s="53"/>
    </row>
    <row r="116" spans="3:37" ht="14.25" hidden="1" customHeight="1">
      <c r="C116" s="82" t="s">
        <v>11</v>
      </c>
      <c r="D116" s="82" t="s">
        <v>3071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0</v>
      </c>
      <c r="M116" s="26">
        <f t="shared" si="7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3035</v>
      </c>
      <c r="AH116" s="53">
        <v>21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3072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3037</v>
      </c>
      <c r="AH117" s="53">
        <v>51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3073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0</v>
      </c>
      <c r="M118" s="26">
        <f t="shared" si="7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3035</v>
      </c>
      <c r="AH118" s="53">
        <v>4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3074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0</v>
      </c>
      <c r="M119" s="26">
        <f t="shared" si="7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3035</v>
      </c>
      <c r="AH119" s="53">
        <v>4</v>
      </c>
      <c r="AI119" s="83">
        <v>46181</v>
      </c>
      <c r="AJ119" s="53"/>
      <c r="AK119" s="53"/>
    </row>
    <row r="120" spans="3:37" ht="14.25" hidden="1" customHeight="1">
      <c r="C120" s="82" t="s">
        <v>11</v>
      </c>
      <c r="D120" s="82" t="s">
        <v>3075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0</v>
      </c>
      <c r="M120" s="26">
        <f t="shared" si="7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3035</v>
      </c>
      <c r="AH120" s="53">
        <v>4</v>
      </c>
      <c r="AI120" s="83">
        <v>46181</v>
      </c>
      <c r="AJ120" s="53"/>
      <c r="AK120" s="53"/>
    </row>
    <row r="121" spans="3:37" ht="14.25" hidden="1" customHeight="1">
      <c r="C121" s="82" t="s">
        <v>11</v>
      </c>
      <c r="D121" s="82" t="s">
        <v>3076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0</v>
      </c>
      <c r="M121" s="26">
        <f t="shared" si="7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3035</v>
      </c>
      <c r="AH121" s="53">
        <v>5</v>
      </c>
      <c r="AI121" s="83">
        <v>46181</v>
      </c>
      <c r="AJ121" s="53"/>
      <c r="AK121" s="53"/>
    </row>
    <row r="122" spans="3:37" ht="14.25" hidden="1" customHeight="1">
      <c r="C122" s="82" t="s">
        <v>13</v>
      </c>
      <c r="D122" s="82" t="s">
        <v>3077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273</v>
      </c>
      <c r="M122" s="26">
        <f t="shared" si="7"/>
        <v>84</v>
      </c>
      <c r="N122" s="26"/>
      <c r="O122" s="26"/>
      <c r="P122" s="26"/>
      <c r="Q122" s="26"/>
      <c r="R122" s="26">
        <v>273</v>
      </c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3031</v>
      </c>
      <c r="AH122" s="53">
        <v>357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3078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3079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3080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3079</v>
      </c>
      <c r="AH124" s="53">
        <v>8</v>
      </c>
      <c r="AI124" s="83">
        <v>46181</v>
      </c>
      <c r="AJ124" s="53"/>
      <c r="AK124" s="53"/>
    </row>
    <row r="125" spans="3:37" ht="14.25" hidden="1" customHeight="1">
      <c r="C125" s="82" t="s">
        <v>13</v>
      </c>
      <c r="D125" s="82" t="s">
        <v>3081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3079</v>
      </c>
      <c r="AH125" s="53">
        <v>1</v>
      </c>
      <c r="AI125" s="83">
        <v>46181</v>
      </c>
      <c r="AJ125" s="53"/>
      <c r="AK125" s="53"/>
    </row>
    <row r="126" spans="3:37" ht="14.25" hidden="1" customHeight="1">
      <c r="C126" s="82" t="s">
        <v>13</v>
      </c>
      <c r="D126" s="82" t="s">
        <v>3082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3079</v>
      </c>
      <c r="AH126" s="53">
        <v>2</v>
      </c>
      <c r="AI126" s="83">
        <v>46181</v>
      </c>
      <c r="AJ126" s="53"/>
      <c r="AK126" s="53"/>
    </row>
    <row r="127" spans="3:37" ht="14.25" hidden="1" customHeight="1">
      <c r="C127" s="82" t="s">
        <v>13</v>
      </c>
      <c r="D127" s="82" t="s">
        <v>3083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3079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13</v>
      </c>
      <c r="D128" s="82" t="s">
        <v>3084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3079</v>
      </c>
      <c r="AH128" s="53">
        <v>1</v>
      </c>
      <c r="AI128" s="83">
        <v>46181</v>
      </c>
      <c r="AJ128" s="53"/>
      <c r="AK128" s="53"/>
    </row>
    <row r="129" spans="3:37" ht="14.25" hidden="1" customHeight="1">
      <c r="C129" s="82" t="s">
        <v>13</v>
      </c>
      <c r="D129" s="82" t="s">
        <v>3085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3079</v>
      </c>
      <c r="AH129" s="53">
        <v>2</v>
      </c>
      <c r="AI129" s="83">
        <v>46181</v>
      </c>
      <c r="AJ129" s="53"/>
      <c r="AK129" s="53"/>
    </row>
    <row r="130" spans="3:37" ht="14.25" hidden="1" customHeight="1">
      <c r="C130" s="82" t="s">
        <v>13</v>
      </c>
      <c r="D130" s="82" t="s">
        <v>3086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3079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13</v>
      </c>
      <c r="D131" s="82" t="s">
        <v>3087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3079</v>
      </c>
      <c r="AH131" s="53">
        <v>4</v>
      </c>
      <c r="AI131" s="83">
        <v>46181</v>
      </c>
      <c r="AJ131" s="53"/>
      <c r="AK131" s="53"/>
    </row>
    <row r="132" spans="3:37" ht="14.25" hidden="1" customHeight="1">
      <c r="C132" s="82" t="s">
        <v>13</v>
      </c>
      <c r="D132" s="82" t="s">
        <v>3088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3079</v>
      </c>
      <c r="AH132" s="53">
        <v>8</v>
      </c>
      <c r="AI132" s="83">
        <v>46181</v>
      </c>
      <c r="AJ132" s="53"/>
      <c r="AK132" s="53"/>
    </row>
    <row r="133" spans="3:37" ht="14.25" hidden="1" customHeight="1">
      <c r="C133" s="82" t="s">
        <v>13</v>
      </c>
      <c r="D133" s="82" t="s">
        <v>3089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3079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13</v>
      </c>
      <c r="D134" s="82" t="s">
        <v>3090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3079</v>
      </c>
      <c r="AH134" s="53">
        <v>2</v>
      </c>
      <c r="AI134" s="83">
        <v>46181</v>
      </c>
      <c r="AJ134" s="53"/>
      <c r="AK134" s="53"/>
    </row>
    <row r="135" spans="3:37" ht="14.25" hidden="1" customHeight="1">
      <c r="C135" s="82" t="s">
        <v>13</v>
      </c>
      <c r="D135" s="82" t="s">
        <v>3091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3079</v>
      </c>
      <c r="AH135" s="53">
        <v>2</v>
      </c>
      <c r="AI135" s="83">
        <v>46181</v>
      </c>
      <c r="AJ135" s="53"/>
      <c r="AK135" s="53"/>
    </row>
    <row r="136" spans="3:37" ht="14.25" hidden="1" customHeight="1">
      <c r="C136" s="82" t="s">
        <v>13</v>
      </c>
      <c r="D136" s="82" t="s">
        <v>3092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3079</v>
      </c>
      <c r="AH136" s="53">
        <v>2</v>
      </c>
      <c r="AI136" s="83">
        <v>46181</v>
      </c>
      <c r="AJ136" s="53"/>
      <c r="AK136" s="53"/>
    </row>
    <row r="137" spans="3:37" ht="14.25" hidden="1" customHeight="1">
      <c r="C137" s="82" t="s">
        <v>13</v>
      </c>
      <c r="D137" s="82" t="s">
        <v>3093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3079</v>
      </c>
      <c r="AH137" s="53">
        <v>2</v>
      </c>
      <c r="AI137" s="83">
        <v>46181</v>
      </c>
      <c r="AJ137" s="53"/>
      <c r="AK137" s="53"/>
    </row>
    <row r="138" spans="3:37" ht="14.25" hidden="1" customHeight="1">
      <c r="C138" s="82" t="s">
        <v>13</v>
      </c>
      <c r="D138" s="82" t="s">
        <v>3094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3079</v>
      </c>
      <c r="AH138" s="53">
        <v>2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3095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3079</v>
      </c>
      <c r="AH139" s="53">
        <v>2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3096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3079</v>
      </c>
      <c r="AH140" s="53">
        <v>2</v>
      </c>
      <c r="AI140" s="83">
        <v>46181</v>
      </c>
      <c r="AJ140" s="53"/>
      <c r="AK140" s="53"/>
    </row>
    <row r="141" spans="3:37" ht="14.25" hidden="1" customHeight="1">
      <c r="C141" s="82" t="s">
        <v>13</v>
      </c>
      <c r="D141" s="82" t="s">
        <v>3097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3079</v>
      </c>
      <c r="AH141" s="53">
        <v>4</v>
      </c>
      <c r="AI141" s="83">
        <v>46181</v>
      </c>
      <c r="AJ141" s="53"/>
      <c r="AK141" s="53"/>
    </row>
    <row r="142" spans="3:37" ht="14.25" hidden="1" customHeight="1">
      <c r="C142" s="82" t="s">
        <v>13</v>
      </c>
      <c r="D142" s="82" t="s">
        <v>3098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3079</v>
      </c>
      <c r="AH142" s="53">
        <v>8</v>
      </c>
      <c r="AI142" s="83">
        <v>46181</v>
      </c>
      <c r="AJ142" s="53"/>
      <c r="AK142" s="53"/>
    </row>
    <row r="143" spans="3:37" ht="14.25" hidden="1" customHeight="1">
      <c r="C143" s="82" t="s">
        <v>13</v>
      </c>
      <c r="D143" s="82" t="s">
        <v>3099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3079</v>
      </c>
      <c r="AH143" s="53">
        <v>4</v>
      </c>
      <c r="AI143" s="83">
        <v>46181</v>
      </c>
      <c r="AJ143" s="53"/>
      <c r="AK143" s="53"/>
    </row>
    <row r="144" spans="3:37" ht="14.25" hidden="1" customHeight="1">
      <c r="C144" s="82" t="s">
        <v>13</v>
      </c>
      <c r="D144" s="82" t="s">
        <v>3100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3079</v>
      </c>
      <c r="AH144" s="53">
        <v>8</v>
      </c>
      <c r="AI144" s="83">
        <v>46181</v>
      </c>
      <c r="AJ144" s="53"/>
      <c r="AK144" s="53"/>
    </row>
    <row r="145" spans="3:37" ht="14.25" hidden="1" customHeight="1">
      <c r="C145" s="82" t="s">
        <v>13</v>
      </c>
      <c r="D145" s="82" t="s">
        <v>3101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3079</v>
      </c>
      <c r="AH145" s="53">
        <v>2</v>
      </c>
      <c r="AI145" s="83">
        <v>46181</v>
      </c>
      <c r="AJ145" s="53"/>
      <c r="AK145" s="53"/>
    </row>
    <row r="146" spans="3:37" ht="14.25" hidden="1" customHeight="1">
      <c r="C146" s="82" t="s">
        <v>13</v>
      </c>
      <c r="D146" s="82" t="s">
        <v>3102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3079</v>
      </c>
      <c r="AH146" s="53">
        <v>4</v>
      </c>
      <c r="AI146" s="83">
        <v>46181</v>
      </c>
      <c r="AJ146" s="53"/>
      <c r="AK146" s="53"/>
    </row>
    <row r="147" spans="3:37" ht="14.25" hidden="1" customHeight="1">
      <c r="C147" s="82" t="s">
        <v>13</v>
      </c>
      <c r="D147" s="82" t="s">
        <v>3103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3079</v>
      </c>
      <c r="AH147" s="53">
        <v>2</v>
      </c>
      <c r="AI147" s="83">
        <v>46181</v>
      </c>
      <c r="AJ147" s="53"/>
      <c r="AK147" s="53"/>
    </row>
    <row r="148" spans="3:37" ht="14.25" hidden="1" customHeight="1">
      <c r="C148" s="82" t="s">
        <v>13</v>
      </c>
      <c r="D148" s="82" t="s">
        <v>3104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3079</v>
      </c>
      <c r="AH148" s="53">
        <v>2</v>
      </c>
      <c r="AI148" s="83">
        <v>46181</v>
      </c>
      <c r="AJ148" s="53"/>
      <c r="AK148" s="53"/>
    </row>
    <row r="149" spans="3:37" ht="14.25" hidden="1" customHeight="1">
      <c r="C149" s="82" t="s">
        <v>13</v>
      </c>
      <c r="D149" s="82" t="s">
        <v>3105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3079</v>
      </c>
      <c r="AH149" s="53">
        <v>4</v>
      </c>
      <c r="AI149" s="83">
        <v>46181</v>
      </c>
      <c r="AJ149" s="53"/>
      <c r="AK149" s="53"/>
    </row>
    <row r="150" spans="3:37" ht="14.25" hidden="1" customHeight="1">
      <c r="C150" s="82" t="s">
        <v>13</v>
      </c>
      <c r="D150" s="82" t="s">
        <v>3106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3079</v>
      </c>
      <c r="AH150" s="53">
        <v>2</v>
      </c>
      <c r="AI150" s="83">
        <v>46181</v>
      </c>
      <c r="AJ150" s="53"/>
      <c r="AK150" s="53"/>
    </row>
    <row r="151" spans="3:37" ht="14.25" hidden="1" customHeight="1">
      <c r="C151" s="82" t="s">
        <v>13</v>
      </c>
      <c r="D151" s="82" t="s">
        <v>3107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3079</v>
      </c>
      <c r="AH151" s="53">
        <v>4</v>
      </c>
      <c r="AI151" s="83">
        <v>46181</v>
      </c>
      <c r="AJ151" s="53"/>
      <c r="AK151" s="53"/>
    </row>
    <row r="152" spans="3:37" ht="14.25" hidden="1" customHeight="1">
      <c r="C152" s="82" t="s">
        <v>13</v>
      </c>
      <c r="D152" s="82" t="s">
        <v>3108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3109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1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 t="s">
        <v>1971</v>
      </c>
      <c r="AB153" s="82" t="str">
        <f t="shared" si="8"/>
        <v>PL50</v>
      </c>
      <c r="AC153" s="53" t="str">
        <f t="shared" si="9"/>
        <v>Thừa 2</v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3110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1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 t="s">
        <v>1971</v>
      </c>
      <c r="AB154" s="82" t="str">
        <f t="shared" si="8"/>
        <v>PL50</v>
      </c>
      <c r="AC154" s="53" t="str">
        <f t="shared" si="9"/>
        <v>Thừa 2</v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13</v>
      </c>
      <c r="D155" s="82" t="s">
        <v>3111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3046</v>
      </c>
      <c r="AH155" s="53">
        <v>1</v>
      </c>
      <c r="AI155" s="83">
        <v>46181</v>
      </c>
      <c r="AJ155" s="53"/>
      <c r="AK155" s="53"/>
    </row>
    <row r="156" spans="3:37" ht="14.25" hidden="1" customHeight="1">
      <c r="C156" s="82" t="s">
        <v>13</v>
      </c>
      <c r="D156" s="82" t="s">
        <v>3112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3113</v>
      </c>
      <c r="AH156" s="53">
        <v>1</v>
      </c>
      <c r="AI156" s="83">
        <v>46181</v>
      </c>
      <c r="AJ156" s="53"/>
      <c r="AK156" s="53"/>
    </row>
    <row r="157" spans="3:37" ht="14.25" hidden="1" customHeight="1">
      <c r="C157" s="82" t="s">
        <v>13</v>
      </c>
      <c r="D157" s="82" t="s">
        <v>3114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3079</v>
      </c>
      <c r="AH157" s="53">
        <v>36</v>
      </c>
      <c r="AI157" s="83">
        <v>46181</v>
      </c>
      <c r="AJ157" s="53"/>
      <c r="AK157" s="53"/>
    </row>
    <row r="158" spans="3:37" ht="14.25" hidden="1" customHeight="1">
      <c r="C158" s="82" t="s">
        <v>13</v>
      </c>
      <c r="D158" s="82" t="s">
        <v>3115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3116</v>
      </c>
      <c r="AH158" s="53">
        <v>1</v>
      </c>
      <c r="AI158" s="83">
        <v>46181</v>
      </c>
      <c r="AJ158" s="53"/>
      <c r="AK158" s="53"/>
    </row>
    <row r="159" spans="3:37" ht="14.25" hidden="1" customHeight="1">
      <c r="C159" s="82" t="s">
        <v>13</v>
      </c>
      <c r="D159" s="82" t="s">
        <v>3117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2975</v>
      </c>
      <c r="AH159" s="53">
        <v>1</v>
      </c>
      <c r="AI159" s="83">
        <v>46181</v>
      </c>
      <c r="AJ159" s="53"/>
      <c r="AK159" s="53"/>
    </row>
    <row r="160" spans="3:37" ht="14.25" hidden="1" customHeight="1">
      <c r="C160" s="82" t="s">
        <v>13</v>
      </c>
      <c r="D160" s="82" t="s">
        <v>3118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2975</v>
      </c>
      <c r="AH160" s="53">
        <v>1</v>
      </c>
      <c r="AI160" s="83">
        <v>46181</v>
      </c>
      <c r="AJ160" s="53"/>
      <c r="AK160" s="53"/>
    </row>
    <row r="161" spans="3:37" ht="14.25" hidden="1" customHeight="1">
      <c r="C161" s="82" t="s">
        <v>13</v>
      </c>
      <c r="D161" s="82" t="s">
        <v>3119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3046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3120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 t="s">
        <v>1971</v>
      </c>
      <c r="AB162" s="82" t="str">
        <f t="shared" si="12"/>
        <v>PL50</v>
      </c>
      <c r="AC162" s="53" t="str">
        <f t="shared" si="13"/>
        <v>Thừa 2</v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3121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 t="s">
        <v>1971</v>
      </c>
      <c r="AB163" s="82" t="str">
        <f t="shared" si="12"/>
        <v>PL50</v>
      </c>
      <c r="AC163" s="53" t="str">
        <f t="shared" si="13"/>
        <v>Thừa 2</v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3122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3113</v>
      </c>
      <c r="AH164" s="53">
        <v>1</v>
      </c>
      <c r="AI164" s="83">
        <v>46181</v>
      </c>
      <c r="AJ164" s="53"/>
      <c r="AK164" s="53"/>
    </row>
    <row r="165" spans="3:37" ht="14.25" hidden="1" customHeight="1">
      <c r="C165" s="82" t="s">
        <v>13</v>
      </c>
      <c r="D165" s="82" t="s">
        <v>3123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3079</v>
      </c>
      <c r="AH165" s="53">
        <v>36</v>
      </c>
      <c r="AI165" s="83">
        <v>46181</v>
      </c>
      <c r="AJ165" s="53"/>
      <c r="AK165" s="53"/>
    </row>
    <row r="166" spans="3:37" ht="14.25" hidden="1" customHeight="1">
      <c r="C166" s="82" t="s">
        <v>13</v>
      </c>
      <c r="D166" s="82" t="s">
        <v>3124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2975</v>
      </c>
      <c r="AH166" s="53">
        <v>1</v>
      </c>
      <c r="AI166" s="83">
        <v>46181</v>
      </c>
      <c r="AJ166" s="53"/>
      <c r="AK166" s="53"/>
    </row>
    <row r="167" spans="3:37" ht="14.25" hidden="1" customHeight="1">
      <c r="C167" s="82" t="s">
        <v>13</v>
      </c>
      <c r="D167" s="82" t="s">
        <v>3125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3116</v>
      </c>
      <c r="AH167" s="53">
        <v>1</v>
      </c>
      <c r="AI167" s="83">
        <v>46181</v>
      </c>
      <c r="AJ167" s="53"/>
      <c r="AK167" s="53"/>
    </row>
    <row r="168" spans="3:37" ht="14.25" hidden="1" customHeight="1">
      <c r="C168" s="82" t="s">
        <v>13</v>
      </c>
      <c r="D168" s="82" t="s">
        <v>3126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3127</v>
      </c>
      <c r="AH168" s="53">
        <v>1</v>
      </c>
      <c r="AI168" s="83">
        <v>46181</v>
      </c>
      <c r="AJ168" s="53"/>
      <c r="AK168" s="53"/>
    </row>
    <row r="169" spans="3:37" ht="14.25" hidden="1" customHeight="1">
      <c r="C169" s="82" t="s">
        <v>11</v>
      </c>
      <c r="D169" s="82" t="s">
        <v>3128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3129</v>
      </c>
      <c r="AH169" s="53">
        <v>1</v>
      </c>
      <c r="AI169" s="83">
        <v>46181</v>
      </c>
      <c r="AJ169" s="53"/>
      <c r="AK169" s="53"/>
    </row>
    <row r="170" spans="3:37" ht="14.25" hidden="1" customHeight="1">
      <c r="C170" s="82" t="s">
        <v>13</v>
      </c>
      <c r="D170" s="82" t="s">
        <v>3130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2975</v>
      </c>
      <c r="AH170" s="53">
        <v>1</v>
      </c>
      <c r="AI170" s="83">
        <v>46181</v>
      </c>
      <c r="AJ170" s="53"/>
      <c r="AK170" s="53"/>
    </row>
    <row r="171" spans="3:37" ht="14.25" hidden="1" customHeight="1">
      <c r="C171" s="82" t="s">
        <v>13</v>
      </c>
      <c r="D171" s="82" t="s">
        <v>3131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2975</v>
      </c>
      <c r="AH171" s="53">
        <v>1</v>
      </c>
      <c r="AI171" s="83">
        <v>46181</v>
      </c>
      <c r="AJ171" s="53"/>
      <c r="AK171" s="53"/>
    </row>
    <row r="172" spans="3:37" ht="14.25" hidden="1" customHeight="1">
      <c r="C172" s="82" t="s">
        <v>11</v>
      </c>
      <c r="D172" s="82" t="s">
        <v>3132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3037</v>
      </c>
      <c r="AH172" s="53">
        <v>1</v>
      </c>
      <c r="AI172" s="83">
        <v>46181</v>
      </c>
      <c r="AJ172" s="53"/>
      <c r="AK172" s="53"/>
    </row>
    <row r="173" spans="3:37" ht="14.25" hidden="1" customHeight="1">
      <c r="C173" s="82" t="s">
        <v>11</v>
      </c>
      <c r="D173" s="82" t="s">
        <v>3133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3037</v>
      </c>
      <c r="AH173" s="53">
        <v>1</v>
      </c>
      <c r="AI173" s="83">
        <v>46181</v>
      </c>
      <c r="AJ173" s="53"/>
      <c r="AK173" s="53"/>
    </row>
    <row r="174" spans="3:37" ht="14.25" hidden="1" customHeight="1">
      <c r="C174" s="82" t="s">
        <v>11</v>
      </c>
      <c r="D174" s="82" t="s">
        <v>3134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3039</v>
      </c>
      <c r="AH174" s="53">
        <v>1</v>
      </c>
      <c r="AI174" s="83">
        <v>46181</v>
      </c>
      <c r="AJ174" s="53"/>
      <c r="AK174" s="53"/>
    </row>
    <row r="175" spans="3:37" ht="14.25" hidden="1" customHeight="1">
      <c r="C175" s="82" t="s">
        <v>11</v>
      </c>
      <c r="D175" s="82" t="s">
        <v>3135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3037</v>
      </c>
      <c r="AH175" s="53">
        <v>2</v>
      </c>
      <c r="AI175" s="83">
        <v>46181</v>
      </c>
      <c r="AJ175" s="53"/>
      <c r="AK175" s="53"/>
    </row>
    <row r="176" spans="3:37" ht="14.25" hidden="1" customHeight="1">
      <c r="C176" s="82" t="s">
        <v>13</v>
      </c>
      <c r="D176" s="82" t="s">
        <v>3136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3079</v>
      </c>
      <c r="AH176" s="53">
        <v>1</v>
      </c>
      <c r="AI176" s="83">
        <v>46181</v>
      </c>
      <c r="AJ176" s="53"/>
      <c r="AK176" s="53"/>
    </row>
    <row r="177" spans="3:37" ht="14.25" hidden="1" customHeight="1">
      <c r="C177" s="82" t="s">
        <v>13</v>
      </c>
      <c r="D177" s="82" t="s">
        <v>3137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2975</v>
      </c>
      <c r="AH177" s="53">
        <v>1</v>
      </c>
      <c r="AI177" s="83">
        <v>46181</v>
      </c>
      <c r="AJ177" s="53"/>
      <c r="AK177" s="53"/>
    </row>
    <row r="178" spans="3:37" ht="14.25" hidden="1" customHeight="1">
      <c r="C178" s="82" t="s">
        <v>13</v>
      </c>
      <c r="D178" s="82" t="s">
        <v>3138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2975</v>
      </c>
      <c r="AH178" s="53">
        <v>3</v>
      </c>
      <c r="AI178" s="83">
        <v>46181</v>
      </c>
      <c r="AJ178" s="53"/>
      <c r="AK178" s="53"/>
    </row>
    <row r="179" spans="3:37" ht="14.25" hidden="1" customHeight="1">
      <c r="C179" s="82" t="s">
        <v>13</v>
      </c>
      <c r="D179" s="82" t="s">
        <v>3139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2975</v>
      </c>
      <c r="AH179" s="53">
        <v>1</v>
      </c>
      <c r="AI179" s="83">
        <v>46181</v>
      </c>
      <c r="AJ179" s="53"/>
      <c r="AK179" s="53"/>
    </row>
    <row r="180" spans="3:37" ht="14.25" hidden="1" customHeight="1">
      <c r="C180" s="82" t="s">
        <v>13</v>
      </c>
      <c r="D180" s="82" t="s">
        <v>3140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2975</v>
      </c>
      <c r="AH180" s="53">
        <v>1</v>
      </c>
      <c r="AI180" s="83">
        <v>46181</v>
      </c>
      <c r="AJ180" s="53"/>
      <c r="AK180" s="53"/>
    </row>
    <row r="181" spans="3:37" ht="14.25" hidden="1" customHeight="1">
      <c r="C181" s="82" t="s">
        <v>11</v>
      </c>
      <c r="D181" s="82" t="s">
        <v>3141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3037</v>
      </c>
      <c r="AH181" s="53">
        <v>1</v>
      </c>
      <c r="AI181" s="83">
        <v>46181</v>
      </c>
      <c r="AJ181" s="53"/>
      <c r="AK181" s="53"/>
    </row>
    <row r="182" spans="3:37" ht="14.25" hidden="1" customHeight="1">
      <c r="C182" s="82" t="s">
        <v>11</v>
      </c>
      <c r="D182" s="82" t="s">
        <v>3142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3037</v>
      </c>
      <c r="AH182" s="53">
        <v>1</v>
      </c>
      <c r="AI182" s="83">
        <v>46181</v>
      </c>
      <c r="AJ182" s="53"/>
      <c r="AK182" s="53"/>
    </row>
    <row r="183" spans="3:37" ht="14.25" hidden="1" customHeight="1">
      <c r="C183" s="82" t="s">
        <v>11</v>
      </c>
      <c r="D183" s="82" t="s">
        <v>3143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3039</v>
      </c>
      <c r="AH183" s="53">
        <v>1</v>
      </c>
      <c r="AI183" s="83">
        <v>46181</v>
      </c>
      <c r="AJ183" s="53"/>
      <c r="AK183" s="53"/>
    </row>
    <row r="184" spans="3:37" ht="14.25" hidden="1" customHeight="1">
      <c r="C184" s="82" t="s">
        <v>11</v>
      </c>
      <c r="D184" s="82" t="s">
        <v>3144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3037</v>
      </c>
      <c r="AH184" s="53">
        <v>2</v>
      </c>
      <c r="AI184" s="83">
        <v>46181</v>
      </c>
      <c r="AJ184" s="53"/>
      <c r="AK184" s="53"/>
    </row>
    <row r="185" spans="3:37" ht="14.25" hidden="1" customHeight="1">
      <c r="C185" s="82" t="s">
        <v>13</v>
      </c>
      <c r="D185" s="82" t="s">
        <v>3145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2975</v>
      </c>
      <c r="AH185" s="53">
        <v>4</v>
      </c>
      <c r="AI185" s="83">
        <v>46181</v>
      </c>
      <c r="AJ185" s="53"/>
      <c r="AK185" s="53"/>
    </row>
    <row r="186" spans="3:37" ht="14.25" hidden="1" customHeight="1">
      <c r="C186" s="82" t="s">
        <v>13</v>
      </c>
      <c r="D186" s="82" t="s">
        <v>3146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2975</v>
      </c>
      <c r="AH186" s="53">
        <v>1</v>
      </c>
      <c r="AI186" s="83">
        <v>46181</v>
      </c>
      <c r="AJ186" s="53"/>
      <c r="AK186" s="53"/>
    </row>
    <row r="187" spans="3:37" ht="14.25" hidden="1" customHeight="1">
      <c r="C187" s="82" t="s">
        <v>13</v>
      </c>
      <c r="D187" s="82" t="s">
        <v>3147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2975</v>
      </c>
      <c r="AH187" s="53">
        <v>1</v>
      </c>
      <c r="AI187" s="83">
        <v>46181</v>
      </c>
      <c r="AJ187" s="53"/>
      <c r="AK187" s="53"/>
    </row>
    <row r="188" spans="3:37" ht="14.25" hidden="1" customHeight="1">
      <c r="C188" s="82" t="s">
        <v>13</v>
      </c>
      <c r="D188" s="82" t="s">
        <v>3148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2975</v>
      </c>
      <c r="AH188" s="53">
        <v>1</v>
      </c>
      <c r="AI188" s="83">
        <v>46181</v>
      </c>
      <c r="AJ188" s="53"/>
      <c r="AK188" s="53"/>
    </row>
    <row r="189" spans="3:37" ht="14.25" hidden="1" customHeight="1">
      <c r="C189" s="82" t="s">
        <v>11</v>
      </c>
      <c r="D189" s="82" t="s">
        <v>3149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3037</v>
      </c>
      <c r="AH189" s="53">
        <v>1</v>
      </c>
      <c r="AI189" s="83">
        <v>46181</v>
      </c>
      <c r="AJ189" s="53"/>
      <c r="AK189" s="53"/>
    </row>
    <row r="190" spans="3:37" ht="14.25" hidden="1" customHeight="1">
      <c r="C190" s="82" t="s">
        <v>11</v>
      </c>
      <c r="D190" s="82" t="s">
        <v>3150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3037</v>
      </c>
      <c r="AH190" s="53">
        <v>1</v>
      </c>
      <c r="AI190" s="83">
        <v>46181</v>
      </c>
      <c r="AJ190" s="53"/>
      <c r="AK190" s="53"/>
    </row>
    <row r="191" spans="3:37" ht="14.25" hidden="1" customHeight="1">
      <c r="C191" s="82" t="s">
        <v>13</v>
      </c>
      <c r="D191" s="82" t="s">
        <v>3151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3079</v>
      </c>
      <c r="AH191" s="53">
        <v>4</v>
      </c>
      <c r="AI191" s="83">
        <v>46181</v>
      </c>
      <c r="AJ191" s="53"/>
      <c r="AK191" s="53"/>
    </row>
    <row r="192" spans="3:37" ht="14.25" hidden="1" customHeight="1">
      <c r="C192" s="82" t="s">
        <v>13</v>
      </c>
      <c r="D192" s="82" t="s">
        <v>3152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2975</v>
      </c>
      <c r="AH192" s="53">
        <v>1</v>
      </c>
      <c r="AI192" s="83">
        <v>46181</v>
      </c>
      <c r="AJ192" s="53"/>
      <c r="AK192" s="53"/>
    </row>
    <row r="193" spans="3:37" ht="14.25" hidden="1" customHeight="1">
      <c r="C193" s="82" t="s">
        <v>13</v>
      </c>
      <c r="D193" s="82" t="s">
        <v>3153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2975</v>
      </c>
      <c r="AH193" s="53">
        <v>1</v>
      </c>
      <c r="AI193" s="83">
        <v>46181</v>
      </c>
      <c r="AJ193" s="53"/>
      <c r="AK193" s="53"/>
    </row>
    <row r="194" spans="3:37" ht="14.25" hidden="1" customHeight="1">
      <c r="C194" s="82" t="s">
        <v>11</v>
      </c>
      <c r="D194" s="82" t="s">
        <v>3154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3037</v>
      </c>
      <c r="AH194" s="53">
        <v>1</v>
      </c>
      <c r="AI194" s="83">
        <v>46181</v>
      </c>
      <c r="AJ194" s="53"/>
      <c r="AK194" s="53"/>
    </row>
    <row r="195" spans="3:37" ht="14.25" hidden="1" customHeight="1">
      <c r="C195" s="82" t="s">
        <v>11</v>
      </c>
      <c r="D195" s="82" t="s">
        <v>3155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3037</v>
      </c>
      <c r="AH195" s="53">
        <v>1</v>
      </c>
      <c r="AI195" s="83">
        <v>46181</v>
      </c>
      <c r="AJ195" s="53"/>
      <c r="AK195" s="53"/>
    </row>
    <row r="196" spans="3:37" ht="14.25" hidden="1" customHeight="1">
      <c r="C196" s="82" t="s">
        <v>11</v>
      </c>
      <c r="D196" s="82" t="s">
        <v>3156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3039</v>
      </c>
      <c r="AH196" s="53">
        <v>1</v>
      </c>
      <c r="AI196" s="83">
        <v>46181</v>
      </c>
      <c r="AJ196" s="53"/>
      <c r="AK196" s="53"/>
    </row>
    <row r="197" spans="3:37" ht="14.25" hidden="1" customHeight="1">
      <c r="C197" s="82" t="s">
        <v>11</v>
      </c>
      <c r="D197" s="82" t="s">
        <v>3157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3037</v>
      </c>
      <c r="AH197" s="53">
        <v>2</v>
      </c>
      <c r="AI197" s="83">
        <v>46181</v>
      </c>
      <c r="AJ197" s="53"/>
      <c r="AK197" s="53"/>
    </row>
    <row r="198" spans="3:37" ht="14.25" hidden="1" customHeight="1">
      <c r="C198" s="82" t="s">
        <v>13</v>
      </c>
      <c r="D198" s="82" t="s">
        <v>3158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2975</v>
      </c>
      <c r="AH198" s="53">
        <v>2</v>
      </c>
      <c r="AI198" s="83">
        <v>46181</v>
      </c>
      <c r="AJ198" s="53"/>
      <c r="AK198" s="53"/>
    </row>
    <row r="199" spans="3:37" ht="14.25" hidden="1" customHeight="1">
      <c r="C199" s="82" t="s">
        <v>13</v>
      </c>
      <c r="D199" s="82" t="s">
        <v>3159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2975</v>
      </c>
      <c r="AH199" s="53">
        <v>1</v>
      </c>
      <c r="AI199" s="83">
        <v>46181</v>
      </c>
      <c r="AJ199" s="53"/>
      <c r="AK199" s="53"/>
    </row>
    <row r="200" spans="3:37" ht="14.25" hidden="1" customHeight="1">
      <c r="C200" s="82" t="s">
        <v>13</v>
      </c>
      <c r="D200" s="82" t="s">
        <v>3160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2975</v>
      </c>
      <c r="AH200" s="53">
        <v>1</v>
      </c>
      <c r="AI200" s="83">
        <v>46181</v>
      </c>
      <c r="AJ200" s="53"/>
      <c r="AK200" s="53"/>
    </row>
    <row r="201" spans="3:37" ht="14.25" hidden="1" customHeight="1">
      <c r="C201" s="82" t="s">
        <v>13</v>
      </c>
      <c r="D201" s="82" t="s">
        <v>3161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2975</v>
      </c>
      <c r="AH201" s="53">
        <v>1</v>
      </c>
      <c r="AI201" s="83">
        <v>46181</v>
      </c>
      <c r="AJ201" s="53"/>
      <c r="AK201" s="53"/>
    </row>
    <row r="202" spans="3:37" ht="14.25" hidden="1" customHeight="1">
      <c r="C202" s="82" t="s">
        <v>13</v>
      </c>
      <c r="D202" s="82" t="s">
        <v>3162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2975</v>
      </c>
      <c r="AH202" s="53">
        <v>1</v>
      </c>
      <c r="AI202" s="83">
        <v>46181</v>
      </c>
      <c r="AJ202" s="53"/>
      <c r="AK202" s="53"/>
    </row>
    <row r="203" spans="3:37" ht="14.25" hidden="1" customHeight="1">
      <c r="C203" s="82" t="s">
        <v>11</v>
      </c>
      <c r="D203" s="82" t="s">
        <v>3163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3037</v>
      </c>
      <c r="AH203" s="53">
        <v>1</v>
      </c>
      <c r="AI203" s="83">
        <v>46181</v>
      </c>
      <c r="AJ203" s="53"/>
      <c r="AK203" s="53"/>
    </row>
    <row r="204" spans="3:37" ht="14.25" hidden="1" customHeight="1">
      <c r="C204" s="82" t="s">
        <v>11</v>
      </c>
      <c r="D204" s="82" t="s">
        <v>3164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3037</v>
      </c>
      <c r="AH204" s="53">
        <v>1</v>
      </c>
      <c r="AI204" s="83">
        <v>46181</v>
      </c>
      <c r="AJ204" s="53"/>
      <c r="AK204" s="53"/>
    </row>
    <row r="205" spans="3:37" ht="14.25" hidden="1" customHeight="1">
      <c r="C205" s="82" t="s">
        <v>11</v>
      </c>
      <c r="D205" s="82" t="s">
        <v>3165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3039</v>
      </c>
      <c r="AH205" s="53">
        <v>1</v>
      </c>
      <c r="AI205" s="83">
        <v>46181</v>
      </c>
      <c r="AJ205" s="53"/>
      <c r="AK205" s="53"/>
    </row>
    <row r="206" spans="3:37" ht="14.25" hidden="1" customHeight="1">
      <c r="C206" s="82" t="s">
        <v>11</v>
      </c>
      <c r="D206" s="82" t="s">
        <v>3166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3037</v>
      </c>
      <c r="AH206" s="53">
        <v>2</v>
      </c>
      <c r="AI206" s="83">
        <v>46181</v>
      </c>
      <c r="AJ206" s="53"/>
      <c r="AK206" s="53"/>
    </row>
    <row r="207" spans="3:37" ht="14.25" hidden="1" customHeight="1">
      <c r="C207" s="82" t="s">
        <v>13</v>
      </c>
      <c r="D207" s="82" t="s">
        <v>3167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3079</v>
      </c>
      <c r="AH207" s="53">
        <v>1</v>
      </c>
      <c r="AI207" s="83">
        <v>46181</v>
      </c>
      <c r="AJ207" s="53"/>
      <c r="AK207" s="53"/>
    </row>
    <row r="208" spans="3:37" ht="14.25" hidden="1" customHeight="1">
      <c r="C208" s="82" t="s">
        <v>13</v>
      </c>
      <c r="D208" s="82" t="s">
        <v>3168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2975</v>
      </c>
      <c r="AH208" s="53">
        <v>3</v>
      </c>
      <c r="AI208" s="83">
        <v>46181</v>
      </c>
      <c r="AJ208" s="53"/>
      <c r="AK208" s="53"/>
    </row>
    <row r="209" spans="3:37" ht="14.25" hidden="1" customHeight="1">
      <c r="C209" s="82" t="s">
        <v>13</v>
      </c>
      <c r="D209" s="82" t="s">
        <v>3169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2975</v>
      </c>
      <c r="AH209" s="53">
        <v>1</v>
      </c>
      <c r="AI209" s="83">
        <v>46181</v>
      </c>
      <c r="AJ209" s="53"/>
      <c r="AK209" s="53"/>
    </row>
    <row r="210" spans="3:37" ht="14.25" hidden="1" customHeight="1">
      <c r="C210" s="82" t="s">
        <v>13</v>
      </c>
      <c r="D210" s="82" t="s">
        <v>3170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2975</v>
      </c>
      <c r="AH210" s="53">
        <v>1</v>
      </c>
      <c r="AI210" s="83">
        <v>46181</v>
      </c>
      <c r="AJ210" s="53"/>
      <c r="AK210" s="53"/>
    </row>
    <row r="211" spans="3:37" ht="14.25" hidden="1" customHeight="1">
      <c r="C211" s="82" t="s">
        <v>13</v>
      </c>
      <c r="D211" s="82" t="s">
        <v>3171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2975</v>
      </c>
      <c r="AH211" s="53">
        <v>1</v>
      </c>
      <c r="AI211" s="83">
        <v>46181</v>
      </c>
      <c r="AJ211" s="53"/>
      <c r="AK211" s="53"/>
    </row>
    <row r="212" spans="3:37" ht="14.25" hidden="1" customHeight="1">
      <c r="C212" s="82" t="s">
        <v>13</v>
      </c>
      <c r="D212" s="82" t="s">
        <v>3172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2975</v>
      </c>
      <c r="AH212" s="53">
        <v>1</v>
      </c>
      <c r="AI212" s="83">
        <v>46181</v>
      </c>
      <c r="AJ212" s="53"/>
      <c r="AK212" s="53"/>
    </row>
    <row r="213" spans="3:37" ht="14.25" hidden="1" customHeight="1">
      <c r="C213" s="82" t="s">
        <v>11</v>
      </c>
      <c r="D213" s="82" t="s">
        <v>3173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3037</v>
      </c>
      <c r="AH213" s="53">
        <v>6</v>
      </c>
      <c r="AI213" s="83">
        <v>46181</v>
      </c>
      <c r="AJ213" s="53"/>
      <c r="AK213" s="53"/>
    </row>
    <row r="214" spans="3:37" ht="14.25" hidden="1" customHeight="1">
      <c r="C214" s="82" t="s">
        <v>13</v>
      </c>
      <c r="D214" s="82" t="s">
        <v>3174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3046</v>
      </c>
      <c r="AH214" s="53">
        <v>2</v>
      </c>
      <c r="AI214" s="83">
        <v>46181</v>
      </c>
      <c r="AJ214" s="53"/>
      <c r="AK214" s="53"/>
    </row>
    <row r="215" spans="3:37" ht="14.25" hidden="1" customHeight="1">
      <c r="C215" s="82" t="s">
        <v>13</v>
      </c>
      <c r="D215" s="82" t="s">
        <v>3175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3046</v>
      </c>
      <c r="AH215" s="53">
        <v>4</v>
      </c>
      <c r="AI215" s="83">
        <v>46181</v>
      </c>
      <c r="AJ215" s="53"/>
      <c r="AK215" s="53"/>
    </row>
    <row r="216" spans="3:37" ht="14.25" hidden="1" customHeight="1">
      <c r="C216" s="82" t="s">
        <v>13</v>
      </c>
      <c r="D216" s="82" t="s">
        <v>3176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3046</v>
      </c>
      <c r="AH216" s="53">
        <v>2</v>
      </c>
      <c r="AI216" s="83">
        <v>46181</v>
      </c>
      <c r="AJ216" s="53"/>
      <c r="AK216" s="53"/>
    </row>
    <row r="217" spans="3:37" ht="14.25" hidden="1" customHeight="1">
      <c r="C217" s="82" t="s">
        <v>13</v>
      </c>
      <c r="D217" s="82" t="s">
        <v>3177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3046</v>
      </c>
      <c r="AH217" s="53">
        <v>2</v>
      </c>
      <c r="AI217" s="83">
        <v>46181</v>
      </c>
      <c r="AJ217" s="53"/>
      <c r="AK217" s="53"/>
    </row>
    <row r="218" spans="3:37" ht="14.25" hidden="1" customHeight="1">
      <c r="C218" s="82" t="s">
        <v>13</v>
      </c>
      <c r="D218" s="82" t="s">
        <v>3178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3046</v>
      </c>
      <c r="AH218" s="53">
        <v>2</v>
      </c>
      <c r="AI218" s="83">
        <v>46181</v>
      </c>
      <c r="AJ218" s="53"/>
      <c r="AK218" s="53"/>
    </row>
    <row r="219" spans="3:37" ht="14.25" hidden="1" customHeight="1">
      <c r="C219" s="82" t="s">
        <v>11</v>
      </c>
      <c r="D219" s="82" t="s">
        <v>3179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3037</v>
      </c>
      <c r="AH219" s="53">
        <v>3</v>
      </c>
      <c r="AI219" s="83">
        <v>46181</v>
      </c>
      <c r="AJ219" s="53"/>
      <c r="AK219" s="53"/>
    </row>
    <row r="220" spans="3:37" ht="14.25" hidden="1" customHeight="1">
      <c r="C220" s="82" t="s">
        <v>13</v>
      </c>
      <c r="D220" s="82" t="s">
        <v>3180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3046</v>
      </c>
      <c r="AH220" s="53">
        <v>1</v>
      </c>
      <c r="AI220" s="83">
        <v>46181</v>
      </c>
      <c r="AJ220" s="53"/>
      <c r="AK220" s="53"/>
    </row>
    <row r="221" spans="3:37" ht="14.25" hidden="1" customHeight="1">
      <c r="C221" s="82" t="s">
        <v>13</v>
      </c>
      <c r="D221" s="82" t="s">
        <v>3181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3046</v>
      </c>
      <c r="AH221" s="53">
        <v>2</v>
      </c>
      <c r="AI221" s="83">
        <v>46181</v>
      </c>
      <c r="AJ221" s="53"/>
      <c r="AK221" s="53"/>
    </row>
    <row r="222" spans="3:37" ht="14.25" hidden="1" customHeight="1">
      <c r="C222" s="82" t="s">
        <v>13</v>
      </c>
      <c r="D222" s="82" t="s">
        <v>3182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3046</v>
      </c>
      <c r="AH222" s="53">
        <v>1</v>
      </c>
      <c r="AI222" s="83">
        <v>46181</v>
      </c>
      <c r="AJ222" s="53"/>
      <c r="AK222" s="53"/>
    </row>
    <row r="223" spans="3:37" ht="14.25" hidden="1" customHeight="1">
      <c r="C223" s="82" t="s">
        <v>13</v>
      </c>
      <c r="D223" s="82" t="s">
        <v>3183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3046</v>
      </c>
      <c r="AH223" s="53">
        <v>1</v>
      </c>
      <c r="AI223" s="83">
        <v>46181</v>
      </c>
      <c r="AJ223" s="53"/>
      <c r="AK223" s="53"/>
    </row>
    <row r="224" spans="3:37" ht="14.25" hidden="1" customHeight="1">
      <c r="C224" s="82" t="s">
        <v>13</v>
      </c>
      <c r="D224" s="82" t="s">
        <v>3184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3046</v>
      </c>
      <c r="AH224" s="53">
        <v>1</v>
      </c>
      <c r="AI224" s="83">
        <v>46181</v>
      </c>
      <c r="AJ224" s="53"/>
      <c r="AK224" s="53"/>
    </row>
    <row r="225" spans="3:37" ht="14.25" hidden="1" customHeight="1">
      <c r="C225" s="82" t="s">
        <v>11</v>
      </c>
      <c r="D225" s="82" t="s">
        <v>3185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3037</v>
      </c>
      <c r="AH225" s="53">
        <v>3</v>
      </c>
      <c r="AI225" s="83">
        <v>46181</v>
      </c>
      <c r="AJ225" s="53"/>
      <c r="AK225" s="53"/>
    </row>
    <row r="226" spans="3:37" ht="14.25" hidden="1" customHeight="1">
      <c r="C226" s="82" t="s">
        <v>13</v>
      </c>
      <c r="D226" s="82" t="s">
        <v>3186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3046</v>
      </c>
      <c r="AH226" s="53">
        <v>1</v>
      </c>
      <c r="AI226" s="83">
        <v>46181</v>
      </c>
      <c r="AJ226" s="53"/>
      <c r="AK226" s="53"/>
    </row>
    <row r="227" spans="3:37" ht="14.25" hidden="1" customHeight="1">
      <c r="C227" s="82" t="s">
        <v>13</v>
      </c>
      <c r="D227" s="82" t="s">
        <v>3187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3046</v>
      </c>
      <c r="AH227" s="53">
        <v>2</v>
      </c>
      <c r="AI227" s="83">
        <v>46181</v>
      </c>
      <c r="AJ227" s="53"/>
      <c r="AK227" s="53"/>
    </row>
    <row r="228" spans="3:37" ht="14.25" hidden="1" customHeight="1">
      <c r="C228" s="82" t="s">
        <v>13</v>
      </c>
      <c r="D228" s="82" t="s">
        <v>3188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3046</v>
      </c>
      <c r="AH228" s="53">
        <v>1</v>
      </c>
      <c r="AI228" s="83">
        <v>46181</v>
      </c>
      <c r="AJ228" s="53"/>
      <c r="AK228" s="53"/>
    </row>
    <row r="229" spans="3:37" ht="14.25" hidden="1" customHeight="1">
      <c r="C229" s="82" t="s">
        <v>13</v>
      </c>
      <c r="D229" s="82" t="s">
        <v>3189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3046</v>
      </c>
      <c r="AH229" s="53">
        <v>1</v>
      </c>
      <c r="AI229" s="83">
        <v>46181</v>
      </c>
      <c r="AJ229" s="53"/>
      <c r="AK229" s="53"/>
    </row>
    <row r="230" spans="3:37" ht="14.25" hidden="1" customHeight="1">
      <c r="C230" s="82" t="s">
        <v>13</v>
      </c>
      <c r="D230" s="82" t="s">
        <v>3190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3046</v>
      </c>
      <c r="AH230" s="53">
        <v>1</v>
      </c>
      <c r="AI230" s="83">
        <v>46181</v>
      </c>
      <c r="AJ230" s="53"/>
      <c r="AK230" s="53"/>
    </row>
    <row r="231" spans="3:37" ht="14.25" hidden="1" customHeight="1">
      <c r="C231" s="82" t="s">
        <v>11</v>
      </c>
      <c r="D231" s="82" t="s">
        <v>3191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3037</v>
      </c>
      <c r="AH231" s="53">
        <v>3</v>
      </c>
      <c r="AI231" s="83">
        <v>46181</v>
      </c>
      <c r="AJ231" s="53"/>
      <c r="AK231" s="53"/>
    </row>
    <row r="232" spans="3:37" ht="14.25" hidden="1" customHeight="1">
      <c r="C232" s="82" t="s">
        <v>13</v>
      </c>
      <c r="D232" s="82" t="s">
        <v>3192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3046</v>
      </c>
      <c r="AH232" s="53">
        <v>1</v>
      </c>
      <c r="AI232" s="83">
        <v>46181</v>
      </c>
      <c r="AJ232" s="53"/>
      <c r="AK232" s="53"/>
    </row>
    <row r="233" spans="3:37" ht="14.25" hidden="1" customHeight="1">
      <c r="C233" s="82" t="s">
        <v>13</v>
      </c>
      <c r="D233" s="82" t="s">
        <v>3193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3046</v>
      </c>
      <c r="AH233" s="53">
        <v>2</v>
      </c>
      <c r="AI233" s="83">
        <v>46181</v>
      </c>
      <c r="AJ233" s="53"/>
      <c r="AK233" s="53"/>
    </row>
    <row r="234" spans="3:37" ht="14.25" hidden="1" customHeight="1">
      <c r="C234" s="82" t="s">
        <v>13</v>
      </c>
      <c r="D234" s="82" t="s">
        <v>3194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3046</v>
      </c>
      <c r="AH234" s="53">
        <v>1</v>
      </c>
      <c r="AI234" s="83">
        <v>46181</v>
      </c>
      <c r="AJ234" s="53"/>
      <c r="AK234" s="53"/>
    </row>
    <row r="235" spans="3:37" ht="14.25" hidden="1" customHeight="1">
      <c r="C235" s="82" t="s">
        <v>13</v>
      </c>
      <c r="D235" s="82" t="s">
        <v>3195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3046</v>
      </c>
      <c r="AH235" s="53">
        <v>1</v>
      </c>
      <c r="AI235" s="83">
        <v>46181</v>
      </c>
      <c r="AJ235" s="53"/>
      <c r="AK235" s="53"/>
    </row>
    <row r="236" spans="3:37" ht="14.25" hidden="1" customHeight="1">
      <c r="C236" s="82" t="s">
        <v>13</v>
      </c>
      <c r="D236" s="82" t="s">
        <v>3196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3046</v>
      </c>
      <c r="AH236" s="53">
        <v>1</v>
      </c>
      <c r="AI236" s="83">
        <v>46181</v>
      </c>
      <c r="AJ236" s="53"/>
      <c r="AK236" s="53"/>
    </row>
    <row r="237" spans="3:37" ht="14.25" hidden="1" customHeight="1">
      <c r="C237" s="82" t="s">
        <v>11</v>
      </c>
      <c r="D237" s="82" t="s">
        <v>3197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3037</v>
      </c>
      <c r="AH237" s="53">
        <v>1</v>
      </c>
      <c r="AI237" s="83">
        <v>46181</v>
      </c>
      <c r="AJ237" s="53"/>
      <c r="AK237" s="53"/>
    </row>
    <row r="238" spans="3:37" ht="14.25" hidden="1" customHeight="1">
      <c r="C238" s="82" t="s">
        <v>11</v>
      </c>
      <c r="D238" s="82" t="s">
        <v>3198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3037</v>
      </c>
      <c r="AH238" s="53">
        <v>1</v>
      </c>
      <c r="AI238" s="83">
        <v>46181</v>
      </c>
      <c r="AJ238" s="53"/>
      <c r="AK238" s="53"/>
    </row>
    <row r="239" spans="3:37" ht="14.25" hidden="1" customHeight="1">
      <c r="C239" s="82" t="s">
        <v>11</v>
      </c>
      <c r="D239" s="82" t="s">
        <v>3199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3037</v>
      </c>
      <c r="AH239" s="53">
        <v>1</v>
      </c>
      <c r="AI239" s="83">
        <v>46181</v>
      </c>
      <c r="AJ239" s="53"/>
      <c r="AK239" s="53"/>
    </row>
    <row r="240" spans="3:37" ht="14.25" hidden="1" customHeight="1">
      <c r="C240" s="82" t="s">
        <v>13</v>
      </c>
      <c r="D240" s="82" t="s">
        <v>3200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0</v>
      </c>
      <c r="M240" s="26">
        <f t="shared" si="15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3113</v>
      </c>
      <c r="AH240" s="53">
        <v>1</v>
      </c>
      <c r="AI240" s="83">
        <v>46181</v>
      </c>
      <c r="AJ240" s="53"/>
      <c r="AK240" s="53"/>
    </row>
    <row r="241" spans="3:37" ht="14.25" hidden="1" customHeight="1">
      <c r="C241" s="82" t="s">
        <v>13</v>
      </c>
      <c r="D241" s="82" t="s">
        <v>3201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3079</v>
      </c>
      <c r="AH241" s="53">
        <v>1</v>
      </c>
      <c r="AI241" s="83">
        <v>46181</v>
      </c>
      <c r="AJ241" s="53"/>
      <c r="AK241" s="53"/>
    </row>
    <row r="242" spans="3:37" ht="14.25" hidden="1" customHeight="1">
      <c r="C242" s="82" t="s">
        <v>13</v>
      </c>
      <c r="D242" s="82" t="s">
        <v>3202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3116</v>
      </c>
      <c r="AH242" s="53">
        <v>1</v>
      </c>
      <c r="AI242" s="83">
        <v>46181</v>
      </c>
      <c r="AJ242" s="53"/>
      <c r="AK242" s="53"/>
    </row>
    <row r="243" spans="3:37" ht="14.25" hidden="1" customHeight="1">
      <c r="C243" s="82" t="s">
        <v>13</v>
      </c>
      <c r="D243" s="82" t="s">
        <v>3203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3079</v>
      </c>
      <c r="AH243" s="53">
        <v>1</v>
      </c>
      <c r="AI243" s="83">
        <v>46181</v>
      </c>
      <c r="AJ243" s="53"/>
      <c r="AK243" s="53"/>
    </row>
    <row r="244" spans="3:37" ht="14.25" hidden="1" customHeight="1">
      <c r="C244" s="82" t="s">
        <v>13</v>
      </c>
      <c r="D244" s="82" t="s">
        <v>3204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3079</v>
      </c>
      <c r="AH244" s="53">
        <v>2</v>
      </c>
      <c r="AI244" s="83">
        <v>46181</v>
      </c>
      <c r="AJ244" s="53"/>
      <c r="AK244" s="53"/>
    </row>
    <row r="245" spans="3:37" ht="14.25" hidden="1" customHeight="1">
      <c r="C245" s="82" t="s">
        <v>13</v>
      </c>
      <c r="D245" s="82" t="s">
        <v>3205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3079</v>
      </c>
      <c r="AH245" s="53">
        <v>1</v>
      </c>
      <c r="AI245" s="83">
        <v>46181</v>
      </c>
      <c r="AJ245" s="53"/>
      <c r="AK245" s="53"/>
    </row>
    <row r="246" spans="3:37" ht="14.25" hidden="1" customHeight="1">
      <c r="C246" s="82" t="s">
        <v>13</v>
      </c>
      <c r="D246" s="82" t="s">
        <v>3206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3079</v>
      </c>
      <c r="AH246" s="53">
        <v>1</v>
      </c>
      <c r="AI246" s="83">
        <v>46181</v>
      </c>
      <c r="AJ246" s="53"/>
      <c r="AK246" s="53"/>
    </row>
    <row r="247" spans="3:37" ht="14.25" hidden="1" customHeight="1">
      <c r="C247" s="82" t="s">
        <v>11</v>
      </c>
      <c r="D247" s="82" t="s">
        <v>3207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3037</v>
      </c>
      <c r="AH247" s="53">
        <v>1</v>
      </c>
      <c r="AI247" s="83">
        <v>46181</v>
      </c>
      <c r="AJ247" s="53"/>
      <c r="AK247" s="53"/>
    </row>
    <row r="248" spans="3:37" ht="14.25" hidden="1" customHeight="1">
      <c r="C248" s="82" t="s">
        <v>11</v>
      </c>
      <c r="D248" s="82" t="s">
        <v>3208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3037</v>
      </c>
      <c r="AH248" s="53">
        <v>1</v>
      </c>
      <c r="AI248" s="83">
        <v>46181</v>
      </c>
      <c r="AJ248" s="53"/>
      <c r="AK248" s="53"/>
    </row>
    <row r="249" spans="3:37" ht="14.25" hidden="1" customHeight="1">
      <c r="C249" s="82" t="s">
        <v>11</v>
      </c>
      <c r="D249" s="82" t="s">
        <v>3209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3037</v>
      </c>
      <c r="AH249" s="53">
        <v>1</v>
      </c>
      <c r="AI249" s="83">
        <v>46181</v>
      </c>
      <c r="AJ249" s="53"/>
      <c r="AK249" s="53"/>
    </row>
    <row r="250" spans="3:37" ht="14.25" hidden="1" customHeight="1">
      <c r="C250" s="82" t="s">
        <v>13</v>
      </c>
      <c r="D250" s="82" t="s">
        <v>3210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3079</v>
      </c>
      <c r="AH250" s="53">
        <v>1</v>
      </c>
      <c r="AI250" s="83">
        <v>46181</v>
      </c>
      <c r="AJ250" s="53"/>
      <c r="AK250" s="53"/>
    </row>
    <row r="251" spans="3:37" ht="14.25" hidden="1" customHeight="1">
      <c r="C251" s="82" t="s">
        <v>13</v>
      </c>
      <c r="D251" s="82" t="s">
        <v>3211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3079</v>
      </c>
      <c r="AH251" s="53">
        <v>3</v>
      </c>
      <c r="AI251" s="83">
        <v>46181</v>
      </c>
      <c r="AJ251" s="53"/>
      <c r="AK251" s="53"/>
    </row>
    <row r="252" spans="3:37" ht="14.25" hidden="1" customHeight="1">
      <c r="C252" s="82" t="s">
        <v>13</v>
      </c>
      <c r="D252" s="82" t="s">
        <v>3212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3079</v>
      </c>
      <c r="AH252" s="53">
        <v>1</v>
      </c>
      <c r="AI252" s="83">
        <v>46181</v>
      </c>
      <c r="AJ252" s="53"/>
      <c r="AK252" s="53"/>
    </row>
    <row r="253" spans="3:37" ht="14.25" hidden="1" customHeight="1">
      <c r="C253" s="82" t="s">
        <v>13</v>
      </c>
      <c r="D253" s="82" t="s">
        <v>3213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3079</v>
      </c>
      <c r="AH253" s="53">
        <v>1</v>
      </c>
      <c r="AI253" s="83">
        <v>46181</v>
      </c>
      <c r="AJ253" s="53"/>
      <c r="AK253" s="53"/>
    </row>
    <row r="254" spans="3:37" ht="14.25" hidden="1" customHeight="1">
      <c r="C254" s="82" t="s">
        <v>11</v>
      </c>
      <c r="D254" s="82" t="s">
        <v>3214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3037</v>
      </c>
      <c r="AH254" s="53">
        <v>1</v>
      </c>
      <c r="AI254" s="83">
        <v>46181</v>
      </c>
      <c r="AJ254" s="53"/>
      <c r="AK254" s="53"/>
    </row>
    <row r="255" spans="3:37" ht="14.25" hidden="1" customHeight="1">
      <c r="C255" s="82" t="s">
        <v>11</v>
      </c>
      <c r="D255" s="82" t="s">
        <v>3215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3044</v>
      </c>
      <c r="AH255" s="53">
        <v>1</v>
      </c>
      <c r="AI255" s="83">
        <v>46181</v>
      </c>
      <c r="AJ255" s="53"/>
      <c r="AK255" s="53"/>
    </row>
    <row r="256" spans="3:37" ht="14.25" hidden="1" customHeight="1">
      <c r="C256" s="82" t="s">
        <v>11</v>
      </c>
      <c r="D256" s="82" t="s">
        <v>3216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3037</v>
      </c>
      <c r="AH256" s="53">
        <v>1</v>
      </c>
      <c r="AI256" s="83">
        <v>46181</v>
      </c>
      <c r="AJ256" s="53"/>
      <c r="AK256" s="53"/>
    </row>
    <row r="257" spans="3:37" ht="14.25" hidden="1" customHeight="1">
      <c r="C257" s="82" t="s">
        <v>11</v>
      </c>
      <c r="D257" s="82" t="s">
        <v>3217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3048</v>
      </c>
      <c r="AH257" s="53">
        <v>1</v>
      </c>
      <c r="AI257" s="83">
        <v>46181</v>
      </c>
      <c r="AJ257" s="53"/>
      <c r="AK257" s="53"/>
    </row>
    <row r="258" spans="3:37" ht="14.25" hidden="1" customHeight="1">
      <c r="C258" s="82" t="s">
        <v>13</v>
      </c>
      <c r="D258" s="82" t="s">
        <v>3218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3046</v>
      </c>
      <c r="AH258" s="53">
        <v>2</v>
      </c>
      <c r="AI258" s="83">
        <v>46181</v>
      </c>
      <c r="AJ258" s="53"/>
      <c r="AK258" s="53"/>
    </row>
    <row r="259" spans="3:37" ht="14.25" hidden="1" customHeight="1">
      <c r="C259" s="82" t="s">
        <v>13</v>
      </c>
      <c r="D259" s="82" t="s">
        <v>3219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3046</v>
      </c>
      <c r="AH259" s="53">
        <v>2</v>
      </c>
      <c r="AI259" s="83">
        <v>46181</v>
      </c>
      <c r="AJ259" s="53"/>
      <c r="AK259" s="53"/>
    </row>
    <row r="260" spans="3:37" ht="14.25" hidden="1" customHeight="1">
      <c r="C260" s="82" t="s">
        <v>13</v>
      </c>
      <c r="D260" s="82" t="s">
        <v>3220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3079</v>
      </c>
      <c r="AH260" s="53">
        <v>4</v>
      </c>
      <c r="AI260" s="83">
        <v>46181</v>
      </c>
      <c r="AJ260" s="53"/>
      <c r="AK260" s="53"/>
    </row>
    <row r="261" spans="3:37" ht="14.25" hidden="1" customHeight="1">
      <c r="C261" s="82" t="s">
        <v>13</v>
      </c>
      <c r="D261" s="82" t="s">
        <v>3221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3079</v>
      </c>
      <c r="AH261" s="53">
        <v>1</v>
      </c>
      <c r="AI261" s="83">
        <v>46181</v>
      </c>
      <c r="AJ261" s="53"/>
      <c r="AK261" s="53"/>
    </row>
    <row r="262" spans="3:37" ht="14.25" hidden="1" customHeight="1">
      <c r="C262" s="82" t="s">
        <v>13</v>
      </c>
      <c r="D262" s="82" t="s">
        <v>3222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3079</v>
      </c>
      <c r="AH262" s="53">
        <v>1</v>
      </c>
      <c r="AI262" s="83">
        <v>46181</v>
      </c>
      <c r="AJ262" s="53"/>
      <c r="AK262" s="53"/>
    </row>
    <row r="263" spans="3:37" ht="14.25" hidden="1" customHeight="1">
      <c r="C263" s="82" t="s">
        <v>13</v>
      </c>
      <c r="D263" s="82" t="s">
        <v>3223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3079</v>
      </c>
      <c r="AH263" s="53">
        <v>1</v>
      </c>
      <c r="AI263" s="83">
        <v>46181</v>
      </c>
      <c r="AJ263" s="53"/>
      <c r="AK263" s="53"/>
    </row>
    <row r="264" spans="3:37" ht="14.25" hidden="1" customHeight="1">
      <c r="C264" s="82" t="s">
        <v>11</v>
      </c>
      <c r="D264" s="82" t="s">
        <v>3224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3037</v>
      </c>
      <c r="AH264" s="53">
        <v>1</v>
      </c>
      <c r="AI264" s="83">
        <v>46181</v>
      </c>
      <c r="AJ264" s="53"/>
      <c r="AK264" s="53"/>
    </row>
    <row r="265" spans="3:37" ht="14.25" hidden="1" customHeight="1">
      <c r="C265" s="82" t="s">
        <v>11</v>
      </c>
      <c r="D265" s="82" t="s">
        <v>3225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3037</v>
      </c>
      <c r="AH265" s="53">
        <v>1</v>
      </c>
      <c r="AI265" s="83">
        <v>46181</v>
      </c>
      <c r="AJ265" s="53"/>
      <c r="AK265" s="53"/>
    </row>
    <row r="266" spans="3:37" ht="14.25" hidden="1" customHeight="1">
      <c r="C266" s="82" t="s">
        <v>11</v>
      </c>
      <c r="D266" s="82" t="s">
        <v>3226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3037</v>
      </c>
      <c r="AH266" s="53">
        <v>1</v>
      </c>
      <c r="AI266" s="83">
        <v>46181</v>
      </c>
      <c r="AJ266" s="53"/>
      <c r="AK266" s="53"/>
    </row>
    <row r="267" spans="3:37" ht="14.25" hidden="1" customHeight="1">
      <c r="C267" s="82" t="s">
        <v>13</v>
      </c>
      <c r="D267" s="82" t="s">
        <v>3227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3079</v>
      </c>
      <c r="AH267" s="53">
        <v>3</v>
      </c>
      <c r="AI267" s="83">
        <v>46181</v>
      </c>
      <c r="AJ267" s="53"/>
      <c r="AK267" s="53"/>
    </row>
    <row r="268" spans="3:37" ht="14.25" hidden="1" customHeight="1">
      <c r="C268" s="82" t="s">
        <v>13</v>
      </c>
      <c r="D268" s="82" t="s">
        <v>3228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3079</v>
      </c>
      <c r="AH268" s="53">
        <v>1</v>
      </c>
      <c r="AI268" s="83">
        <v>46181</v>
      </c>
      <c r="AJ268" s="53"/>
      <c r="AK268" s="53"/>
    </row>
    <row r="269" spans="3:37" ht="14.25" hidden="1" customHeight="1">
      <c r="C269" s="82" t="s">
        <v>13</v>
      </c>
      <c r="D269" s="82" t="s">
        <v>3229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3079</v>
      </c>
      <c r="AH269" s="53">
        <v>1</v>
      </c>
      <c r="AI269" s="83">
        <v>46181</v>
      </c>
      <c r="AJ269" s="53"/>
      <c r="AK269" s="53"/>
    </row>
    <row r="270" spans="3:37" ht="14.25" hidden="1" customHeight="1">
      <c r="C270" s="82" t="s">
        <v>11</v>
      </c>
      <c r="D270" s="82" t="s">
        <v>3230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3037</v>
      </c>
      <c r="AH270" s="53">
        <v>1</v>
      </c>
      <c r="AI270" s="83">
        <v>46181</v>
      </c>
      <c r="AJ270" s="53"/>
      <c r="AK270" s="53"/>
    </row>
    <row r="271" spans="3:37" ht="14.25" hidden="1" customHeight="1">
      <c r="C271" s="82" t="s">
        <v>11</v>
      </c>
      <c r="D271" s="82" t="s">
        <v>3231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3037</v>
      </c>
      <c r="AH271" s="53">
        <v>1</v>
      </c>
      <c r="AI271" s="83">
        <v>46181</v>
      </c>
      <c r="AJ271" s="53"/>
      <c r="AK271" s="53"/>
    </row>
    <row r="272" spans="3:37" ht="14.25" hidden="1" customHeight="1">
      <c r="C272" s="82" t="s">
        <v>11</v>
      </c>
      <c r="D272" s="82" t="s">
        <v>3232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3037</v>
      </c>
      <c r="AH272" s="53">
        <v>1</v>
      </c>
      <c r="AI272" s="83">
        <v>46181</v>
      </c>
      <c r="AJ272" s="53"/>
      <c r="AK272" s="53"/>
    </row>
    <row r="273" spans="3:37" ht="14.25" hidden="1" customHeight="1">
      <c r="C273" s="82" t="s">
        <v>13</v>
      </c>
      <c r="D273" s="82" t="s">
        <v>3233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0</v>
      </c>
      <c r="M273" s="26">
        <f t="shared" si="15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3113</v>
      </c>
      <c r="AH273" s="53">
        <v>1</v>
      </c>
      <c r="AI273" s="83">
        <v>46181</v>
      </c>
      <c r="AJ273" s="53"/>
      <c r="AK273" s="53"/>
    </row>
    <row r="274" spans="3:37" ht="14.25" hidden="1" customHeight="1">
      <c r="C274" s="82" t="s">
        <v>13</v>
      </c>
      <c r="D274" s="82" t="s">
        <v>3234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3079</v>
      </c>
      <c r="AH274" s="53">
        <v>1</v>
      </c>
      <c r="AI274" s="83">
        <v>46181</v>
      </c>
      <c r="AJ274" s="53"/>
      <c r="AK274" s="53"/>
    </row>
    <row r="275" spans="3:37" ht="14.25" hidden="1" customHeight="1">
      <c r="C275" s="82" t="s">
        <v>13</v>
      </c>
      <c r="D275" s="82" t="s">
        <v>3235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3116</v>
      </c>
      <c r="AH275" s="53">
        <v>1</v>
      </c>
      <c r="AI275" s="83">
        <v>46181</v>
      </c>
      <c r="AJ275" s="53"/>
      <c r="AK275" s="53"/>
    </row>
    <row r="276" spans="3:37" ht="14.25" hidden="1" customHeight="1">
      <c r="C276" s="82" t="s">
        <v>13</v>
      </c>
      <c r="D276" s="82" t="s">
        <v>3236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3079</v>
      </c>
      <c r="AH276" s="53">
        <v>1</v>
      </c>
      <c r="AI276" s="83">
        <v>46181</v>
      </c>
      <c r="AJ276" s="53"/>
      <c r="AK276" s="53"/>
    </row>
    <row r="277" spans="3:37" ht="14.25" hidden="1" customHeight="1">
      <c r="C277" s="82" t="s">
        <v>13</v>
      </c>
      <c r="D277" s="82" t="s">
        <v>3237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3079</v>
      </c>
      <c r="AH277" s="53">
        <v>2</v>
      </c>
      <c r="AI277" s="83">
        <v>46181</v>
      </c>
      <c r="AJ277" s="53"/>
      <c r="AK277" s="53"/>
    </row>
    <row r="278" spans="3:37" ht="14.25" hidden="1" customHeight="1">
      <c r="C278" s="82" t="s">
        <v>13</v>
      </c>
      <c r="D278" s="82" t="s">
        <v>3238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3079</v>
      </c>
      <c r="AH278" s="53">
        <v>1</v>
      </c>
      <c r="AI278" s="83">
        <v>46181</v>
      </c>
      <c r="AJ278" s="53"/>
      <c r="AK278" s="53"/>
    </row>
    <row r="279" spans="3:37" ht="14.25" hidden="1" customHeight="1">
      <c r="C279" s="82" t="s">
        <v>13</v>
      </c>
      <c r="D279" s="82" t="s">
        <v>3239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3079</v>
      </c>
      <c r="AH279" s="53">
        <v>1</v>
      </c>
      <c r="AI279" s="83">
        <v>46181</v>
      </c>
      <c r="AJ279" s="53"/>
      <c r="AK279" s="53"/>
    </row>
    <row r="280" spans="3:37" ht="14.25" hidden="1" customHeight="1">
      <c r="C280" s="82" t="s">
        <v>13</v>
      </c>
      <c r="D280" s="82" t="s">
        <v>3240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3079</v>
      </c>
      <c r="AH280" s="53">
        <v>1</v>
      </c>
      <c r="AI280" s="83">
        <v>46181</v>
      </c>
      <c r="AJ280" s="53"/>
      <c r="AK280" s="53"/>
    </row>
    <row r="281" spans="3:37" ht="14.25" hidden="1" customHeight="1">
      <c r="C281" s="82" t="s">
        <v>11</v>
      </c>
      <c r="D281" s="82" t="s">
        <v>3241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3037</v>
      </c>
      <c r="AH281" s="53">
        <v>1</v>
      </c>
      <c r="AI281" s="83">
        <v>46181</v>
      </c>
      <c r="AJ281" s="53"/>
      <c r="AK281" s="53"/>
    </row>
    <row r="282" spans="3:37" ht="14.25" hidden="1" customHeight="1">
      <c r="C282" s="82" t="s">
        <v>13</v>
      </c>
      <c r="D282" s="82" t="s">
        <v>3242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3079</v>
      </c>
      <c r="AH282" s="53">
        <v>1</v>
      </c>
      <c r="AI282" s="83">
        <v>46181</v>
      </c>
      <c r="AJ282" s="53"/>
      <c r="AK282" s="53"/>
    </row>
    <row r="283" spans="3:37" ht="14.25" hidden="1" customHeight="1">
      <c r="C283" s="82" t="s">
        <v>13</v>
      </c>
      <c r="D283" s="82" t="s">
        <v>3243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3079</v>
      </c>
      <c r="AH283" s="53">
        <v>1</v>
      </c>
      <c r="AI283" s="83">
        <v>46181</v>
      </c>
      <c r="AJ283" s="53"/>
      <c r="AK283" s="53"/>
    </row>
    <row r="284" spans="3:37" ht="14.25" hidden="1" customHeight="1">
      <c r="C284" s="82" t="s">
        <v>13</v>
      </c>
      <c r="D284" s="82" t="s">
        <v>3244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3079</v>
      </c>
      <c r="AH284" s="53">
        <v>1</v>
      </c>
      <c r="AI284" s="83">
        <v>46181</v>
      </c>
      <c r="AJ284" s="53"/>
      <c r="AK284" s="53"/>
    </row>
    <row r="285" spans="3:37" ht="14.25" hidden="1" customHeight="1">
      <c r="C285" s="82" t="s">
        <v>11</v>
      </c>
      <c r="D285" s="82" t="s">
        <v>3245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3037</v>
      </c>
      <c r="AH285" s="53">
        <v>2</v>
      </c>
      <c r="AI285" s="83">
        <v>46181</v>
      </c>
      <c r="AJ285" s="53"/>
      <c r="AK285" s="53"/>
    </row>
    <row r="286" spans="3:37" ht="14.25" hidden="1" customHeight="1">
      <c r="C286" s="82" t="s">
        <v>13</v>
      </c>
      <c r="D286" s="82" t="s">
        <v>3246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3031</v>
      </c>
      <c r="AH286" s="53">
        <v>1</v>
      </c>
      <c r="AI286" s="83">
        <v>46181</v>
      </c>
      <c r="AJ286" s="53"/>
      <c r="AK286" s="53"/>
    </row>
    <row r="287" spans="3:37" ht="14.25" hidden="1" customHeight="1">
      <c r="C287" s="82" t="s">
        <v>13</v>
      </c>
      <c r="D287" s="82" t="s">
        <v>3247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3031</v>
      </c>
      <c r="AH287" s="53">
        <v>2</v>
      </c>
      <c r="AI287" s="83">
        <v>46181</v>
      </c>
      <c r="AJ287" s="53"/>
      <c r="AK287" s="53"/>
    </row>
    <row r="288" spans="3:37" ht="14.25" hidden="1" customHeight="1">
      <c r="C288" s="82" t="s">
        <v>13</v>
      </c>
      <c r="D288" s="82" t="s">
        <v>3248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3031</v>
      </c>
      <c r="AH288" s="53">
        <v>1</v>
      </c>
      <c r="AI288" s="83">
        <v>46181</v>
      </c>
      <c r="AJ288" s="53"/>
      <c r="AK288" s="53"/>
    </row>
    <row r="289" spans="3:37" ht="14.25" hidden="1" customHeight="1">
      <c r="C289" s="82" t="s">
        <v>11</v>
      </c>
      <c r="D289" s="82" t="s">
        <v>3249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3037</v>
      </c>
      <c r="AH289" s="53">
        <v>2</v>
      </c>
      <c r="AI289" s="83">
        <v>46181</v>
      </c>
      <c r="AJ289" s="53"/>
      <c r="AK289" s="53"/>
    </row>
    <row r="290" spans="3:37" ht="14.25" hidden="1" customHeight="1">
      <c r="C290" s="82" t="s">
        <v>13</v>
      </c>
      <c r="D290" s="82" t="s">
        <v>3250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3031</v>
      </c>
      <c r="AH290" s="53">
        <v>2</v>
      </c>
      <c r="AI290" s="83">
        <v>46181</v>
      </c>
      <c r="AJ290" s="53"/>
      <c r="AK290" s="53"/>
    </row>
    <row r="291" spans="3:37" ht="14.25" hidden="1" customHeight="1">
      <c r="C291" s="82" t="s">
        <v>13</v>
      </c>
      <c r="D291" s="82" t="s">
        <v>3251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3031</v>
      </c>
      <c r="AH291" s="53">
        <v>1</v>
      </c>
      <c r="AI291" s="83">
        <v>46181</v>
      </c>
      <c r="AJ291" s="53"/>
      <c r="AK291" s="53"/>
    </row>
    <row r="292" spans="3:37" ht="14.25" hidden="1" customHeight="1">
      <c r="C292" s="82" t="s">
        <v>13</v>
      </c>
      <c r="D292" s="82" t="s">
        <v>3252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3031</v>
      </c>
      <c r="AH292" s="53">
        <v>1</v>
      </c>
      <c r="AI292" s="83">
        <v>46181</v>
      </c>
      <c r="AJ292" s="53"/>
      <c r="AK292" s="53"/>
    </row>
    <row r="293" spans="3:37" ht="14.25" hidden="1" customHeight="1">
      <c r="C293" s="82" t="s">
        <v>11</v>
      </c>
      <c r="D293" s="82" t="s">
        <v>3253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3044</v>
      </c>
      <c r="AH293" s="53">
        <v>1</v>
      </c>
      <c r="AI293" s="83">
        <v>46181</v>
      </c>
      <c r="AJ293" s="53"/>
      <c r="AK293" s="53"/>
    </row>
    <row r="294" spans="3:37" ht="14.25" hidden="1" customHeight="1">
      <c r="C294" s="82" t="s">
        <v>11</v>
      </c>
      <c r="D294" s="82" t="s">
        <v>3254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3037</v>
      </c>
      <c r="AH294" s="53">
        <v>1</v>
      </c>
      <c r="AI294" s="83">
        <v>46181</v>
      </c>
      <c r="AJ294" s="53"/>
      <c r="AK294" s="53"/>
    </row>
    <row r="295" spans="3:37" ht="14.25" hidden="1" customHeight="1">
      <c r="C295" s="82" t="s">
        <v>13</v>
      </c>
      <c r="D295" s="82" t="s">
        <v>3255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3046</v>
      </c>
      <c r="AH295" s="53">
        <v>1</v>
      </c>
      <c r="AI295" s="83">
        <v>46181</v>
      </c>
      <c r="AJ295" s="53"/>
      <c r="AK295" s="53"/>
    </row>
    <row r="296" spans="3:37" ht="14.25" hidden="1" customHeight="1">
      <c r="C296" s="82" t="s">
        <v>13</v>
      </c>
      <c r="D296" s="82" t="s">
        <v>3256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3079</v>
      </c>
      <c r="AH296" s="53">
        <v>1</v>
      </c>
      <c r="AI296" s="83">
        <v>46181</v>
      </c>
      <c r="AJ296" s="53"/>
      <c r="AK296" s="53"/>
    </row>
    <row r="297" spans="3:37" ht="14.25" hidden="1" customHeight="1">
      <c r="C297" s="82" t="s">
        <v>13</v>
      </c>
      <c r="D297" s="82" t="s">
        <v>3257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3079</v>
      </c>
      <c r="AH297" s="53">
        <v>1</v>
      </c>
      <c r="AI297" s="83">
        <v>46181</v>
      </c>
      <c r="AJ297" s="53"/>
      <c r="AK297" s="53"/>
    </row>
    <row r="298" spans="3:37" ht="14.25" hidden="1" customHeight="1">
      <c r="C298" s="82" t="s">
        <v>13</v>
      </c>
      <c r="D298" s="82" t="s">
        <v>3258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3079</v>
      </c>
      <c r="AH298" s="53">
        <v>1</v>
      </c>
      <c r="AI298" s="83">
        <v>46181</v>
      </c>
      <c r="AJ298" s="53"/>
      <c r="AK298" s="53"/>
    </row>
    <row r="299" spans="3:37" ht="14.25" hidden="1" customHeight="1">
      <c r="C299" s="82" t="s">
        <v>11</v>
      </c>
      <c r="D299" s="82" t="s">
        <v>3259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3044</v>
      </c>
      <c r="AH299" s="53">
        <v>1</v>
      </c>
      <c r="AI299" s="83">
        <v>46181</v>
      </c>
      <c r="AJ299" s="53"/>
      <c r="AK299" s="53"/>
    </row>
    <row r="300" spans="3:37" ht="14.25" hidden="1" customHeight="1">
      <c r="C300" s="82" t="s">
        <v>11</v>
      </c>
      <c r="D300" s="82" t="s">
        <v>3260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3037</v>
      </c>
      <c r="AH300" s="53">
        <v>2</v>
      </c>
      <c r="AI300" s="83">
        <v>46181</v>
      </c>
      <c r="AJ300" s="53"/>
      <c r="AK300" s="53"/>
    </row>
    <row r="301" spans="3:37" ht="14.25" hidden="1" customHeight="1">
      <c r="C301" s="82" t="s">
        <v>11</v>
      </c>
      <c r="D301" s="82" t="s">
        <v>3261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3048</v>
      </c>
      <c r="AH301" s="53">
        <v>1</v>
      </c>
      <c r="AI301" s="83">
        <v>46181</v>
      </c>
      <c r="AJ301" s="53"/>
      <c r="AK301" s="53"/>
    </row>
    <row r="302" spans="3:37" ht="14.25" hidden="1" customHeight="1">
      <c r="C302" s="82" t="s">
        <v>11</v>
      </c>
      <c r="D302" s="82" t="s">
        <v>3262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3048</v>
      </c>
      <c r="AH302" s="53">
        <v>1</v>
      </c>
      <c r="AI302" s="83">
        <v>46181</v>
      </c>
      <c r="AJ302" s="53"/>
      <c r="AK302" s="53"/>
    </row>
    <row r="303" spans="3:37" ht="14.25" hidden="1" customHeight="1">
      <c r="C303" s="82" t="s">
        <v>13</v>
      </c>
      <c r="D303" s="82" t="s">
        <v>3263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3046</v>
      </c>
      <c r="AH303" s="53">
        <v>3</v>
      </c>
      <c r="AI303" s="83">
        <v>46181</v>
      </c>
      <c r="AJ303" s="53"/>
      <c r="AK303" s="53"/>
    </row>
    <row r="304" spans="3:37" ht="14.25" hidden="1" customHeight="1">
      <c r="C304" s="82" t="s">
        <v>13</v>
      </c>
      <c r="D304" s="82" t="s">
        <v>3264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3046</v>
      </c>
      <c r="AH304" s="53">
        <v>1</v>
      </c>
      <c r="AI304" s="83">
        <v>46181</v>
      </c>
      <c r="AJ304" s="53"/>
      <c r="AK304" s="53"/>
    </row>
    <row r="305" spans="3:37" ht="14.25" hidden="1" customHeight="1">
      <c r="C305" s="82" t="s">
        <v>13</v>
      </c>
      <c r="D305" s="82" t="s">
        <v>3265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3046</v>
      </c>
      <c r="AH305" s="53">
        <v>3</v>
      </c>
      <c r="AI305" s="83">
        <v>46181</v>
      </c>
      <c r="AJ305" s="53"/>
      <c r="AK305" s="53"/>
    </row>
    <row r="306" spans="3:37" ht="14.25" hidden="1" customHeight="1">
      <c r="C306" s="82" t="s">
        <v>13</v>
      </c>
      <c r="D306" s="82" t="s">
        <v>3266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3046</v>
      </c>
      <c r="AH306" s="53">
        <v>4</v>
      </c>
      <c r="AI306" s="83">
        <v>46181</v>
      </c>
      <c r="AJ306" s="53"/>
      <c r="AK306" s="53"/>
    </row>
    <row r="307" spans="3:37" ht="14.25" hidden="1" customHeight="1">
      <c r="C307" s="82" t="s">
        <v>13</v>
      </c>
      <c r="D307" s="82" t="s">
        <v>3267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3031</v>
      </c>
      <c r="AH307" s="53">
        <v>1</v>
      </c>
      <c r="AI307" s="83">
        <v>46181</v>
      </c>
      <c r="AJ307" s="53"/>
      <c r="AK307" s="53"/>
    </row>
    <row r="308" spans="3:37" ht="14.25" hidden="1" customHeight="1">
      <c r="C308" s="82" t="s">
        <v>13</v>
      </c>
      <c r="D308" s="82" t="s">
        <v>3268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3031</v>
      </c>
      <c r="AH308" s="53">
        <v>2</v>
      </c>
      <c r="AI308" s="83">
        <v>46181</v>
      </c>
      <c r="AJ308" s="53"/>
      <c r="AK308" s="53"/>
    </row>
    <row r="309" spans="3:37" ht="14.25" hidden="1" customHeight="1">
      <c r="C309" s="82" t="s">
        <v>13</v>
      </c>
      <c r="D309" s="82" t="s">
        <v>3269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3031</v>
      </c>
      <c r="AH309" s="53">
        <v>1</v>
      </c>
      <c r="AI309" s="83">
        <v>46181</v>
      </c>
      <c r="AJ309" s="53"/>
      <c r="AK309" s="53"/>
    </row>
    <row r="310" spans="3:37" ht="14.25" hidden="1" customHeight="1">
      <c r="C310" s="82" t="s">
        <v>11</v>
      </c>
      <c r="D310" s="82" t="s">
        <v>3270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3037</v>
      </c>
      <c r="AH310" s="53">
        <v>1</v>
      </c>
      <c r="AI310" s="83">
        <v>46181</v>
      </c>
      <c r="AJ310" s="53"/>
      <c r="AK310" s="53"/>
    </row>
    <row r="311" spans="3:37" ht="14.25" hidden="1" customHeight="1">
      <c r="C311" s="82" t="s">
        <v>13</v>
      </c>
      <c r="D311" s="82" t="s">
        <v>3271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3079</v>
      </c>
      <c r="AH311" s="53">
        <v>1</v>
      </c>
      <c r="AI311" s="83">
        <v>46181</v>
      </c>
      <c r="AJ311" s="53"/>
      <c r="AK311" s="53"/>
    </row>
    <row r="312" spans="3:37" ht="14.25" hidden="1" customHeight="1">
      <c r="C312" s="82" t="s">
        <v>13</v>
      </c>
      <c r="D312" s="82" t="s">
        <v>3272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3079</v>
      </c>
      <c r="AH312" s="53">
        <v>1</v>
      </c>
      <c r="AI312" s="83">
        <v>46181</v>
      </c>
      <c r="AJ312" s="53"/>
      <c r="AK312" s="53"/>
    </row>
    <row r="313" spans="3:37" ht="14.25" hidden="1" customHeight="1">
      <c r="C313" s="82" t="s">
        <v>13</v>
      </c>
      <c r="D313" s="82" t="s">
        <v>3273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3079</v>
      </c>
      <c r="AH313" s="53">
        <v>1</v>
      </c>
      <c r="AI313" s="83">
        <v>46181</v>
      </c>
      <c r="AJ313" s="53"/>
      <c r="AK313" s="53"/>
    </row>
    <row r="314" spans="3:37" ht="14.25" hidden="1" customHeight="1">
      <c r="C314" s="82" t="s">
        <v>11</v>
      </c>
      <c r="D314" s="82" t="s">
        <v>3274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3037</v>
      </c>
      <c r="AH314" s="53">
        <v>2</v>
      </c>
      <c r="AI314" s="83">
        <v>46181</v>
      </c>
      <c r="AJ314" s="53"/>
      <c r="AK314" s="53"/>
    </row>
    <row r="315" spans="3:37" ht="14.25" hidden="1" customHeight="1">
      <c r="C315" s="82" t="s">
        <v>13</v>
      </c>
      <c r="D315" s="82" t="s">
        <v>3275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3031</v>
      </c>
      <c r="AH315" s="53">
        <v>1</v>
      </c>
      <c r="AI315" s="83">
        <v>46181</v>
      </c>
      <c r="AJ315" s="53"/>
      <c r="AK315" s="53"/>
    </row>
    <row r="316" spans="3:37" ht="14.25" hidden="1" customHeight="1">
      <c r="C316" s="82" t="s">
        <v>13</v>
      </c>
      <c r="D316" s="82" t="s">
        <v>3276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3031</v>
      </c>
      <c r="AH316" s="53">
        <v>2</v>
      </c>
      <c r="AI316" s="83">
        <v>46181</v>
      </c>
      <c r="AJ316" s="53"/>
      <c r="AK316" s="53"/>
    </row>
    <row r="317" spans="3:37" ht="14.25" hidden="1" customHeight="1">
      <c r="C317" s="82" t="s">
        <v>13</v>
      </c>
      <c r="D317" s="82" t="s">
        <v>3277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3031</v>
      </c>
      <c r="AH317" s="53">
        <v>1</v>
      </c>
      <c r="AI317" s="83">
        <v>46181</v>
      </c>
      <c r="AJ317" s="53"/>
      <c r="AK317" s="53"/>
    </row>
    <row r="318" spans="3:37" ht="14.25" hidden="1" customHeight="1">
      <c r="C318" s="82" t="s">
        <v>11</v>
      </c>
      <c r="D318" s="82" t="s">
        <v>3278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3044</v>
      </c>
      <c r="AH318" s="53">
        <v>1</v>
      </c>
      <c r="AI318" s="83">
        <v>46181</v>
      </c>
      <c r="AJ318" s="53"/>
      <c r="AK318" s="53"/>
    </row>
    <row r="319" spans="3:37" ht="14.25" hidden="1" customHeight="1">
      <c r="C319" s="82" t="s">
        <v>11</v>
      </c>
      <c r="D319" s="82" t="s">
        <v>3279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3037</v>
      </c>
      <c r="AH319" s="53">
        <v>1</v>
      </c>
      <c r="AI319" s="83">
        <v>46181</v>
      </c>
      <c r="AJ319" s="53"/>
      <c r="AK319" s="53"/>
    </row>
    <row r="320" spans="3:37" ht="14.25" hidden="1" customHeight="1">
      <c r="C320" s="82" t="s">
        <v>13</v>
      </c>
      <c r="D320" s="82" t="s">
        <v>3280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3046</v>
      </c>
      <c r="AH320" s="53">
        <v>2</v>
      </c>
      <c r="AI320" s="83">
        <v>46181</v>
      </c>
      <c r="AJ320" s="53"/>
      <c r="AK320" s="53"/>
    </row>
    <row r="321" spans="3:37" ht="14.25" hidden="1" customHeight="1">
      <c r="C321" s="82" t="s">
        <v>13</v>
      </c>
      <c r="D321" s="82" t="s">
        <v>3281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3046</v>
      </c>
      <c r="AH321" s="53">
        <v>1</v>
      </c>
      <c r="AI321" s="83">
        <v>46181</v>
      </c>
      <c r="AJ321" s="53"/>
      <c r="AK321" s="53"/>
    </row>
    <row r="322" spans="3:37" ht="14.25" hidden="1" customHeight="1">
      <c r="C322" s="82" t="s">
        <v>13</v>
      </c>
      <c r="D322" s="82" t="s">
        <v>3282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3079</v>
      </c>
      <c r="AH322" s="53">
        <v>1</v>
      </c>
      <c r="AI322" s="83">
        <v>46181</v>
      </c>
      <c r="AJ322" s="53"/>
      <c r="AK322" s="53"/>
    </row>
    <row r="323" spans="3:37" ht="14.25" hidden="1" customHeight="1">
      <c r="C323" s="82" t="s">
        <v>13</v>
      </c>
      <c r="D323" s="82" t="s">
        <v>3283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3079</v>
      </c>
      <c r="AH323" s="53">
        <v>1</v>
      </c>
      <c r="AI323" s="83">
        <v>46181</v>
      </c>
      <c r="AJ323" s="53"/>
      <c r="AK323" s="53"/>
    </row>
    <row r="324" spans="3:37" ht="14.25" hidden="1" customHeight="1">
      <c r="C324" s="82" t="s">
        <v>13</v>
      </c>
      <c r="D324" s="82" t="s">
        <v>3284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3079</v>
      </c>
      <c r="AH324" s="53">
        <v>1</v>
      </c>
      <c r="AI324" s="83">
        <v>46181</v>
      </c>
      <c r="AJ324" s="53"/>
      <c r="AK324" s="53"/>
    </row>
    <row r="325" spans="3:37" ht="14.25" hidden="1" customHeight="1">
      <c r="C325" s="82" t="s">
        <v>11</v>
      </c>
      <c r="D325" s="82" t="s">
        <v>3285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3037</v>
      </c>
      <c r="AH325" s="53">
        <v>2</v>
      </c>
      <c r="AI325" s="83">
        <v>46181</v>
      </c>
      <c r="AJ325" s="53"/>
      <c r="AK325" s="53"/>
    </row>
    <row r="326" spans="3:37" ht="14.25" hidden="1" customHeight="1">
      <c r="C326" s="82" t="s">
        <v>11</v>
      </c>
      <c r="D326" s="82" t="s">
        <v>3286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3048</v>
      </c>
      <c r="AH326" s="53">
        <v>1</v>
      </c>
      <c r="AI326" s="83">
        <v>46181</v>
      </c>
      <c r="AJ326" s="53"/>
      <c r="AK326" s="53"/>
    </row>
    <row r="327" spans="3:37" ht="14.25" hidden="1" customHeight="1">
      <c r="C327" s="82" t="s">
        <v>13</v>
      </c>
      <c r="D327" s="82" t="s">
        <v>3287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3046</v>
      </c>
      <c r="AH327" s="53">
        <v>2</v>
      </c>
      <c r="AI327" s="83">
        <v>46181</v>
      </c>
      <c r="AJ327" s="53"/>
      <c r="AK327" s="53"/>
    </row>
    <row r="328" spans="3:37" ht="14.25" hidden="1" customHeight="1">
      <c r="C328" s="82" t="s">
        <v>13</v>
      </c>
      <c r="D328" s="82" t="s">
        <v>3288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3046</v>
      </c>
      <c r="AH328" s="53">
        <v>1</v>
      </c>
      <c r="AI328" s="83">
        <v>46181</v>
      </c>
      <c r="AJ328" s="53"/>
      <c r="AK328" s="53"/>
    </row>
    <row r="329" spans="3:37" ht="14.25" hidden="1" customHeight="1">
      <c r="C329" s="82" t="s">
        <v>13</v>
      </c>
      <c r="D329" s="82" t="s">
        <v>3289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3031</v>
      </c>
      <c r="AH329" s="53">
        <v>2</v>
      </c>
      <c r="AI329" s="83">
        <v>46181</v>
      </c>
      <c r="AJ329" s="53"/>
      <c r="AK329" s="53"/>
    </row>
    <row r="330" spans="3:37" ht="14.25" hidden="1" customHeight="1">
      <c r="C330" s="82" t="s">
        <v>13</v>
      </c>
      <c r="D330" s="82" t="s">
        <v>3290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3031</v>
      </c>
      <c r="AH330" s="53">
        <v>1</v>
      </c>
      <c r="AI330" s="83">
        <v>46181</v>
      </c>
      <c r="AJ330" s="53"/>
      <c r="AK330" s="53"/>
    </row>
    <row r="331" spans="3:37" ht="14.25" hidden="1" customHeight="1">
      <c r="C331" s="82" t="s">
        <v>13</v>
      </c>
      <c r="D331" s="82" t="s">
        <v>3291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3031</v>
      </c>
      <c r="AH331" s="53">
        <v>1</v>
      </c>
      <c r="AI331" s="83">
        <v>46181</v>
      </c>
      <c r="AJ331" s="53"/>
      <c r="AK331" s="53"/>
    </row>
    <row r="332" spans="3:37" ht="14.25" hidden="1" customHeight="1">
      <c r="C332" s="82" t="s">
        <v>11</v>
      </c>
      <c r="D332" s="82" t="s">
        <v>3292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3037</v>
      </c>
      <c r="AH332" s="53">
        <v>1</v>
      </c>
      <c r="AI332" s="83">
        <v>46181</v>
      </c>
      <c r="AJ332" s="53"/>
      <c r="AK332" s="53"/>
    </row>
    <row r="333" spans="3:37" ht="14.25" hidden="1" customHeight="1">
      <c r="C333" s="82" t="s">
        <v>13</v>
      </c>
      <c r="D333" s="82" t="s">
        <v>3293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3079</v>
      </c>
      <c r="AH333" s="53">
        <v>1</v>
      </c>
      <c r="AI333" s="83">
        <v>46181</v>
      </c>
      <c r="AJ333" s="53"/>
      <c r="AK333" s="53"/>
    </row>
    <row r="334" spans="3:37" ht="14.25" hidden="1" customHeight="1">
      <c r="C334" s="82" t="s">
        <v>13</v>
      </c>
      <c r="D334" s="82" t="s">
        <v>3294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3079</v>
      </c>
      <c r="AH334" s="53">
        <v>1</v>
      </c>
      <c r="AI334" s="83">
        <v>46181</v>
      </c>
      <c r="AJ334" s="53"/>
      <c r="AK334" s="53"/>
    </row>
    <row r="335" spans="3:37" ht="14.25" hidden="1" customHeight="1">
      <c r="C335" s="82" t="s">
        <v>13</v>
      </c>
      <c r="D335" s="82" t="s">
        <v>3295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3079</v>
      </c>
      <c r="AH335" s="53">
        <v>1</v>
      </c>
      <c r="AI335" s="83">
        <v>46181</v>
      </c>
      <c r="AJ335" s="53"/>
      <c r="AK335" s="53"/>
    </row>
    <row r="336" spans="3:37" ht="14.25" hidden="1" customHeight="1">
      <c r="C336" s="82" t="s">
        <v>11</v>
      </c>
      <c r="D336" s="82" t="s">
        <v>3296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3044</v>
      </c>
      <c r="AH336" s="53">
        <v>1</v>
      </c>
      <c r="AI336" s="83">
        <v>46181</v>
      </c>
      <c r="AJ336" s="53"/>
      <c r="AK336" s="53"/>
    </row>
    <row r="337" spans="3:37" ht="14.25" hidden="1" customHeight="1">
      <c r="C337" s="82" t="s">
        <v>11</v>
      </c>
      <c r="D337" s="82" t="s">
        <v>3297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3037</v>
      </c>
      <c r="AH337" s="53">
        <v>3</v>
      </c>
      <c r="AI337" s="83">
        <v>46181</v>
      </c>
      <c r="AJ337" s="53"/>
      <c r="AK337" s="53"/>
    </row>
    <row r="338" spans="3:37" ht="14.25" hidden="1" customHeight="1">
      <c r="C338" s="82" t="s">
        <v>11</v>
      </c>
      <c r="D338" s="82" t="s">
        <v>3298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3048</v>
      </c>
      <c r="AH338" s="53">
        <v>1</v>
      </c>
      <c r="AI338" s="83">
        <v>46181</v>
      </c>
      <c r="AJ338" s="53"/>
      <c r="AK338" s="53"/>
    </row>
    <row r="339" spans="3:37" ht="14.25" hidden="1" customHeight="1">
      <c r="C339" s="82" t="s">
        <v>11</v>
      </c>
      <c r="D339" s="82" t="s">
        <v>3299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3300</v>
      </c>
      <c r="AH339" s="53">
        <v>1</v>
      </c>
      <c r="AI339" s="83">
        <v>46181</v>
      </c>
      <c r="AJ339" s="53"/>
      <c r="AK339" s="53"/>
    </row>
    <row r="340" spans="3:37" ht="14.25" hidden="1" customHeight="1">
      <c r="C340" s="82" t="s">
        <v>11</v>
      </c>
      <c r="D340" s="82" t="s">
        <v>3301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3300</v>
      </c>
      <c r="AH340" s="53">
        <v>2</v>
      </c>
      <c r="AI340" s="83">
        <v>46181</v>
      </c>
      <c r="AJ340" s="53"/>
      <c r="AK340" s="53"/>
    </row>
    <row r="341" spans="3:37" ht="14.25" hidden="1" customHeight="1">
      <c r="C341" s="82" t="s">
        <v>13</v>
      </c>
      <c r="D341" s="82" t="s">
        <v>3302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3046</v>
      </c>
      <c r="AH341" s="53">
        <v>1</v>
      </c>
      <c r="AI341" s="83">
        <v>46181</v>
      </c>
      <c r="AJ341" s="53"/>
      <c r="AK341" s="53"/>
    </row>
    <row r="342" spans="3:37" ht="14.25" hidden="1" customHeight="1">
      <c r="C342" s="82" t="s">
        <v>13</v>
      </c>
      <c r="D342" s="82" t="s">
        <v>3303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3046</v>
      </c>
      <c r="AH342" s="53">
        <v>1</v>
      </c>
      <c r="AI342" s="83">
        <v>46181</v>
      </c>
      <c r="AJ342" s="53"/>
      <c r="AK342" s="53"/>
    </row>
    <row r="343" spans="3:37" ht="14.25" hidden="1" customHeight="1">
      <c r="C343" s="82" t="s">
        <v>13</v>
      </c>
      <c r="D343" s="82" t="s">
        <v>3304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3046</v>
      </c>
      <c r="AH343" s="53">
        <v>4</v>
      </c>
      <c r="AI343" s="83">
        <v>46181</v>
      </c>
      <c r="AJ343" s="53"/>
      <c r="AK343" s="53"/>
    </row>
    <row r="344" spans="3:37" ht="14.25" hidden="1" customHeight="1">
      <c r="C344" s="82" t="s">
        <v>13</v>
      </c>
      <c r="D344" s="82" t="s">
        <v>3305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0</v>
      </c>
      <c r="M344" s="26">
        <f t="shared" si="1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3113</v>
      </c>
      <c r="AH344" s="53">
        <v>1</v>
      </c>
      <c r="AI344" s="83">
        <v>46181</v>
      </c>
      <c r="AJ344" s="53"/>
      <c r="AK344" s="53"/>
    </row>
    <row r="345" spans="3:37" ht="14.25" hidden="1" customHeight="1">
      <c r="C345" s="82" t="s">
        <v>14</v>
      </c>
      <c r="D345" s="82" t="s">
        <v>3306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14</v>
      </c>
      <c r="D346" s="82" t="s">
        <v>3307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hidden="1" customHeight="1">
      <c r="C347" s="82" t="s">
        <v>14</v>
      </c>
      <c r="D347" s="82" t="s">
        <v>3308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hidden="1" customHeight="1">
      <c r="C348" s="82" t="s">
        <v>14</v>
      </c>
      <c r="D348" s="82" t="s">
        <v>3309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hidden="1" customHeight="1">
      <c r="C349" s="82" t="s">
        <v>14</v>
      </c>
      <c r="D349" s="82" t="s">
        <v>3310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hidden="1" customHeight="1">
      <c r="C350" s="82" t="s">
        <v>14</v>
      </c>
      <c r="D350" s="82" t="s">
        <v>3311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hidden="1" customHeight="1">
      <c r="C351" s="82" t="s">
        <v>14</v>
      </c>
      <c r="D351" s="82" t="s">
        <v>3312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hidden="1" customHeight="1">
      <c r="C352" s="82" t="s">
        <v>14</v>
      </c>
      <c r="D352" s="82" t="s">
        <v>3313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hidden="1" customHeight="1">
      <c r="C353" s="82" t="s">
        <v>13</v>
      </c>
      <c r="D353" s="82" t="s">
        <v>3314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hidden="1" customHeight="1">
      <c r="C354" s="82" t="s">
        <v>13</v>
      </c>
      <c r="D354" s="82" t="s">
        <v>3315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3031</v>
      </c>
      <c r="AH354" s="53">
        <v>2</v>
      </c>
      <c r="AI354" s="83">
        <v>46181</v>
      </c>
      <c r="AJ354" s="53"/>
      <c r="AK354" s="53"/>
    </row>
    <row r="355" spans="3:37" ht="14.25" hidden="1" customHeight="1">
      <c r="C355" s="82" t="s">
        <v>13</v>
      </c>
      <c r="D355" s="82" t="s">
        <v>3316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3031</v>
      </c>
      <c r="AH355" s="53">
        <v>1</v>
      </c>
      <c r="AI355" s="83">
        <v>46181</v>
      </c>
      <c r="AJ355" s="53"/>
      <c r="AK355" s="53"/>
    </row>
    <row r="356" spans="3:37" ht="14.25" hidden="1" customHeight="1">
      <c r="C356" s="82" t="s">
        <v>13</v>
      </c>
      <c r="D356" s="82" t="s">
        <v>3317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3031</v>
      </c>
      <c r="AH356" s="53">
        <v>1</v>
      </c>
      <c r="AI356" s="83">
        <v>46181</v>
      </c>
      <c r="AJ356" s="53"/>
      <c r="AK356" s="53"/>
    </row>
    <row r="357" spans="3:37" ht="14.25" hidden="1" customHeight="1">
      <c r="C357" s="82" t="s">
        <v>13</v>
      </c>
      <c r="D357" s="82" t="s">
        <v>3318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3031</v>
      </c>
      <c r="AH357" s="53">
        <v>1</v>
      </c>
      <c r="AI357" s="83">
        <v>46181</v>
      </c>
      <c r="AJ357" s="53"/>
      <c r="AK357" s="53"/>
    </row>
    <row r="358" spans="3:37" ht="14.25" hidden="1" customHeight="1">
      <c r="C358" s="82" t="s">
        <v>13</v>
      </c>
      <c r="D358" s="82" t="s">
        <v>3319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3031</v>
      </c>
      <c r="AH358" s="53">
        <v>1</v>
      </c>
      <c r="AI358" s="83">
        <v>46181</v>
      </c>
      <c r="AJ358" s="53"/>
      <c r="AK358" s="53"/>
    </row>
    <row r="359" spans="3:37" ht="14.25" hidden="1" customHeight="1">
      <c r="C359" s="82" t="s">
        <v>11</v>
      </c>
      <c r="D359" s="82" t="s">
        <v>3320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3044</v>
      </c>
      <c r="AH359" s="53">
        <v>1</v>
      </c>
      <c r="AI359" s="83">
        <v>46181</v>
      </c>
      <c r="AJ359" s="53"/>
      <c r="AK359" s="53"/>
    </row>
    <row r="360" spans="3:37" ht="14.25" hidden="1" customHeight="1">
      <c r="C360" s="82" t="s">
        <v>11</v>
      </c>
      <c r="D360" s="82" t="s">
        <v>3321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3037</v>
      </c>
      <c r="AH360" s="53">
        <v>3</v>
      </c>
      <c r="AI360" s="83">
        <v>46181</v>
      </c>
      <c r="AJ360" s="53"/>
      <c r="AK360" s="53"/>
    </row>
    <row r="361" spans="3:37" ht="14.25" hidden="1" customHeight="1">
      <c r="C361" s="82" t="s">
        <v>11</v>
      </c>
      <c r="D361" s="82" t="s">
        <v>3322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3048</v>
      </c>
      <c r="AH361" s="53">
        <v>1</v>
      </c>
      <c r="AI361" s="83">
        <v>46181</v>
      </c>
      <c r="AJ361" s="53"/>
      <c r="AK361" s="53"/>
    </row>
    <row r="362" spans="3:37" ht="14.25" hidden="1" customHeight="1">
      <c r="C362" s="82" t="s">
        <v>11</v>
      </c>
      <c r="D362" s="82" t="s">
        <v>3323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3300</v>
      </c>
      <c r="AH362" s="53">
        <v>1</v>
      </c>
      <c r="AI362" s="83">
        <v>46181</v>
      </c>
      <c r="AJ362" s="53"/>
      <c r="AK362" s="53"/>
    </row>
    <row r="363" spans="3:37" ht="14.25" hidden="1" customHeight="1">
      <c r="C363" s="82" t="s">
        <v>13</v>
      </c>
      <c r="D363" s="82" t="s">
        <v>3324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2975</v>
      </c>
      <c r="AH363" s="53">
        <v>1</v>
      </c>
      <c r="AI363" s="83">
        <v>46181</v>
      </c>
      <c r="AJ363" s="53"/>
      <c r="AK363" s="53"/>
    </row>
    <row r="364" spans="3:37" ht="14.25" hidden="1" customHeight="1">
      <c r="C364" s="82" t="s">
        <v>13</v>
      </c>
      <c r="D364" s="82" t="s">
        <v>3325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3046</v>
      </c>
      <c r="AH364" s="53">
        <v>1</v>
      </c>
      <c r="AI364" s="83">
        <v>46181</v>
      </c>
      <c r="AJ364" s="53"/>
      <c r="AK364" s="53"/>
    </row>
    <row r="365" spans="3:37" ht="14.25" hidden="1" customHeight="1">
      <c r="C365" s="82" t="s">
        <v>13</v>
      </c>
      <c r="D365" s="82" t="s">
        <v>3326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3046</v>
      </c>
      <c r="AH365" s="53">
        <v>1</v>
      </c>
      <c r="AI365" s="83">
        <v>46181</v>
      </c>
      <c r="AJ365" s="53"/>
      <c r="AK365" s="53"/>
    </row>
    <row r="366" spans="3:37" ht="14.25" hidden="1" customHeight="1">
      <c r="C366" s="82" t="s">
        <v>13</v>
      </c>
      <c r="D366" s="82" t="s">
        <v>3327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2975</v>
      </c>
      <c r="AH366" s="53">
        <v>1</v>
      </c>
      <c r="AI366" s="83">
        <v>46181</v>
      </c>
      <c r="AJ366" s="53"/>
      <c r="AK366" s="53"/>
    </row>
    <row r="367" spans="3:37" ht="14.25" hidden="1" customHeight="1">
      <c r="C367" s="82" t="s">
        <v>11</v>
      </c>
      <c r="D367" s="82" t="s">
        <v>3328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0</v>
      </c>
      <c r="M367" s="26">
        <f t="shared" si="23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3329</v>
      </c>
      <c r="AH367" s="53">
        <v>1</v>
      </c>
      <c r="AI367" s="83">
        <v>46181</v>
      </c>
      <c r="AJ367" s="53"/>
      <c r="AK367" s="53"/>
    </row>
    <row r="368" spans="3:37" ht="14.25" hidden="1" customHeight="1">
      <c r="C368" s="82" t="s">
        <v>14</v>
      </c>
      <c r="D368" s="82" t="s">
        <v>3330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hidden="1" customHeight="1">
      <c r="C369" s="82" t="s">
        <v>14</v>
      </c>
      <c r="D369" s="82" t="s">
        <v>3331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hidden="1" customHeight="1">
      <c r="C370" s="82" t="s">
        <v>14</v>
      </c>
      <c r="D370" s="82" t="s">
        <v>3332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hidden="1" customHeight="1">
      <c r="C371" s="82" t="s">
        <v>14</v>
      </c>
      <c r="D371" s="82" t="s">
        <v>3333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hidden="1" customHeight="1">
      <c r="C372" s="82" t="s">
        <v>14</v>
      </c>
      <c r="D372" s="82" t="s">
        <v>3334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hidden="1" customHeight="1">
      <c r="C373" s="82" t="s">
        <v>13</v>
      </c>
      <c r="D373" s="82" t="s">
        <v>3335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3031</v>
      </c>
      <c r="AH373" s="53">
        <v>6</v>
      </c>
      <c r="AI373" s="83">
        <v>46181</v>
      </c>
      <c r="AJ373" s="53"/>
      <c r="AK373" s="53"/>
    </row>
    <row r="374" spans="3:37" ht="14.25" hidden="1" customHeight="1">
      <c r="C374" s="82" t="s">
        <v>13</v>
      </c>
      <c r="D374" s="82" t="s">
        <v>3336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3031</v>
      </c>
      <c r="AH374" s="53">
        <v>1</v>
      </c>
      <c r="AI374" s="83">
        <v>46181</v>
      </c>
      <c r="AJ374" s="53"/>
      <c r="AK374" s="53"/>
    </row>
    <row r="375" spans="3:37" ht="14.25" hidden="1" customHeight="1">
      <c r="C375" s="82" t="s">
        <v>13</v>
      </c>
      <c r="D375" s="82" t="s">
        <v>3337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3031</v>
      </c>
      <c r="AH375" s="53">
        <v>1</v>
      </c>
      <c r="AI375" s="83">
        <v>46181</v>
      </c>
      <c r="AJ375" s="53"/>
      <c r="AK375" s="53"/>
    </row>
    <row r="376" spans="3:37" ht="14.25" hidden="1" customHeight="1">
      <c r="C376" s="82" t="s">
        <v>13</v>
      </c>
      <c r="D376" s="82" t="s">
        <v>3338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3031</v>
      </c>
      <c r="AH376" s="53">
        <v>1</v>
      </c>
      <c r="AI376" s="83">
        <v>46181</v>
      </c>
      <c r="AJ376" s="53"/>
      <c r="AK376" s="53"/>
    </row>
    <row r="377" spans="3:37" ht="14.25" hidden="1" customHeight="1">
      <c r="C377" s="82" t="s">
        <v>13</v>
      </c>
      <c r="D377" s="82" t="s">
        <v>3339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3031</v>
      </c>
      <c r="AH377" s="53">
        <v>1</v>
      </c>
      <c r="AI377" s="83">
        <v>46181</v>
      </c>
      <c r="AJ377" s="53"/>
      <c r="AK377" s="53"/>
    </row>
    <row r="378" spans="3:37" ht="14.25" hidden="1" customHeight="1">
      <c r="C378" s="82" t="s">
        <v>13</v>
      </c>
      <c r="D378" s="82" t="s">
        <v>3340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3031</v>
      </c>
      <c r="AH378" s="53">
        <v>1</v>
      </c>
      <c r="AI378" s="83">
        <v>46181</v>
      </c>
      <c r="AJ378" s="53"/>
      <c r="AK378" s="53"/>
    </row>
    <row r="379" spans="3:37" ht="14.25" hidden="1" customHeight="1">
      <c r="C379" s="82" t="s">
        <v>13</v>
      </c>
      <c r="D379" s="82" t="s">
        <v>3341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3031</v>
      </c>
      <c r="AH379" s="53">
        <v>1</v>
      </c>
      <c r="AI379" s="83">
        <v>46181</v>
      </c>
      <c r="AJ379" s="53"/>
      <c r="AK379" s="53"/>
    </row>
    <row r="380" spans="3:37" ht="14.25" hidden="1" customHeight="1">
      <c r="C380" s="82" t="s">
        <v>11</v>
      </c>
      <c r="D380" s="82" t="s">
        <v>3342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3044</v>
      </c>
      <c r="AH380" s="53">
        <v>1</v>
      </c>
      <c r="AI380" s="83">
        <v>46181</v>
      </c>
      <c r="AJ380" s="53"/>
      <c r="AK380" s="53"/>
    </row>
    <row r="381" spans="3:37" ht="14.25" hidden="1" customHeight="1">
      <c r="C381" s="82" t="s">
        <v>11</v>
      </c>
      <c r="D381" s="82" t="s">
        <v>3343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3037</v>
      </c>
      <c r="AH381" s="53">
        <v>3</v>
      </c>
      <c r="AI381" s="83">
        <v>46181</v>
      </c>
      <c r="AJ381" s="53"/>
      <c r="AK381" s="53"/>
    </row>
    <row r="382" spans="3:37" ht="14.25" hidden="1" customHeight="1">
      <c r="C382" s="82" t="s">
        <v>11</v>
      </c>
      <c r="D382" s="82" t="s">
        <v>3344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3048</v>
      </c>
      <c r="AH382" s="53">
        <v>1</v>
      </c>
      <c r="AI382" s="83">
        <v>46181</v>
      </c>
      <c r="AJ382" s="53"/>
      <c r="AK382" s="53"/>
    </row>
    <row r="383" spans="3:37" ht="14.25" hidden="1" customHeight="1">
      <c r="C383" s="82" t="s">
        <v>11</v>
      </c>
      <c r="D383" s="82" t="s">
        <v>3345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3300</v>
      </c>
      <c r="AH383" s="53">
        <v>1</v>
      </c>
      <c r="AI383" s="83">
        <v>46181</v>
      </c>
      <c r="AJ383" s="53"/>
      <c r="AK383" s="53"/>
    </row>
    <row r="384" spans="3:37" ht="14.25" hidden="1" customHeight="1">
      <c r="C384" s="82" t="s">
        <v>13</v>
      </c>
      <c r="D384" s="82" t="s">
        <v>3346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3046</v>
      </c>
      <c r="AH384" s="53">
        <v>2</v>
      </c>
      <c r="AI384" s="83">
        <v>46181</v>
      </c>
      <c r="AJ384" s="53"/>
      <c r="AK384" s="53"/>
    </row>
    <row r="385" spans="3:37" ht="14.25" hidden="1" customHeight="1">
      <c r="C385" s="82" t="s">
        <v>13</v>
      </c>
      <c r="D385" s="82" t="s">
        <v>3347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3046</v>
      </c>
      <c r="AH385" s="53">
        <v>2</v>
      </c>
      <c r="AI385" s="83">
        <v>46181</v>
      </c>
      <c r="AJ385" s="53"/>
      <c r="AK385" s="53"/>
    </row>
    <row r="386" spans="3:37" ht="14.25" hidden="1" customHeight="1">
      <c r="C386" s="82" t="s">
        <v>14</v>
      </c>
      <c r="D386" s="82" t="s">
        <v>3348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hidden="1" customHeight="1">
      <c r="C387" s="82" t="s">
        <v>14</v>
      </c>
      <c r="D387" s="82" t="s">
        <v>3349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14</v>
      </c>
      <c r="D388" s="82" t="s">
        <v>3350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hidden="1" customHeight="1">
      <c r="C389" s="82" t="s">
        <v>14</v>
      </c>
      <c r="D389" s="82" t="s">
        <v>3351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hidden="1" customHeight="1">
      <c r="C390" s="82" t="s">
        <v>14</v>
      </c>
      <c r="D390" s="82" t="s">
        <v>3352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hidden="1" customHeight="1">
      <c r="C391" s="82" t="s">
        <v>13</v>
      </c>
      <c r="D391" s="82" t="s">
        <v>3353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3031</v>
      </c>
      <c r="AH391" s="53">
        <v>2</v>
      </c>
      <c r="AI391" s="83">
        <v>46181</v>
      </c>
      <c r="AJ391" s="53"/>
      <c r="AK391" s="53"/>
    </row>
    <row r="392" spans="3:37" ht="14.25" hidden="1" customHeight="1">
      <c r="C392" s="82" t="s">
        <v>13</v>
      </c>
      <c r="D392" s="82" t="s">
        <v>3354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3031</v>
      </c>
      <c r="AH392" s="53">
        <v>1</v>
      </c>
      <c r="AI392" s="83">
        <v>46181</v>
      </c>
      <c r="AJ392" s="53"/>
      <c r="AK392" s="53"/>
    </row>
    <row r="393" spans="3:37" ht="14.25" hidden="1" customHeight="1">
      <c r="C393" s="82" t="s">
        <v>13</v>
      </c>
      <c r="D393" s="82" t="s">
        <v>3355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3031</v>
      </c>
      <c r="AH393" s="53">
        <v>1</v>
      </c>
      <c r="AI393" s="83">
        <v>46181</v>
      </c>
      <c r="AJ393" s="53"/>
      <c r="AK393" s="53"/>
    </row>
    <row r="394" spans="3:37" ht="14.25" hidden="1" customHeight="1">
      <c r="C394" s="82" t="s">
        <v>13</v>
      </c>
      <c r="D394" s="82" t="s">
        <v>3356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3031</v>
      </c>
      <c r="AH394" s="53">
        <v>1</v>
      </c>
      <c r="AI394" s="83">
        <v>46181</v>
      </c>
      <c r="AJ394" s="53"/>
      <c r="AK394" s="53"/>
    </row>
    <row r="395" spans="3:37" ht="14.25" hidden="1" customHeight="1">
      <c r="C395" s="82" t="s">
        <v>13</v>
      </c>
      <c r="D395" s="82" t="s">
        <v>3357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3031</v>
      </c>
      <c r="AH395" s="53">
        <v>1</v>
      </c>
      <c r="AI395" s="83">
        <v>46181</v>
      </c>
      <c r="AJ395" s="53"/>
      <c r="AK395" s="53"/>
    </row>
    <row r="396" spans="3:37" ht="14.25" hidden="1" customHeight="1">
      <c r="C396" s="82" t="s">
        <v>11</v>
      </c>
      <c r="D396" s="82" t="s">
        <v>3358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3044</v>
      </c>
      <c r="AH396" s="53">
        <v>1</v>
      </c>
      <c r="AI396" s="83">
        <v>46181</v>
      </c>
      <c r="AJ396" s="53"/>
      <c r="AK396" s="53"/>
    </row>
    <row r="397" spans="3:37" ht="14.25" hidden="1" customHeight="1">
      <c r="C397" s="82" t="s">
        <v>11</v>
      </c>
      <c r="D397" s="82" t="s">
        <v>3359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3037</v>
      </c>
      <c r="AH397" s="53">
        <v>3</v>
      </c>
      <c r="AI397" s="83">
        <v>46181</v>
      </c>
      <c r="AJ397" s="53"/>
      <c r="AK397" s="53"/>
    </row>
    <row r="398" spans="3:37" ht="14.25" hidden="1" customHeight="1">
      <c r="C398" s="82" t="s">
        <v>11</v>
      </c>
      <c r="D398" s="82" t="s">
        <v>3360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3048</v>
      </c>
      <c r="AH398" s="53">
        <v>1</v>
      </c>
      <c r="AI398" s="83">
        <v>46181</v>
      </c>
      <c r="AJ398" s="53"/>
      <c r="AK398" s="53"/>
    </row>
    <row r="399" spans="3:37" ht="14.25" hidden="1" customHeight="1">
      <c r="C399" s="82" t="s">
        <v>11</v>
      </c>
      <c r="D399" s="82" t="s">
        <v>3361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3300</v>
      </c>
      <c r="AH399" s="53">
        <v>2</v>
      </c>
      <c r="AI399" s="83">
        <v>46181</v>
      </c>
      <c r="AJ399" s="53"/>
      <c r="AK399" s="53"/>
    </row>
    <row r="400" spans="3:37" ht="14.25" hidden="1" customHeight="1">
      <c r="C400" s="82" t="s">
        <v>13</v>
      </c>
      <c r="D400" s="82" t="s">
        <v>3362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3046</v>
      </c>
      <c r="AH400" s="53">
        <v>2</v>
      </c>
      <c r="AI400" s="83">
        <v>46181</v>
      </c>
      <c r="AJ400" s="53"/>
      <c r="AK400" s="53"/>
    </row>
    <row r="401" spans="3:37" ht="14.25" hidden="1" customHeight="1">
      <c r="C401" s="82" t="s">
        <v>13</v>
      </c>
      <c r="D401" s="82" t="s">
        <v>3363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3046</v>
      </c>
      <c r="AH401" s="53">
        <v>2</v>
      </c>
      <c r="AI401" s="83">
        <v>46181</v>
      </c>
      <c r="AJ401" s="53"/>
      <c r="AK401" s="53"/>
    </row>
    <row r="402" spans="3:37" ht="14.25" hidden="1" customHeight="1">
      <c r="C402" s="82" t="s">
        <v>14</v>
      </c>
      <c r="D402" s="82" t="s">
        <v>3364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hidden="1" customHeight="1">
      <c r="C403" s="82" t="s">
        <v>14</v>
      </c>
      <c r="D403" s="82" t="s">
        <v>3365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hidden="1" customHeight="1">
      <c r="C404" s="82" t="s">
        <v>14</v>
      </c>
      <c r="D404" s="82" t="s">
        <v>3366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hidden="1" customHeight="1">
      <c r="C405" s="82" t="s">
        <v>14</v>
      </c>
      <c r="D405" s="82" t="s">
        <v>3367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hidden="1" customHeight="1">
      <c r="C406" s="82" t="s">
        <v>14</v>
      </c>
      <c r="D406" s="82" t="s">
        <v>3368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hidden="1" customHeight="1">
      <c r="C407" s="82" t="s">
        <v>13</v>
      </c>
      <c r="D407" s="82" t="s">
        <v>3369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3031</v>
      </c>
      <c r="AH407" s="53">
        <v>2</v>
      </c>
      <c r="AI407" s="83">
        <v>46181</v>
      </c>
      <c r="AJ407" s="53"/>
      <c r="AK407" s="53"/>
    </row>
    <row r="408" spans="3:37" ht="14.25" hidden="1" customHeight="1">
      <c r="C408" s="82" t="s">
        <v>13</v>
      </c>
      <c r="D408" s="82" t="s">
        <v>3370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3031</v>
      </c>
      <c r="AH408" s="53">
        <v>1</v>
      </c>
      <c r="AI408" s="83">
        <v>46181</v>
      </c>
      <c r="AJ408" s="53"/>
      <c r="AK408" s="53"/>
    </row>
    <row r="409" spans="3:37" ht="14.25" hidden="1" customHeight="1">
      <c r="C409" s="82" t="s">
        <v>13</v>
      </c>
      <c r="D409" s="82" t="s">
        <v>3371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3031</v>
      </c>
      <c r="AH409" s="53">
        <v>1</v>
      </c>
      <c r="AI409" s="83">
        <v>46181</v>
      </c>
      <c r="AJ409" s="53"/>
      <c r="AK409" s="53"/>
    </row>
    <row r="410" spans="3:37" ht="14.25" hidden="1" customHeight="1">
      <c r="C410" s="82" t="s">
        <v>13</v>
      </c>
      <c r="D410" s="82" t="s">
        <v>3372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3031</v>
      </c>
      <c r="AH410" s="53">
        <v>1</v>
      </c>
      <c r="AI410" s="83">
        <v>46181</v>
      </c>
      <c r="AJ410" s="53"/>
      <c r="AK410" s="53"/>
    </row>
    <row r="411" spans="3:37" ht="14.25" hidden="1" customHeight="1">
      <c r="C411" s="82" t="s">
        <v>13</v>
      </c>
      <c r="D411" s="82" t="s">
        <v>3373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3031</v>
      </c>
      <c r="AH411" s="53">
        <v>1</v>
      </c>
      <c r="AI411" s="83">
        <v>46181</v>
      </c>
      <c r="AJ411" s="53"/>
      <c r="AK411" s="53"/>
    </row>
    <row r="412" spans="3:37" ht="14.25" hidden="1" customHeight="1">
      <c r="C412" s="82" t="s">
        <v>11</v>
      </c>
      <c r="D412" s="82" t="s">
        <v>3374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3044</v>
      </c>
      <c r="AH412" s="53">
        <v>1</v>
      </c>
      <c r="AI412" s="83">
        <v>46181</v>
      </c>
      <c r="AJ412" s="53"/>
      <c r="AK412" s="53"/>
    </row>
    <row r="413" spans="3:37" ht="14.25" hidden="1" customHeight="1">
      <c r="C413" s="82" t="s">
        <v>11</v>
      </c>
      <c r="D413" s="82" t="s">
        <v>3375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3037</v>
      </c>
      <c r="AH413" s="53">
        <v>3</v>
      </c>
      <c r="AI413" s="83">
        <v>46181</v>
      </c>
      <c r="AJ413" s="53"/>
      <c r="AK413" s="53"/>
    </row>
    <row r="414" spans="3:37" ht="14.25" hidden="1" customHeight="1">
      <c r="C414" s="82" t="s">
        <v>11</v>
      </c>
      <c r="D414" s="82" t="s">
        <v>3376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3048</v>
      </c>
      <c r="AH414" s="53">
        <v>1</v>
      </c>
      <c r="AI414" s="83">
        <v>46181</v>
      </c>
      <c r="AJ414" s="53"/>
      <c r="AK414" s="53"/>
    </row>
    <row r="415" spans="3:37" ht="14.25" hidden="1" customHeight="1">
      <c r="C415" s="82" t="s">
        <v>11</v>
      </c>
      <c r="D415" s="82" t="s">
        <v>3377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3300</v>
      </c>
      <c r="AH415" s="53">
        <v>1</v>
      </c>
      <c r="AI415" s="83">
        <v>46181</v>
      </c>
      <c r="AJ415" s="53"/>
      <c r="AK415" s="53"/>
    </row>
    <row r="416" spans="3:37" ht="14.25" hidden="1" customHeight="1">
      <c r="C416" s="82" t="s">
        <v>11</v>
      </c>
      <c r="D416" s="82" t="s">
        <v>3378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3300</v>
      </c>
      <c r="AH416" s="53">
        <v>2</v>
      </c>
      <c r="AI416" s="83">
        <v>46181</v>
      </c>
      <c r="AJ416" s="53"/>
      <c r="AK416" s="53"/>
    </row>
    <row r="417" spans="3:37" ht="14.25" hidden="1" customHeight="1">
      <c r="C417" s="82" t="s">
        <v>13</v>
      </c>
      <c r="D417" s="82" t="s">
        <v>3379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3046</v>
      </c>
      <c r="AH417" s="53">
        <v>1</v>
      </c>
      <c r="AI417" s="83">
        <v>46181</v>
      </c>
      <c r="AJ417" s="53"/>
      <c r="AK417" s="53"/>
    </row>
    <row r="418" spans="3:37" ht="14.25" hidden="1" customHeight="1">
      <c r="C418" s="82" t="s">
        <v>13</v>
      </c>
      <c r="D418" s="82" t="s">
        <v>3380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3046</v>
      </c>
      <c r="AH418" s="53">
        <v>1</v>
      </c>
      <c r="AI418" s="83">
        <v>46181</v>
      </c>
      <c r="AJ418" s="53"/>
      <c r="AK418" s="53"/>
    </row>
    <row r="419" spans="3:37" ht="14.25" hidden="1" customHeight="1">
      <c r="C419" s="82" t="s">
        <v>13</v>
      </c>
      <c r="D419" s="82" t="s">
        <v>3381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0</v>
      </c>
      <c r="M419" s="26">
        <f t="shared" si="2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3113</v>
      </c>
      <c r="AH419" s="53">
        <v>1</v>
      </c>
      <c r="AI419" s="83">
        <v>46181</v>
      </c>
      <c r="AJ419" s="53"/>
      <c r="AK419" s="53"/>
    </row>
    <row r="420" spans="3:37" ht="14.25" hidden="1" customHeight="1">
      <c r="C420" s="82" t="s">
        <v>14</v>
      </c>
      <c r="D420" s="82" t="s">
        <v>3382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hidden="1" customHeight="1">
      <c r="C421" s="82" t="s">
        <v>14</v>
      </c>
      <c r="D421" s="82" t="s">
        <v>3383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hidden="1" customHeight="1">
      <c r="C422" s="82" t="s">
        <v>14</v>
      </c>
      <c r="D422" s="82" t="s">
        <v>3384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hidden="1" customHeight="1">
      <c r="C423" s="82" t="s">
        <v>14</v>
      </c>
      <c r="D423" s="82" t="s">
        <v>3385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hidden="1" customHeight="1">
      <c r="C424" s="82" t="s">
        <v>14</v>
      </c>
      <c r="D424" s="82" t="s">
        <v>3386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hidden="1" customHeight="1">
      <c r="C425" s="82" t="s">
        <v>14</v>
      </c>
      <c r="D425" s="82" t="s">
        <v>3387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hidden="1" customHeight="1">
      <c r="C426" s="82" t="s">
        <v>13</v>
      </c>
      <c r="D426" s="82" t="s">
        <v>3388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13</v>
      </c>
      <c r="D427" s="82" t="s">
        <v>3389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3031</v>
      </c>
      <c r="AH427" s="53">
        <v>1</v>
      </c>
      <c r="AI427" s="83">
        <v>46181</v>
      </c>
      <c r="AJ427" s="53"/>
      <c r="AK427" s="53"/>
    </row>
    <row r="428" spans="3:37" ht="14.25" hidden="1" customHeight="1">
      <c r="C428" s="82" t="s">
        <v>13</v>
      </c>
      <c r="D428" s="82" t="s">
        <v>3390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3031</v>
      </c>
      <c r="AH428" s="53">
        <v>1</v>
      </c>
      <c r="AI428" s="83">
        <v>46181</v>
      </c>
      <c r="AJ428" s="53"/>
      <c r="AK428" s="53"/>
    </row>
    <row r="429" spans="3:37" ht="14.25" hidden="1" customHeight="1">
      <c r="C429" s="82" t="s">
        <v>13</v>
      </c>
      <c r="D429" s="82" t="s">
        <v>3391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3031</v>
      </c>
      <c r="AH429" s="53">
        <v>1</v>
      </c>
      <c r="AI429" s="83">
        <v>46181</v>
      </c>
      <c r="AJ429" s="53"/>
      <c r="AK429" s="53"/>
    </row>
    <row r="430" spans="3:37" ht="14.25" hidden="1" customHeight="1">
      <c r="C430" s="82" t="s">
        <v>13</v>
      </c>
      <c r="D430" s="82" t="s">
        <v>3392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3031</v>
      </c>
      <c r="AH430" s="53">
        <v>1</v>
      </c>
      <c r="AI430" s="83">
        <v>46181</v>
      </c>
      <c r="AJ430" s="53"/>
      <c r="AK430" s="53"/>
    </row>
    <row r="431" spans="3:37" ht="14.25" hidden="1" customHeight="1">
      <c r="C431" s="82" t="s">
        <v>13</v>
      </c>
      <c r="D431" s="82" t="s">
        <v>3393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3031</v>
      </c>
      <c r="AH431" s="53">
        <v>1</v>
      </c>
      <c r="AI431" s="83">
        <v>46181</v>
      </c>
      <c r="AJ431" s="53"/>
      <c r="AK431" s="53"/>
    </row>
    <row r="432" spans="3:37" ht="14.25" hidden="1" customHeight="1">
      <c r="C432" s="82" t="s">
        <v>13</v>
      </c>
      <c r="D432" s="82" t="s">
        <v>3394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3031</v>
      </c>
      <c r="AH432" s="53">
        <v>1</v>
      </c>
      <c r="AI432" s="83">
        <v>46181</v>
      </c>
      <c r="AJ432" s="53"/>
      <c r="AK432" s="53"/>
    </row>
    <row r="433" spans="3:37" ht="14.25" hidden="1" customHeight="1">
      <c r="C433" s="82" t="s">
        <v>14</v>
      </c>
      <c r="D433" s="82" t="s">
        <v>3395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hidden="1" customHeight="1">
      <c r="C434" s="82" t="s">
        <v>11</v>
      </c>
      <c r="D434" s="82" t="s">
        <v>3396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0</v>
      </c>
      <c r="M434" s="26">
        <f t="shared" si="27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hidden="1" customHeight="1">
      <c r="C435" s="82" t="s">
        <v>11</v>
      </c>
      <c r="D435" s="82" t="s">
        <v>3397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0</v>
      </c>
      <c r="M435" s="26">
        <f t="shared" si="27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3029</v>
      </c>
      <c r="AH435" s="53">
        <v>1</v>
      </c>
      <c r="AI435" s="83">
        <v>46181</v>
      </c>
      <c r="AJ435" s="53"/>
      <c r="AK435" s="53"/>
    </row>
    <row r="436" spans="3:37" ht="14.25" hidden="1" customHeight="1">
      <c r="C436" s="82" t="s">
        <v>11</v>
      </c>
      <c r="D436" s="82" t="s">
        <v>3398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0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hidden="1" customHeight="1">
      <c r="C437" s="82" t="s">
        <v>13</v>
      </c>
      <c r="D437" s="82" t="s">
        <v>3399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 t="s">
        <v>3965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hidden="1" customHeight="1">
      <c r="C438" s="82" t="s">
        <v>13</v>
      </c>
      <c r="D438" s="82" t="s">
        <v>3400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3031</v>
      </c>
      <c r="AH438" s="53">
        <v>2</v>
      </c>
      <c r="AI438" s="83">
        <v>46181</v>
      </c>
      <c r="AJ438" s="53"/>
      <c r="AK438" s="53"/>
    </row>
    <row r="439" spans="3:37" ht="14.25" hidden="1" customHeight="1">
      <c r="C439" s="82" t="s">
        <v>13</v>
      </c>
      <c r="D439" s="82" t="s">
        <v>3401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3402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3031</v>
      </c>
      <c r="AH440" s="53">
        <v>2</v>
      </c>
      <c r="AI440" s="83">
        <v>46181</v>
      </c>
      <c r="AJ440" s="53"/>
      <c r="AK440" s="53"/>
    </row>
    <row r="441" spans="3:37" ht="14.25" hidden="1" customHeight="1">
      <c r="C441" s="82" t="s">
        <v>11</v>
      </c>
      <c r="D441" s="82" t="s">
        <v>3403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0</v>
      </c>
      <c r="M441" s="26">
        <f t="shared" si="27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3029</v>
      </c>
      <c r="AH441" s="53">
        <v>1</v>
      </c>
      <c r="AI441" s="83">
        <v>46181</v>
      </c>
      <c r="AJ441" s="53"/>
      <c r="AK441" s="53"/>
    </row>
    <row r="442" spans="3:37" ht="14.25" hidden="1" customHeight="1">
      <c r="C442" s="82" t="s">
        <v>11</v>
      </c>
      <c r="D442" s="82" t="s">
        <v>3404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0</v>
      </c>
      <c r="M442" s="26">
        <f t="shared" si="27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hidden="1" customHeight="1">
      <c r="C443" s="82" t="s">
        <v>11</v>
      </c>
      <c r="D443" s="82" t="s">
        <v>3405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0</v>
      </c>
      <c r="M443" s="26">
        <f t="shared" si="2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8"/>
        <v/>
      </c>
      <c r="AC443" s="53" t="str">
        <f t="shared" si="29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hidden="1" customHeight="1">
      <c r="C444" s="82" t="s">
        <v>13</v>
      </c>
      <c r="D444" s="82" t="s">
        <v>3406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 t="s">
        <v>3965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hidden="1" customHeight="1">
      <c r="C445" s="82" t="s">
        <v>13</v>
      </c>
      <c r="D445" s="82" t="s">
        <v>3407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3031</v>
      </c>
      <c r="AH445" s="53">
        <v>2</v>
      </c>
      <c r="AI445" s="83">
        <v>46181</v>
      </c>
      <c r="AJ445" s="53"/>
      <c r="AK445" s="53"/>
    </row>
    <row r="446" spans="3:37" ht="14.25" hidden="1" customHeight="1">
      <c r="C446" s="82" t="s">
        <v>13</v>
      </c>
      <c r="D446" s="82" t="s">
        <v>3408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hidden="1" customHeight="1">
      <c r="C447" s="82" t="s">
        <v>13</v>
      </c>
      <c r="D447" s="82" t="s">
        <v>3409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3031</v>
      </c>
      <c r="AH447" s="53">
        <v>2</v>
      </c>
      <c r="AI447" s="83">
        <v>46181</v>
      </c>
      <c r="AJ447" s="53"/>
      <c r="AK447" s="53"/>
    </row>
    <row r="448" spans="3:37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>
    <filterColumn colId="17">
      <customFilters>
        <customFilter operator="notEqual" val=" "/>
      </custom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1"/>
      <c r="AL3" s="372"/>
      <c r="AM3" s="372"/>
      <c r="AN3" s="372"/>
      <c r="AO3" s="372"/>
      <c r="AP3" s="372"/>
      <c r="AQ3" s="372"/>
      <c r="AR3" s="372"/>
      <c r="AS3" s="372"/>
      <c r="AT3" s="372"/>
      <c r="AU3" s="115"/>
      <c r="AV3" s="371"/>
      <c r="AW3" s="372"/>
      <c r="AX3" s="372"/>
      <c r="AY3" s="372"/>
      <c r="AZ3" s="372"/>
      <c r="BA3" s="372"/>
      <c r="BB3" s="115"/>
      <c r="BC3" s="371"/>
      <c r="BD3" s="372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2972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115"/>
      <c r="AV4" s="372"/>
      <c r="AW4" s="372"/>
      <c r="AX4" s="372"/>
      <c r="AY4" s="372"/>
      <c r="AZ4" s="372"/>
      <c r="BA4" s="372"/>
      <c r="BB4" s="115"/>
      <c r="BC4" s="372"/>
      <c r="BD4" s="37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73"/>
      <c r="AL5" s="373"/>
      <c r="AM5" s="373"/>
      <c r="AN5" s="373"/>
      <c r="AO5" s="373"/>
      <c r="AP5" s="373"/>
      <c r="AQ5" s="373"/>
      <c r="AR5" s="373"/>
      <c r="AS5" s="373"/>
      <c r="AT5" s="373"/>
      <c r="AU5" s="119"/>
      <c r="AV5" s="373"/>
      <c r="AW5" s="373"/>
      <c r="AX5" s="373"/>
      <c r="AY5" s="373"/>
      <c r="AZ5" s="373"/>
      <c r="BA5" s="373"/>
      <c r="BB5" s="119"/>
      <c r="BC5" s="373"/>
      <c r="BD5" s="37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74" t="s">
        <v>583</v>
      </c>
      <c r="AL6" s="374"/>
      <c r="AM6" s="374"/>
      <c r="AN6" s="374"/>
      <c r="AO6" s="374"/>
      <c r="AP6" s="374"/>
      <c r="AQ6" s="374"/>
      <c r="AR6" s="374"/>
      <c r="AS6" s="374"/>
      <c r="AT6" s="374"/>
      <c r="AU6" s="375" t="s">
        <v>584</v>
      </c>
      <c r="AV6" s="374"/>
      <c r="AW6" s="374"/>
      <c r="AX6" s="374"/>
      <c r="AY6" s="374"/>
      <c r="AZ6" s="374"/>
      <c r="BA6" s="376"/>
      <c r="BB6" s="129" t="s">
        <v>585</v>
      </c>
      <c r="BC6" s="375" t="s">
        <v>586</v>
      </c>
      <c r="BD6" s="374"/>
      <c r="BE6" s="374"/>
      <c r="BF6" s="374"/>
      <c r="BG6" s="374"/>
      <c r="BH6" s="374"/>
      <c r="BI6" s="374"/>
      <c r="BJ6" s="374"/>
      <c r="BK6" s="374"/>
      <c r="BL6" s="374"/>
      <c r="BM6" s="374"/>
      <c r="BN6" s="374"/>
      <c r="BO6" s="374"/>
      <c r="BP6" s="374"/>
      <c r="BQ6" s="374"/>
      <c r="BR6" s="374"/>
      <c r="BS6" s="374"/>
      <c r="BT6" s="374"/>
      <c r="BU6" s="374"/>
      <c r="BV6" s="374"/>
      <c r="BW6" s="374"/>
      <c r="BX6" s="374"/>
      <c r="BY6" s="374"/>
      <c r="BZ6" s="374"/>
      <c r="CA6" s="374"/>
      <c r="CB6" s="374"/>
      <c r="CC6" s="374"/>
      <c r="CD6" s="374"/>
      <c r="CE6" s="374"/>
      <c r="CF6" s="374"/>
      <c r="CG6" s="374"/>
      <c r="CH6" s="374"/>
      <c r="CI6" s="374"/>
      <c r="CJ6" s="37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81" t="s">
        <v>587</v>
      </c>
      <c r="BD7" s="38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3395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0.90697674418604646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3109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8">
        <f t="shared" ref="U13:U20" ca="1" si="0">+L13-T13</f>
        <v>0</v>
      </c>
      <c r="V13" s="218">
        <f t="shared" ref="V13:V20" ca="1" si="1">ROUNDDOWN(T13/J13,0)</f>
        <v>1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3110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8">
        <f t="shared" ca="1" si="0"/>
        <v>0</v>
      </c>
      <c r="V14" s="218">
        <f t="shared" ca="1" si="1"/>
        <v>1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3111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3112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3114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3117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3118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3115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0.86956521739130432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3119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3120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8">
        <f t="shared" ca="1" si="4"/>
        <v>0</v>
      </c>
      <c r="V23" s="218">
        <f t="shared" ca="1" si="5"/>
        <v>1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3121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8">
        <f t="shared" ca="1" si="4"/>
        <v>0</v>
      </c>
      <c r="V24" s="218">
        <f t="shared" ca="1" si="5"/>
        <v>1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3122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3123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3124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3126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3128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3130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3131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3125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3132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3133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3134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3135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3136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3140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3137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3138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3139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3141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3142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3143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3144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3147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3148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3145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3146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3149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3150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3151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3153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3152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3154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3155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3156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3157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3162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3158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3159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3160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3161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3163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3164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3165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3166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3167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3170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3172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3168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3169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3171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3173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3174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3175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3176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3177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3178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3179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3180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3181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3182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3183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3184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3185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3186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3187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3188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3189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3190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3191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3192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3193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3194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3195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3196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9.0909090909090912E-2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3197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3199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3198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3200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3201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3203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3204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3205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3206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3202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3207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3208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3209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3210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3211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3212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3213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3214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3216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3215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3217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3218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3219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3220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3221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3222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3223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3224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3225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3226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3227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3228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3229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8.3333333333333329E-2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3230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3232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3231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3233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3234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3236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3237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3238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3239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3240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3235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3241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3242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3243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3244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3249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3250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3251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3252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3254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3253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3255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3256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3257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3258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3260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3259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3261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3262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3266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3263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3264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3265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3267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3268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3269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3270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3271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3272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3273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3274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3275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3276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3277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3279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3278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3280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3281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3282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3283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3284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3285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3286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3287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3288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3289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3290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3291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3292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3293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3294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3295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3245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3246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3247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3248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0.18181818181818182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3297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3296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3298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3299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3301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3302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3303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3305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3312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3313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3306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3307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3308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3309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3310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3311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3315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3316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3317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3318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3319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3304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3314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0.35714285714285715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3321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3320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3322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3323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3327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3324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3325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3326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3328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3333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3334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3330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3331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3332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3335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3336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3337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3338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3339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3340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3341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3343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3342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3344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3345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3346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3347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3351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3352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3348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3349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3350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3353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3354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3355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3356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3357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3359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3358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3360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3361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3362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3363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3367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3368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3364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3365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3366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3369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3370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3371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3372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3373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7.407407407407407E-2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3375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3374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3376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3377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3378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3379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3380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3381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3382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3383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3384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3385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3386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3387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3389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3390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3391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3392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3393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3394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3388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2980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2982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2984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2986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2987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2988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2989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2990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3002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3013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3021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3022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3023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3024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3025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3027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2992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2993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2994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2995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2996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2997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2998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2999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3000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3001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3003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3004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3005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3006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3007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3008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3009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3010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3011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3012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3014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3015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3016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3017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3018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3019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3020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0.5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3028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3030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0.5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3032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3033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3034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3053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3064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3071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3072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3073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3074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3075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3076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3036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3038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3040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3041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3042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3043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3045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3047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3049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3050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3051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3052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3054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3055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3056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3057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3058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3059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3060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3061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3062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3063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3065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3066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3067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3068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3069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3070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3077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273</v>
      </c>
      <c r="U484" s="218">
        <f ca="1">+L484-T484</f>
        <v>84</v>
      </c>
      <c r="V484" s="218">
        <f ca="1">ROUNDDOWN(T484/J484,0)</f>
        <v>273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3087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3088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3089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3090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3091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3092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3093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3094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3095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3096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3097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3098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3099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3100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3101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3102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3103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3104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3105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3106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3107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3108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3078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3080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3081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3082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3083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3084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3085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3086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0.55555555555555558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3396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3397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3398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3399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3400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3401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3402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0.55555555555555558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3403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3404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3405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3406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3407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3408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3409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2983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2973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2974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2976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2977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2978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2979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3026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4418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4421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4419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4420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4422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4423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4424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4425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4426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4427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4430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4428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4429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4431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4432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4433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4434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4435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4436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4437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4438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4439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4440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4441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4442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4443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4444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4445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4446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4447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4448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4449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4450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4451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4452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4453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4454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4455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4456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4457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4458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4459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4460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4461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4462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4463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4464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4465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4466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4467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4468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4469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4470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4471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4472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4473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4474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4475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4478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4479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4480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4481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4482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4483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4484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4485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4486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4487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4488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4489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4490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4491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4492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4493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4494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4495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4476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4477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4496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4497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4498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4499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4500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4501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4502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4503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4504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4505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4506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4507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4508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4509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4510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4511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4512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4513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4514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4515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4516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4517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4518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4519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4520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4521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4522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4523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4524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4525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4526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4527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4528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4529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4530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4531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4532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4533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4534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4535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4536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4537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4538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4539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4542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4543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4544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4545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4546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4547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4548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4549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4550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4551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4552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4553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4554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4555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4556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4557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4558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4559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4540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4541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4560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4561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4562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4563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4564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4565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4566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4567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4568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4569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4570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3992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3996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3998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4000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4002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4006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4010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4014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4016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4020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4021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4022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4023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4024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4025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4026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4027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4028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4033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4038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4043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4048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4053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4056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4059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4062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4067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4070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4073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4076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4079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4082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4085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4090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4093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4098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4103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4106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4109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4112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4117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4122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4127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4132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4137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4142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4145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4148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4151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4154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4157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4160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4165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4168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4171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4174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4177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4182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4187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4190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4195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4198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4201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4204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4207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4210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4213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4216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4219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4222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4225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4228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4231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4234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4237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4240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4243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4248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4253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4256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4259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4262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4265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4268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4271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4274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4277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4282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4289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4293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4297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4300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4301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4304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4305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4308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4309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4312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4313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4316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4317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4320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4321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4324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4325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4328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4329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4332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4333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4336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4337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4340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4341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4344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4345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4348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4349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4352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4353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4356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4357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4360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4361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4364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4365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4368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4369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4372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4373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4376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4377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4380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4381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4384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4385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4388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4389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4392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4393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4396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4397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4400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4401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4404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4405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4408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4409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4412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4413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4416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4417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4419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4420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4421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4422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4423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4424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4425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4426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4427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4428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4429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4430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4431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4432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4433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4434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4435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4436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4437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4440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4441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4442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4443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4444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4445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4447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4448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4450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4451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4452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4453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4455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4457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4459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4460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4461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4462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4463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4464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4466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4468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4469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4470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4471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4472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4473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4475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4477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4479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4480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4481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4482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4483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4485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4487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4488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4490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4491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4492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4493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4495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4496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4497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4498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4500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4501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4502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4503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4505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4506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4507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4508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4509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4510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4511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4512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4513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4514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4515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4516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4517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4518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4519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4522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4523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4524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4525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4526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4527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4528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4529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4530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4531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4532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4533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4534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4535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4536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4537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4538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4539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4540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4541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4542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4543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4546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4547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4548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4549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4550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4551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4552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4553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4556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4557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4558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4559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4560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4561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4562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4563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4564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4565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4566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4567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4568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4569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I137" sqref="I1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3996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3998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3992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hidden="1" customHeight="1">
      <c r="C33" s="82" t="s">
        <v>11</v>
      </c>
      <c r="D33" s="82" t="s">
        <v>4000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4002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4006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4010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4014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4016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4021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4022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4020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hidden="1" customHeight="1">
      <c r="C42" s="82" t="s">
        <v>11</v>
      </c>
      <c r="D42" s="82" t="s">
        <v>4023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4024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4025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4026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4027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4028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4043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4048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4053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4056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4059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4062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4067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4070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4073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4076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4079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4082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4085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4090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4093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4098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4103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4106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4109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4112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4117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4122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4127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4132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4137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4142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4145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4148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4151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4154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4157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4160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4165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4171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4177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4240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4243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4182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4187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4190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4195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4198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4201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4204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4207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4210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4213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4216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4219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4222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4225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4228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4231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4234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4237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4248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4253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4256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4259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4262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4265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4268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4271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4274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4277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4282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4289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4293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4297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4300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4301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4304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4305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4308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4309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4312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4313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4316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4317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4320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4324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4325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4328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4329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4332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4333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4336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4337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4340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4341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4344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4345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4348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4349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4352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4353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4356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4357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4396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4397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4360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4361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4364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4365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4368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4369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4372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4373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4376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4377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4380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4381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4384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4385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4388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4389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4392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4393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4400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4401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4404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4405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4408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4409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4412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4413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4416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4417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23">
      <filters>
        <filter val="2.00"/>
        <filter val="4.00"/>
      </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BTP-U298STK2</vt:lpstr>
      <vt:lpstr>U298OLD1</vt:lpstr>
      <vt:lpstr>U298STK2</vt:lpstr>
      <vt:lpstr>BTP-U298STK1</vt:lpstr>
      <vt:lpstr>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2026-10-15T01:30:18Z</dcterms:modified>
</cp:coreProperties>
</file>