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AB79F7C3-715A-4147-ADAA-1AC910D82515}" xr6:coauthVersionLast="47" xr6:coauthVersionMax="47" xr10:uidLastSave="{00000000-0000-0000-0000-000000000000}"/>
  <bookViews>
    <workbookView xWindow="-120" yWindow="-120" windowWidth="29040" windowHeight="15720" tabRatio="681" activeTab="5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'BTP-U302AB2'!$C$29:$BA$301</definedName>
    <definedName name="_xlnm._FilterDatabase" localSheetId="1" hidden="1">'BTP-U302SCR1'!$C$29:$BP$846</definedName>
    <definedName name="_xlnm._FilterDatabase" localSheetId="3" hidden="1">'BTP-U302SCR2'!$C$29:$CJ$846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N27" i="5" l="1" a="1"/>
  <c r="AN27" i="5" s="1"/>
  <c r="AN28" i="5"/>
  <c r="BC27" i="1" a="1"/>
  <c r="BC27" i="1" s="1"/>
  <c r="BC28" i="1"/>
  <c r="BW27" i="2" a="1"/>
  <c r="BW27" i="2" s="1"/>
  <c r="BW28" i="2"/>
  <c r="BV27" i="2" a="1"/>
  <c r="BV27" i="2" s="1"/>
  <c r="BV28" i="2"/>
  <c r="BU27" i="2" a="1"/>
  <c r="BU27" i="2" s="1"/>
  <c r="BU28" i="2"/>
  <c r="AM27" i="5" a="1"/>
  <c r="AM27" i="5" s="1"/>
  <c r="AM28" i="5"/>
  <c r="BT756" i="2"/>
  <c r="BT27" i="2" a="1"/>
  <c r="BT27" i="2" s="1"/>
  <c r="BT28" i="2"/>
  <c r="AL27" i="5" a="1"/>
  <c r="AL27" i="5" s="1"/>
  <c r="AL28" i="5"/>
  <c r="BS683" i="2"/>
  <c r="BS158" i="2"/>
  <c r="BS27" i="2" l="1" a="1"/>
  <c r="BS27" i="2" s="1"/>
  <c r="BS28" i="2"/>
  <c r="AK27" i="5" a="1"/>
  <c r="AK27" i="5" s="1"/>
  <c r="AK28" i="5"/>
  <c r="BR27" i="2" a="1"/>
  <c r="BR27" i="2" s="1"/>
  <c r="BR28" i="2"/>
  <c r="BQ27" i="2" a="1"/>
  <c r="BQ27" i="2" s="1"/>
  <c r="BQ28" i="2"/>
  <c r="BX656" i="2"/>
  <c r="BX655" i="2"/>
  <c r="BP27" i="2" a="1"/>
  <c r="BP27" i="2" s="1"/>
  <c r="BP28" i="2"/>
  <c r="AJ27" i="5" l="1" a="1"/>
  <c r="AJ27" i="5" s="1"/>
  <c r="AJ28" i="5"/>
  <c r="BD735" i="1"/>
  <c r="BD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28" i="5" s="1"/>
  <c r="AG60" i="5"/>
  <c r="AG27" i="5" a="1"/>
  <c r="AG27" i="5" s="1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CA121" i="2"/>
  <c r="CB121" i="2"/>
  <c r="CA122" i="2"/>
  <c r="CB122" i="2"/>
  <c r="CA123" i="2"/>
  <c r="CB123" i="2"/>
  <c r="L121" i="2"/>
  <c r="M121" i="2" s="1"/>
  <c r="L122" i="2"/>
  <c r="M122" i="2" s="1"/>
  <c r="L123" i="2"/>
  <c r="M123" i="2" s="1"/>
  <c r="BG122" i="1"/>
  <c r="BH122" i="1"/>
  <c r="BG123" i="1"/>
  <c r="BH123" i="1"/>
  <c r="L122" i="1"/>
  <c r="M122" i="1" s="1"/>
  <c r="L123" i="1"/>
  <c r="M123" i="1" s="1"/>
  <c r="BG121" i="1"/>
  <c r="BH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CB766" i="2"/>
  <c r="CA766" i="2"/>
  <c r="L766" i="2"/>
  <c r="CB625" i="2"/>
  <c r="CA625" i="2"/>
  <c r="L625" i="2"/>
  <c r="CB624" i="2"/>
  <c r="CA624" i="2"/>
  <c r="L624" i="2"/>
  <c r="CB607" i="2"/>
  <c r="CA607" i="2"/>
  <c r="L607" i="2"/>
  <c r="CB601" i="2"/>
  <c r="CA601" i="2"/>
  <c r="L601" i="2"/>
  <c r="CB150" i="2"/>
  <c r="CA150" i="2"/>
  <c r="L150" i="2"/>
  <c r="CB134" i="2"/>
  <c r="CA134" i="2"/>
  <c r="L134" i="2"/>
  <c r="CB127" i="2"/>
  <c r="CA127" i="2"/>
  <c r="L127" i="2"/>
  <c r="M127" i="2" s="1"/>
  <c r="CB114" i="2"/>
  <c r="CA114" i="2"/>
  <c r="L114" i="2"/>
  <c r="CB108" i="2"/>
  <c r="CA108" i="2"/>
  <c r="L108" i="2"/>
  <c r="CB102" i="2"/>
  <c r="CA102" i="2"/>
  <c r="L102" i="2"/>
  <c r="CB85" i="2"/>
  <c r="CA85" i="2"/>
  <c r="L85" i="2"/>
  <c r="BH766" i="1"/>
  <c r="BG766" i="1"/>
  <c r="L766" i="1"/>
  <c r="M766" i="1" s="1"/>
  <c r="BH625" i="1"/>
  <c r="BG625" i="1"/>
  <c r="L625" i="1"/>
  <c r="M625" i="1" s="1"/>
  <c r="BH624" i="1"/>
  <c r="BG624" i="1"/>
  <c r="L624" i="1"/>
  <c r="M624" i="1" s="1"/>
  <c r="BH607" i="1"/>
  <c r="BG607" i="1"/>
  <c r="L607" i="1"/>
  <c r="M607" i="1" s="1"/>
  <c r="BH601" i="1"/>
  <c r="BG601" i="1"/>
  <c r="L601" i="1"/>
  <c r="M601" i="1" s="1"/>
  <c r="BH150" i="1"/>
  <c r="BG150" i="1"/>
  <c r="L150" i="1"/>
  <c r="M150" i="1" s="1"/>
  <c r="BH134" i="1"/>
  <c r="BG134" i="1"/>
  <c r="L134" i="1"/>
  <c r="M134" i="1" s="1"/>
  <c r="BH127" i="1"/>
  <c r="BG127" i="1"/>
  <c r="L127" i="1"/>
  <c r="M127" i="1" s="1"/>
  <c r="BH114" i="1"/>
  <c r="BG114" i="1"/>
  <c r="L114" i="1"/>
  <c r="M114" i="1" s="1"/>
  <c r="BH108" i="1"/>
  <c r="BG108" i="1"/>
  <c r="L108" i="1"/>
  <c r="M108" i="1" s="1"/>
  <c r="BH102" i="1"/>
  <c r="BG102" i="1"/>
  <c r="L102" i="1"/>
  <c r="M102" i="1" s="1"/>
  <c r="BH85" i="1"/>
  <c r="BG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764" i="1"/>
  <c r="AL28" i="1" s="1"/>
  <c r="AK27" i="1" a="1"/>
  <c r="AK27" i="1" s="1"/>
  <c r="AK28" i="1"/>
  <c r="CA4" i="2"/>
  <c r="AG27" i="2" a="1"/>
  <c r="AG27" i="2" s="1"/>
  <c r="AG28" i="2"/>
  <c r="AF598" i="2"/>
  <c r="T946" i="20"/>
  <c r="T916" i="16"/>
  <c r="T81" i="20"/>
  <c r="T679" i="20"/>
  <c r="T711" i="20"/>
  <c r="T909" i="20"/>
  <c r="T916" i="20"/>
  <c r="T712" i="16"/>
  <c r="T939" i="16"/>
  <c r="T969" i="16"/>
  <c r="T939" i="20"/>
  <c r="T969" i="20"/>
  <c r="T711" i="16"/>
  <c r="T762" i="20"/>
  <c r="T691" i="16"/>
  <c r="T946" i="16"/>
  <c r="T924" i="16"/>
  <c r="T691" i="20"/>
  <c r="T909" i="16"/>
  <c r="T81" i="16"/>
  <c r="T679" i="16"/>
  <c r="T924" i="20"/>
  <c r="T762" i="16"/>
  <c r="T712" i="20"/>
  <c r="AL27" i="1" l="1" a="1"/>
  <c r="AL27" i="1" s="1"/>
  <c r="V924" i="20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CB509" i="2"/>
  <c r="CA509" i="2"/>
  <c r="L509" i="2"/>
  <c r="CB482" i="2"/>
  <c r="CA482" i="2"/>
  <c r="L482" i="2"/>
  <c r="CB481" i="2"/>
  <c r="CA481" i="2"/>
  <c r="L481" i="2"/>
  <c r="CB480" i="2"/>
  <c r="CA480" i="2"/>
  <c r="L480" i="2"/>
  <c r="CB473" i="2"/>
  <c r="CA473" i="2"/>
  <c r="L473" i="2"/>
  <c r="CB472" i="2"/>
  <c r="CA472" i="2"/>
  <c r="L472" i="2"/>
  <c r="CB392" i="2"/>
  <c r="CA392" i="2"/>
  <c r="L392" i="2"/>
  <c r="CB364" i="2"/>
  <c r="CA364" i="2"/>
  <c r="L364" i="2"/>
  <c r="CB341" i="2"/>
  <c r="CA341" i="2"/>
  <c r="L341" i="2"/>
  <c r="CB314" i="2"/>
  <c r="CA314" i="2"/>
  <c r="L314" i="2"/>
  <c r="CB313" i="2"/>
  <c r="CA313" i="2"/>
  <c r="L313" i="2"/>
  <c r="CB312" i="2"/>
  <c r="CA312" i="2"/>
  <c r="L312" i="2"/>
  <c r="CB307" i="2"/>
  <c r="CA307" i="2"/>
  <c r="L307" i="2"/>
  <c r="CB306" i="2"/>
  <c r="CA306" i="2"/>
  <c r="L306" i="2"/>
  <c r="BH509" i="1"/>
  <c r="L509" i="1"/>
  <c r="BH482" i="1"/>
  <c r="L482" i="1"/>
  <c r="BH481" i="1"/>
  <c r="L481" i="1"/>
  <c r="BH480" i="1"/>
  <c r="L480" i="1"/>
  <c r="BH473" i="1"/>
  <c r="L473" i="1"/>
  <c r="BH472" i="1"/>
  <c r="L472" i="1"/>
  <c r="BH392" i="1"/>
  <c r="L392" i="1"/>
  <c r="BH364" i="1"/>
  <c r="L364" i="1"/>
  <c r="BH341" i="1"/>
  <c r="L341" i="1"/>
  <c r="BH314" i="1"/>
  <c r="L314" i="1"/>
  <c r="BH313" i="1"/>
  <c r="L313" i="1"/>
  <c r="BH312" i="1"/>
  <c r="L312" i="1"/>
  <c r="BH307" i="1"/>
  <c r="L307" i="1"/>
  <c r="BH306" i="1"/>
  <c r="L306" i="1"/>
  <c r="Z27" i="1" a="1"/>
  <c r="Z27" i="1" s="1"/>
  <c r="Z28" i="1"/>
  <c r="Y27" i="1" a="1"/>
  <c r="Y27" i="1" s="1"/>
  <c r="Y28" i="1"/>
  <c r="CB449" i="2"/>
  <c r="CA449" i="2"/>
  <c r="L449" i="2"/>
  <c r="CB479" i="2"/>
  <c r="CA479" i="2"/>
  <c r="L479" i="2"/>
  <c r="CB543" i="2"/>
  <c r="CA543" i="2"/>
  <c r="L543" i="2"/>
  <c r="T205" i="16"/>
  <c r="T453" i="20"/>
  <c r="T211" i="20"/>
  <c r="T19" i="16"/>
  <c r="T484" i="16"/>
  <c r="T206" i="16"/>
  <c r="T213" i="20"/>
  <c r="T550" i="20"/>
  <c r="T550" i="16"/>
  <c r="T475" i="20"/>
  <c r="T205" i="20"/>
  <c r="T483" i="16"/>
  <c r="T213" i="16"/>
  <c r="T19" i="20"/>
  <c r="T278" i="20"/>
  <c r="T475" i="16"/>
  <c r="T484" i="20"/>
  <c r="T212" i="20"/>
  <c r="T206" i="20"/>
  <c r="T483" i="20"/>
  <c r="T278" i="16"/>
  <c r="T474" i="20"/>
  <c r="T622" i="20"/>
  <c r="T211" i="16"/>
  <c r="T339" i="20"/>
  <c r="T485" i="16"/>
  <c r="T474" i="16"/>
  <c r="T212" i="16"/>
  <c r="T481" i="20"/>
  <c r="T485" i="20"/>
  <c r="T339" i="16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H449" i="1"/>
  <c r="BG449" i="1"/>
  <c r="L449" i="1"/>
  <c r="BH479" i="1"/>
  <c r="BG479" i="1"/>
  <c r="L479" i="1"/>
  <c r="BH543" i="1"/>
  <c r="BG543" i="1"/>
  <c r="L543" i="1"/>
  <c r="AG6" i="6"/>
  <c r="BH844" i="1"/>
  <c r="BG844" i="1"/>
  <c r="L844" i="1"/>
  <c r="BH843" i="1"/>
  <c r="BG843" i="1"/>
  <c r="L843" i="1"/>
  <c r="BH842" i="1"/>
  <c r="BG842" i="1"/>
  <c r="L842" i="1"/>
  <c r="BH841" i="1"/>
  <c r="BG841" i="1"/>
  <c r="L841" i="1"/>
  <c r="BH840" i="1"/>
  <c r="BG840" i="1"/>
  <c r="L840" i="1"/>
  <c r="BH839" i="1"/>
  <c r="BG839" i="1"/>
  <c r="L839" i="1"/>
  <c r="BH838" i="1"/>
  <c r="BG838" i="1"/>
  <c r="L838" i="1"/>
  <c r="BH837" i="1"/>
  <c r="BG837" i="1"/>
  <c r="L837" i="1"/>
  <c r="BH836" i="1"/>
  <c r="BG836" i="1"/>
  <c r="L836" i="1"/>
  <c r="BH835" i="1"/>
  <c r="BG835" i="1"/>
  <c r="L835" i="1"/>
  <c r="BH834" i="1"/>
  <c r="BG834" i="1"/>
  <c r="L834" i="1"/>
  <c r="BH833" i="1"/>
  <c r="BG833" i="1"/>
  <c r="L833" i="1"/>
  <c r="BH832" i="1"/>
  <c r="BG832" i="1"/>
  <c r="L832" i="1"/>
  <c r="BH831" i="1"/>
  <c r="BG831" i="1"/>
  <c r="L831" i="1"/>
  <c r="BH830" i="1"/>
  <c r="BG830" i="1"/>
  <c r="L830" i="1"/>
  <c r="BH829" i="1"/>
  <c r="BG829" i="1"/>
  <c r="L829" i="1"/>
  <c r="BH828" i="1"/>
  <c r="BG828" i="1"/>
  <c r="L828" i="1"/>
  <c r="BH827" i="1"/>
  <c r="BG827" i="1"/>
  <c r="L827" i="1"/>
  <c r="BH826" i="1"/>
  <c r="BG826" i="1"/>
  <c r="L826" i="1"/>
  <c r="BH825" i="1"/>
  <c r="BG825" i="1"/>
  <c r="L825" i="1"/>
  <c r="BH824" i="1"/>
  <c r="BG824" i="1"/>
  <c r="L824" i="1"/>
  <c r="BH823" i="1"/>
  <c r="BG823" i="1"/>
  <c r="L823" i="1"/>
  <c r="BH822" i="1"/>
  <c r="BG822" i="1"/>
  <c r="L822" i="1"/>
  <c r="BH821" i="1"/>
  <c r="BG821" i="1"/>
  <c r="L821" i="1"/>
  <c r="BH820" i="1"/>
  <c r="BG820" i="1"/>
  <c r="L820" i="1"/>
  <c r="BH819" i="1"/>
  <c r="BG819" i="1"/>
  <c r="L819" i="1"/>
  <c r="BH818" i="1"/>
  <c r="BG818" i="1"/>
  <c r="L818" i="1"/>
  <c r="BH817" i="1"/>
  <c r="BG817" i="1"/>
  <c r="L817" i="1"/>
  <c r="BH816" i="1"/>
  <c r="BG816" i="1"/>
  <c r="L816" i="1"/>
  <c r="BH815" i="1"/>
  <c r="BG815" i="1"/>
  <c r="L815" i="1"/>
  <c r="BH814" i="1"/>
  <c r="BG814" i="1"/>
  <c r="L814" i="1"/>
  <c r="BH813" i="1"/>
  <c r="BG813" i="1"/>
  <c r="L813" i="1"/>
  <c r="BH812" i="1"/>
  <c r="BG812" i="1"/>
  <c r="L812" i="1"/>
  <c r="BH811" i="1"/>
  <c r="BG811" i="1"/>
  <c r="L811" i="1"/>
  <c r="BH810" i="1"/>
  <c r="BG810" i="1"/>
  <c r="L810" i="1"/>
  <c r="BH809" i="1"/>
  <c r="BG809" i="1"/>
  <c r="L809" i="1"/>
  <c r="BH808" i="1"/>
  <c r="BG808" i="1"/>
  <c r="L808" i="1"/>
  <c r="BH807" i="1"/>
  <c r="BG807" i="1"/>
  <c r="L807" i="1"/>
  <c r="BH806" i="1"/>
  <c r="BG806" i="1"/>
  <c r="L806" i="1"/>
  <c r="BH805" i="1"/>
  <c r="BG805" i="1"/>
  <c r="L805" i="1"/>
  <c r="BH804" i="1"/>
  <c r="BG804" i="1"/>
  <c r="L804" i="1"/>
  <c r="BH803" i="1"/>
  <c r="BG803" i="1"/>
  <c r="L803" i="1"/>
  <c r="BH802" i="1"/>
  <c r="BG802" i="1"/>
  <c r="L802" i="1"/>
  <c r="BH801" i="1"/>
  <c r="BG801" i="1"/>
  <c r="L801" i="1"/>
  <c r="BH800" i="1"/>
  <c r="BG800" i="1"/>
  <c r="L800" i="1"/>
  <c r="BH799" i="1"/>
  <c r="BG799" i="1"/>
  <c r="L799" i="1"/>
  <c r="BH798" i="1"/>
  <c r="BG798" i="1"/>
  <c r="L798" i="1"/>
  <c r="BH797" i="1"/>
  <c r="BG797" i="1"/>
  <c r="L797" i="1"/>
  <c r="BH796" i="1"/>
  <c r="BG796" i="1"/>
  <c r="L796" i="1"/>
  <c r="BH795" i="1"/>
  <c r="BG795" i="1"/>
  <c r="L795" i="1"/>
  <c r="BH794" i="1"/>
  <c r="BG794" i="1"/>
  <c r="L794" i="1"/>
  <c r="BH793" i="1"/>
  <c r="BG793" i="1"/>
  <c r="L793" i="1"/>
  <c r="BH792" i="1"/>
  <c r="BG792" i="1"/>
  <c r="L792" i="1"/>
  <c r="BH791" i="1"/>
  <c r="BG791" i="1"/>
  <c r="L791" i="1"/>
  <c r="BH790" i="1"/>
  <c r="BG790" i="1"/>
  <c r="L790" i="1"/>
  <c r="BH789" i="1"/>
  <c r="BG789" i="1"/>
  <c r="L789" i="1"/>
  <c r="BH788" i="1"/>
  <c r="BG788" i="1"/>
  <c r="L788" i="1"/>
  <c r="BH787" i="1"/>
  <c r="BG787" i="1"/>
  <c r="L787" i="1"/>
  <c r="BH786" i="1"/>
  <c r="BG786" i="1"/>
  <c r="L786" i="1"/>
  <c r="BH785" i="1"/>
  <c r="BG785" i="1"/>
  <c r="L785" i="1"/>
  <c r="BH784" i="1"/>
  <c r="BG784" i="1"/>
  <c r="L784" i="1"/>
  <c r="BH783" i="1"/>
  <c r="BG783" i="1"/>
  <c r="L783" i="1"/>
  <c r="BH782" i="1"/>
  <c r="BG782" i="1"/>
  <c r="L782" i="1"/>
  <c r="BH781" i="1"/>
  <c r="BG781" i="1"/>
  <c r="L781" i="1"/>
  <c r="BH780" i="1"/>
  <c r="BG780" i="1"/>
  <c r="L780" i="1"/>
  <c r="BH779" i="1"/>
  <c r="BG779" i="1"/>
  <c r="L779" i="1"/>
  <c r="BH778" i="1"/>
  <c r="BG778" i="1"/>
  <c r="L778" i="1"/>
  <c r="BH777" i="1"/>
  <c r="BG777" i="1"/>
  <c r="L777" i="1"/>
  <c r="BH776" i="1"/>
  <c r="BG776" i="1"/>
  <c r="L776" i="1"/>
  <c r="BH775" i="1"/>
  <c r="BG775" i="1"/>
  <c r="L775" i="1"/>
  <c r="BH774" i="1"/>
  <c r="BG774" i="1"/>
  <c r="L774" i="1"/>
  <c r="BH773" i="1"/>
  <c r="BG773" i="1"/>
  <c r="L773" i="1"/>
  <c r="BH757" i="1"/>
  <c r="BG757" i="1"/>
  <c r="L757" i="1"/>
  <c r="BH743" i="1"/>
  <c r="BG743" i="1"/>
  <c r="L743" i="1"/>
  <c r="BH742" i="1"/>
  <c r="BG742" i="1"/>
  <c r="L742" i="1"/>
  <c r="BH737" i="1"/>
  <c r="BG737" i="1"/>
  <c r="L737" i="1"/>
  <c r="BH726" i="1"/>
  <c r="BG726" i="1"/>
  <c r="L726" i="1"/>
  <c r="BH725" i="1"/>
  <c r="BG725" i="1"/>
  <c r="L725" i="1"/>
  <c r="BH724" i="1"/>
  <c r="BG724" i="1"/>
  <c r="L724" i="1"/>
  <c r="BH710" i="1"/>
  <c r="BG710" i="1"/>
  <c r="L710" i="1"/>
  <c r="BH709" i="1"/>
  <c r="BG709" i="1"/>
  <c r="L709" i="1"/>
  <c r="BH704" i="1"/>
  <c r="BG704" i="1"/>
  <c r="L704" i="1"/>
  <c r="BH689" i="1"/>
  <c r="BG689" i="1"/>
  <c r="L689" i="1"/>
  <c r="BH688" i="1"/>
  <c r="BG688" i="1"/>
  <c r="L688" i="1"/>
  <c r="BH677" i="1"/>
  <c r="BG677" i="1"/>
  <c r="L677" i="1"/>
  <c r="BH665" i="1"/>
  <c r="BG665" i="1"/>
  <c r="L665" i="1"/>
  <c r="BH664" i="1"/>
  <c r="BG664" i="1"/>
  <c r="L664" i="1"/>
  <c r="BH663" i="1"/>
  <c r="BG663" i="1"/>
  <c r="L663" i="1"/>
  <c r="BH648" i="1"/>
  <c r="BG648" i="1"/>
  <c r="L648" i="1"/>
  <c r="BH647" i="1"/>
  <c r="BG647" i="1"/>
  <c r="L647" i="1"/>
  <c r="BH606" i="1"/>
  <c r="BG606" i="1"/>
  <c r="L606" i="1"/>
  <c r="CB844" i="2"/>
  <c r="CA844" i="2"/>
  <c r="L844" i="2"/>
  <c r="CB843" i="2"/>
  <c r="CA843" i="2"/>
  <c r="L843" i="2"/>
  <c r="CB842" i="2"/>
  <c r="CA842" i="2"/>
  <c r="L842" i="2"/>
  <c r="CB841" i="2"/>
  <c r="CA841" i="2"/>
  <c r="L841" i="2"/>
  <c r="CB840" i="2"/>
  <c r="CA840" i="2"/>
  <c r="L840" i="2"/>
  <c r="CB839" i="2"/>
  <c r="CA839" i="2"/>
  <c r="L839" i="2"/>
  <c r="CB838" i="2"/>
  <c r="CA838" i="2"/>
  <c r="L838" i="2"/>
  <c r="CB837" i="2"/>
  <c r="CA837" i="2"/>
  <c r="L837" i="2"/>
  <c r="CB836" i="2"/>
  <c r="CA836" i="2"/>
  <c r="L836" i="2"/>
  <c r="CB835" i="2"/>
  <c r="CA835" i="2"/>
  <c r="L835" i="2"/>
  <c r="CB834" i="2"/>
  <c r="CA834" i="2"/>
  <c r="L834" i="2"/>
  <c r="CB833" i="2"/>
  <c r="CA833" i="2"/>
  <c r="L833" i="2"/>
  <c r="CB832" i="2"/>
  <c r="CA832" i="2"/>
  <c r="L832" i="2"/>
  <c r="CB831" i="2"/>
  <c r="CA831" i="2"/>
  <c r="L831" i="2"/>
  <c r="CB830" i="2"/>
  <c r="CA830" i="2"/>
  <c r="L830" i="2"/>
  <c r="CB829" i="2"/>
  <c r="CA829" i="2"/>
  <c r="L829" i="2"/>
  <c r="CB828" i="2"/>
  <c r="CA828" i="2"/>
  <c r="L828" i="2"/>
  <c r="CB827" i="2"/>
  <c r="CA827" i="2"/>
  <c r="L827" i="2"/>
  <c r="CB826" i="2"/>
  <c r="CA826" i="2"/>
  <c r="L826" i="2"/>
  <c r="CB825" i="2"/>
  <c r="CA825" i="2"/>
  <c r="L825" i="2"/>
  <c r="CB824" i="2"/>
  <c r="CA824" i="2"/>
  <c r="L824" i="2"/>
  <c r="CB823" i="2"/>
  <c r="CA823" i="2"/>
  <c r="L823" i="2"/>
  <c r="CB822" i="2"/>
  <c r="CA822" i="2"/>
  <c r="L822" i="2"/>
  <c r="CB821" i="2"/>
  <c r="CA821" i="2"/>
  <c r="L821" i="2"/>
  <c r="CB820" i="2"/>
  <c r="CA820" i="2"/>
  <c r="L820" i="2"/>
  <c r="CB819" i="2"/>
  <c r="CA819" i="2"/>
  <c r="L819" i="2"/>
  <c r="CB818" i="2"/>
  <c r="CA818" i="2"/>
  <c r="L818" i="2"/>
  <c r="CB817" i="2"/>
  <c r="CA817" i="2"/>
  <c r="L817" i="2"/>
  <c r="CB816" i="2"/>
  <c r="CA816" i="2"/>
  <c r="L816" i="2"/>
  <c r="CB815" i="2"/>
  <c r="CA815" i="2"/>
  <c r="L815" i="2"/>
  <c r="CB814" i="2"/>
  <c r="CA814" i="2"/>
  <c r="L814" i="2"/>
  <c r="CB813" i="2"/>
  <c r="CA813" i="2"/>
  <c r="L813" i="2"/>
  <c r="CB812" i="2"/>
  <c r="CA812" i="2"/>
  <c r="L812" i="2"/>
  <c r="CB811" i="2"/>
  <c r="CA811" i="2"/>
  <c r="L811" i="2"/>
  <c r="CB810" i="2"/>
  <c r="CA810" i="2"/>
  <c r="L810" i="2"/>
  <c r="CB809" i="2"/>
  <c r="CA809" i="2"/>
  <c r="L809" i="2"/>
  <c r="CB808" i="2"/>
  <c r="CA808" i="2"/>
  <c r="L808" i="2"/>
  <c r="CB807" i="2"/>
  <c r="CA807" i="2"/>
  <c r="L807" i="2"/>
  <c r="CB806" i="2"/>
  <c r="CA806" i="2"/>
  <c r="L806" i="2"/>
  <c r="CB805" i="2"/>
  <c r="CA805" i="2"/>
  <c r="L805" i="2"/>
  <c r="CB804" i="2"/>
  <c r="CA804" i="2"/>
  <c r="L804" i="2"/>
  <c r="CB803" i="2"/>
  <c r="CA803" i="2"/>
  <c r="L803" i="2"/>
  <c r="CB802" i="2"/>
  <c r="CA802" i="2"/>
  <c r="L802" i="2"/>
  <c r="CB801" i="2"/>
  <c r="CA801" i="2"/>
  <c r="L801" i="2"/>
  <c r="CB800" i="2"/>
  <c r="CA800" i="2"/>
  <c r="L800" i="2"/>
  <c r="CB799" i="2"/>
  <c r="CA799" i="2"/>
  <c r="L799" i="2"/>
  <c r="CB798" i="2"/>
  <c r="CA798" i="2"/>
  <c r="L798" i="2"/>
  <c r="CB797" i="2"/>
  <c r="CA797" i="2"/>
  <c r="L797" i="2"/>
  <c r="CB796" i="2"/>
  <c r="CA796" i="2"/>
  <c r="L796" i="2"/>
  <c r="CB795" i="2"/>
  <c r="CA795" i="2"/>
  <c r="L795" i="2"/>
  <c r="CB794" i="2"/>
  <c r="CA794" i="2"/>
  <c r="L794" i="2"/>
  <c r="CB793" i="2"/>
  <c r="CA793" i="2"/>
  <c r="L793" i="2"/>
  <c r="CB792" i="2"/>
  <c r="CA792" i="2"/>
  <c r="L792" i="2"/>
  <c r="CB791" i="2"/>
  <c r="CA791" i="2"/>
  <c r="L791" i="2"/>
  <c r="CB790" i="2"/>
  <c r="CA790" i="2"/>
  <c r="L790" i="2"/>
  <c r="CB789" i="2"/>
  <c r="CA789" i="2"/>
  <c r="L789" i="2"/>
  <c r="CB788" i="2"/>
  <c r="CA788" i="2"/>
  <c r="L788" i="2"/>
  <c r="CB787" i="2"/>
  <c r="CA787" i="2"/>
  <c r="L787" i="2"/>
  <c r="CB786" i="2"/>
  <c r="CA786" i="2"/>
  <c r="L786" i="2"/>
  <c r="CB785" i="2"/>
  <c r="CA785" i="2"/>
  <c r="L785" i="2"/>
  <c r="CB784" i="2"/>
  <c r="CA784" i="2"/>
  <c r="L784" i="2"/>
  <c r="CB783" i="2"/>
  <c r="CA783" i="2"/>
  <c r="L783" i="2"/>
  <c r="CB782" i="2"/>
  <c r="CA782" i="2"/>
  <c r="L782" i="2"/>
  <c r="CB781" i="2"/>
  <c r="CA781" i="2"/>
  <c r="L781" i="2"/>
  <c r="CB780" i="2"/>
  <c r="CA780" i="2"/>
  <c r="L780" i="2"/>
  <c r="CB779" i="2"/>
  <c r="CA779" i="2"/>
  <c r="L779" i="2"/>
  <c r="CB778" i="2"/>
  <c r="CA778" i="2"/>
  <c r="L778" i="2"/>
  <c r="CB777" i="2"/>
  <c r="CA777" i="2"/>
  <c r="L777" i="2"/>
  <c r="CB776" i="2"/>
  <c r="CA776" i="2"/>
  <c r="L776" i="2"/>
  <c r="CB775" i="2"/>
  <c r="CA775" i="2"/>
  <c r="L775" i="2"/>
  <c r="CB774" i="2"/>
  <c r="CA774" i="2"/>
  <c r="L774" i="2"/>
  <c r="CB773" i="2"/>
  <c r="CA773" i="2"/>
  <c r="L773" i="2"/>
  <c r="CB757" i="2"/>
  <c r="CA757" i="2"/>
  <c r="L757" i="2"/>
  <c r="CB743" i="2"/>
  <c r="CA743" i="2"/>
  <c r="L743" i="2"/>
  <c r="CB742" i="2"/>
  <c r="CA742" i="2"/>
  <c r="L742" i="2"/>
  <c r="CB737" i="2"/>
  <c r="CA737" i="2"/>
  <c r="L737" i="2"/>
  <c r="CB726" i="2"/>
  <c r="CA726" i="2"/>
  <c r="L726" i="2"/>
  <c r="CB725" i="2"/>
  <c r="CA725" i="2"/>
  <c r="L725" i="2"/>
  <c r="CB724" i="2"/>
  <c r="CA724" i="2"/>
  <c r="L724" i="2"/>
  <c r="CB710" i="2"/>
  <c r="CA710" i="2"/>
  <c r="L710" i="2"/>
  <c r="CB709" i="2"/>
  <c r="CA709" i="2"/>
  <c r="L709" i="2"/>
  <c r="CB704" i="2"/>
  <c r="CA704" i="2"/>
  <c r="L704" i="2"/>
  <c r="CB689" i="2"/>
  <c r="CA689" i="2"/>
  <c r="L689" i="2"/>
  <c r="CB688" i="2"/>
  <c r="CA688" i="2"/>
  <c r="L688" i="2"/>
  <c r="CB677" i="2"/>
  <c r="CA677" i="2"/>
  <c r="L677" i="2"/>
  <c r="CB665" i="2"/>
  <c r="CA665" i="2"/>
  <c r="L665" i="2"/>
  <c r="CB664" i="2"/>
  <c r="CA664" i="2"/>
  <c r="L664" i="2"/>
  <c r="CB663" i="2"/>
  <c r="CA663" i="2"/>
  <c r="L663" i="2"/>
  <c r="CB648" i="2"/>
  <c r="CA648" i="2"/>
  <c r="L648" i="2"/>
  <c r="CB647" i="2"/>
  <c r="CA647" i="2"/>
  <c r="L647" i="2"/>
  <c r="CB606" i="2"/>
  <c r="CA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CA385" i="2"/>
  <c r="CB385" i="2"/>
  <c r="L385" i="2"/>
  <c r="M385" i="2" s="1"/>
  <c r="L386" i="2"/>
  <c r="BG385" i="1"/>
  <c r="BH385" i="1"/>
  <c r="BG386" i="1"/>
  <c r="BH386" i="1"/>
  <c r="L385" i="1"/>
  <c r="M385" i="1" s="1"/>
  <c r="L386" i="1"/>
  <c r="K8" i="9"/>
  <c r="K9" i="9"/>
  <c r="K10" i="9"/>
  <c r="K11" i="9"/>
  <c r="I11" i="9"/>
  <c r="I10" i="9"/>
  <c r="I9" i="9"/>
  <c r="I8" i="9"/>
  <c r="T153" i="20"/>
  <c r="T881" i="16"/>
  <c r="T419" i="20"/>
  <c r="T138" i="16"/>
  <c r="T148" i="20"/>
  <c r="T832" i="16"/>
  <c r="T405" i="16"/>
  <c r="T134" i="20"/>
  <c r="T133" i="20"/>
  <c r="T154" i="16"/>
  <c r="T144" i="20"/>
  <c r="T142" i="20"/>
  <c r="T409" i="20"/>
  <c r="T792" i="16"/>
  <c r="T135" i="20"/>
  <c r="T128" i="16"/>
  <c r="T162" i="20"/>
  <c r="T160" i="20"/>
  <c r="T423" i="20"/>
  <c r="T400" i="20"/>
  <c r="T161" i="20"/>
  <c r="T848" i="16"/>
  <c r="T144" i="16"/>
  <c r="T133" i="16"/>
  <c r="T132" i="16"/>
  <c r="T881" i="20"/>
  <c r="T775" i="20"/>
  <c r="T397" i="20"/>
  <c r="T831" i="20"/>
  <c r="T831" i="16"/>
  <c r="T142" i="16"/>
  <c r="T416" i="20"/>
  <c r="T415" i="16"/>
  <c r="T128" i="20"/>
  <c r="T411" i="16"/>
  <c r="T418" i="20"/>
  <c r="T421" i="16"/>
  <c r="T140" i="16"/>
  <c r="T403" i="20"/>
  <c r="T425" i="20"/>
  <c r="T394" i="20"/>
  <c r="T774" i="20"/>
  <c r="T418" i="16"/>
  <c r="T402" i="20"/>
  <c r="T867" i="20"/>
  <c r="T622" i="16"/>
  <c r="T163" i="16"/>
  <c r="T430" i="16"/>
  <c r="T132" i="20"/>
  <c r="T810" i="20"/>
  <c r="T137" i="20"/>
  <c r="T156" i="16"/>
  <c r="T407" i="20"/>
  <c r="T394" i="16"/>
  <c r="T131" i="20"/>
  <c r="T866" i="20"/>
  <c r="T411" i="20"/>
  <c r="T161" i="16"/>
  <c r="T130" i="20"/>
  <c r="T429" i="20"/>
  <c r="T162" i="16"/>
  <c r="T398" i="20"/>
  <c r="T404" i="20"/>
  <c r="T426" i="16"/>
  <c r="T424" i="16"/>
  <c r="T138" i="20"/>
  <c r="T481" i="16"/>
  <c r="T140" i="20"/>
  <c r="T690" i="16"/>
  <c r="T147" i="16"/>
  <c r="T405" i="20"/>
  <c r="T867" i="16"/>
  <c r="T398" i="16"/>
  <c r="T157" i="20"/>
  <c r="T846" i="20"/>
  <c r="T395" i="16"/>
  <c r="T155" i="20"/>
  <c r="T401" i="20"/>
  <c r="T396" i="20"/>
  <c r="T401" i="16"/>
  <c r="T163" i="20"/>
  <c r="T153" i="16"/>
  <c r="T417" i="16"/>
  <c r="T416" i="16"/>
  <c r="T832" i="20"/>
  <c r="T860" i="20"/>
  <c r="T420" i="20"/>
  <c r="T408" i="16"/>
  <c r="T151" i="20"/>
  <c r="T428" i="20"/>
  <c r="T792" i="20"/>
  <c r="T406" i="20"/>
  <c r="T793" i="20"/>
  <c r="T399" i="20"/>
  <c r="T429" i="16"/>
  <c r="T410" i="16"/>
  <c r="T427" i="20"/>
  <c r="T129" i="20"/>
  <c r="T430" i="20"/>
  <c r="T134" i="16"/>
  <c r="T424" i="20"/>
  <c r="T149" i="16"/>
  <c r="T137" i="16"/>
  <c r="T420" i="16"/>
  <c r="T849" i="20"/>
  <c r="T136" i="20"/>
  <c r="T849" i="16"/>
  <c r="T145" i="20"/>
  <c r="T141" i="20"/>
  <c r="T135" i="16"/>
  <c r="T413" i="16"/>
  <c r="T160" i="16"/>
  <c r="T139" i="20"/>
  <c r="T159" i="20"/>
  <c r="T860" i="16"/>
  <c r="T129" i="16"/>
  <c r="T410" i="20"/>
  <c r="T141" i="16"/>
  <c r="T143" i="20"/>
  <c r="T848" i="20"/>
  <c r="T164" i="20"/>
  <c r="T775" i="16"/>
  <c r="T809" i="16"/>
  <c r="T423" i="16"/>
  <c r="T866" i="16"/>
  <c r="T428" i="16"/>
  <c r="T404" i="16"/>
  <c r="T413" i="20"/>
  <c r="T408" i="20"/>
  <c r="T151" i="16"/>
  <c r="T130" i="16"/>
  <c r="T407" i="16"/>
  <c r="T427" i="16"/>
  <c r="T805" i="16"/>
  <c r="T157" i="16"/>
  <c r="T402" i="16"/>
  <c r="T396" i="16"/>
  <c r="T131" i="16"/>
  <c r="T426" i="20"/>
  <c r="T790" i="16"/>
  <c r="T422" i="20"/>
  <c r="T143" i="16"/>
  <c r="T148" i="16"/>
  <c r="T397" i="16"/>
  <c r="T805" i="20"/>
  <c r="T774" i="16"/>
  <c r="T158" i="20"/>
  <c r="T425" i="16"/>
  <c r="T417" i="20"/>
  <c r="T414" i="20"/>
  <c r="T164" i="16"/>
  <c r="T793" i="16"/>
  <c r="T825" i="16"/>
  <c r="T421" i="20"/>
  <c r="T403" i="16"/>
  <c r="T809" i="20"/>
  <c r="T150" i="20"/>
  <c r="T690" i="20"/>
  <c r="T419" i="16"/>
  <c r="T149" i="20"/>
  <c r="T846" i="16"/>
  <c r="T406" i="16"/>
  <c r="T139" i="16"/>
  <c r="T400" i="16"/>
  <c r="T145" i="16"/>
  <c r="T13" i="20"/>
  <c r="T147" i="20"/>
  <c r="T155" i="16"/>
  <c r="T156" i="20"/>
  <c r="T422" i="16"/>
  <c r="T409" i="16"/>
  <c r="T825" i="20"/>
  <c r="T810" i="16"/>
  <c r="T453" i="16"/>
  <c r="T152" i="16"/>
  <c r="T790" i="20"/>
  <c r="T154" i="20"/>
  <c r="T152" i="20"/>
  <c r="T159" i="16"/>
  <c r="T13" i="16"/>
  <c r="T415" i="20"/>
  <c r="T399" i="16"/>
  <c r="T136" i="16"/>
  <c r="T395" i="20"/>
  <c r="T414" i="16"/>
  <c r="T158" i="16"/>
  <c r="T150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S298" i="5"/>
  <c r="AR298" i="5"/>
  <c r="L298" i="5"/>
  <c r="M298" i="5" s="1"/>
  <c r="AS297" i="5"/>
  <c r="AR297" i="5"/>
  <c r="L297" i="5"/>
  <c r="M297" i="5" s="1"/>
  <c r="AS296" i="5"/>
  <c r="AR296" i="5"/>
  <c r="L296" i="5"/>
  <c r="M296" i="5" s="1"/>
  <c r="AS295" i="5"/>
  <c r="AR295" i="5"/>
  <c r="L295" i="5"/>
  <c r="M295" i="5" s="1"/>
  <c r="AS294" i="5"/>
  <c r="AR294" i="5"/>
  <c r="L294" i="5"/>
  <c r="M294" i="5" s="1"/>
  <c r="AS293" i="5"/>
  <c r="AR293" i="5"/>
  <c r="L293" i="5"/>
  <c r="M293" i="5" s="1"/>
  <c r="AS292" i="5"/>
  <c r="AR292" i="5"/>
  <c r="L292" i="5"/>
  <c r="M292" i="5" s="1"/>
  <c r="AS291" i="5"/>
  <c r="AR291" i="5"/>
  <c r="L291" i="5"/>
  <c r="M291" i="5" s="1"/>
  <c r="AS290" i="5"/>
  <c r="AR290" i="5"/>
  <c r="L290" i="5"/>
  <c r="M290" i="5" s="1"/>
  <c r="AS289" i="5"/>
  <c r="AR289" i="5"/>
  <c r="L289" i="5"/>
  <c r="M289" i="5" s="1"/>
  <c r="AS288" i="5"/>
  <c r="AR288" i="5"/>
  <c r="L288" i="5"/>
  <c r="M288" i="5" s="1"/>
  <c r="AS287" i="5"/>
  <c r="AR287" i="5"/>
  <c r="L287" i="5"/>
  <c r="M287" i="5" s="1"/>
  <c r="AS286" i="5"/>
  <c r="AR286" i="5"/>
  <c r="L286" i="5"/>
  <c r="M286" i="5" s="1"/>
  <c r="AS285" i="5"/>
  <c r="AR285" i="5"/>
  <c r="L285" i="5"/>
  <c r="M285" i="5" s="1"/>
  <c r="AS284" i="5"/>
  <c r="AR284" i="5"/>
  <c r="L284" i="5"/>
  <c r="M284" i="5" s="1"/>
  <c r="AS283" i="5"/>
  <c r="AR283" i="5"/>
  <c r="L283" i="5"/>
  <c r="M283" i="5" s="1"/>
  <c r="AS282" i="5"/>
  <c r="AR282" i="5"/>
  <c r="L282" i="5"/>
  <c r="M282" i="5" s="1"/>
  <c r="AS281" i="5"/>
  <c r="AR281" i="5"/>
  <c r="L281" i="5"/>
  <c r="M281" i="5" s="1"/>
  <c r="AS280" i="5"/>
  <c r="AR280" i="5"/>
  <c r="L280" i="5"/>
  <c r="M280" i="5" s="1"/>
  <c r="AS279" i="5"/>
  <c r="AR279" i="5"/>
  <c r="L279" i="5"/>
  <c r="M279" i="5" s="1"/>
  <c r="AS278" i="5"/>
  <c r="AR278" i="5"/>
  <c r="L278" i="5"/>
  <c r="M278" i="5" s="1"/>
  <c r="AS277" i="5"/>
  <c r="AR277" i="5"/>
  <c r="L277" i="5"/>
  <c r="M277" i="5" s="1"/>
  <c r="AS276" i="5"/>
  <c r="AR276" i="5"/>
  <c r="L276" i="5"/>
  <c r="M276" i="5" s="1"/>
  <c r="AS275" i="5"/>
  <c r="AR275" i="5"/>
  <c r="L275" i="5"/>
  <c r="M275" i="5" s="1"/>
  <c r="AS274" i="5"/>
  <c r="AR274" i="5"/>
  <c r="L274" i="5"/>
  <c r="M274" i="5" s="1"/>
  <c r="AS273" i="5"/>
  <c r="AR273" i="5"/>
  <c r="L273" i="5"/>
  <c r="M273" i="5" s="1"/>
  <c r="AS272" i="5"/>
  <c r="AR272" i="5"/>
  <c r="L272" i="5"/>
  <c r="M272" i="5" s="1"/>
  <c r="AS271" i="5"/>
  <c r="AR271" i="5"/>
  <c r="L271" i="5"/>
  <c r="M271" i="5" s="1"/>
  <c r="AS270" i="5"/>
  <c r="AR270" i="5"/>
  <c r="L270" i="5"/>
  <c r="M270" i="5" s="1"/>
  <c r="AS269" i="5"/>
  <c r="AR269" i="5"/>
  <c r="L269" i="5"/>
  <c r="M269" i="5" s="1"/>
  <c r="AS268" i="5"/>
  <c r="AR268" i="5"/>
  <c r="L268" i="5"/>
  <c r="M268" i="5" s="1"/>
  <c r="AS267" i="5"/>
  <c r="AR267" i="5"/>
  <c r="L267" i="5"/>
  <c r="M267" i="5" s="1"/>
  <c r="AS266" i="5"/>
  <c r="AR266" i="5"/>
  <c r="L266" i="5"/>
  <c r="M266" i="5" s="1"/>
  <c r="AS265" i="5"/>
  <c r="AR265" i="5"/>
  <c r="L265" i="5"/>
  <c r="M265" i="5" s="1"/>
  <c r="AS264" i="5"/>
  <c r="AR264" i="5"/>
  <c r="L264" i="5"/>
  <c r="M264" i="5" s="1"/>
  <c r="AS263" i="5"/>
  <c r="AR263" i="5"/>
  <c r="L263" i="5"/>
  <c r="M263" i="5" s="1"/>
  <c r="AS262" i="5"/>
  <c r="AR262" i="5"/>
  <c r="L262" i="5"/>
  <c r="M262" i="5" s="1"/>
  <c r="AS261" i="5"/>
  <c r="AR261" i="5"/>
  <c r="L261" i="5"/>
  <c r="M261" i="5" s="1"/>
  <c r="AS260" i="5"/>
  <c r="AR260" i="5"/>
  <c r="L260" i="5"/>
  <c r="M260" i="5" s="1"/>
  <c r="AS259" i="5"/>
  <c r="AR259" i="5"/>
  <c r="L259" i="5"/>
  <c r="M259" i="5" s="1"/>
  <c r="AS258" i="5"/>
  <c r="AR258" i="5"/>
  <c r="L258" i="5"/>
  <c r="M258" i="5" s="1"/>
  <c r="AS257" i="5"/>
  <c r="AR257" i="5"/>
  <c r="L257" i="5"/>
  <c r="M257" i="5" s="1"/>
  <c r="AS256" i="5"/>
  <c r="AR256" i="5"/>
  <c r="L256" i="5"/>
  <c r="M256" i="5" s="1"/>
  <c r="AS255" i="5"/>
  <c r="AR255" i="5"/>
  <c r="L255" i="5"/>
  <c r="M255" i="5" s="1"/>
  <c r="AS254" i="5"/>
  <c r="AR254" i="5"/>
  <c r="L254" i="5"/>
  <c r="M254" i="5" s="1"/>
  <c r="AS253" i="5"/>
  <c r="AR253" i="5"/>
  <c r="L253" i="5"/>
  <c r="M253" i="5" s="1"/>
  <c r="AS252" i="5"/>
  <c r="AR252" i="5"/>
  <c r="L252" i="5"/>
  <c r="M252" i="5" s="1"/>
  <c r="AS251" i="5"/>
  <c r="AR251" i="5"/>
  <c r="L251" i="5"/>
  <c r="M251" i="5" s="1"/>
  <c r="AS250" i="5"/>
  <c r="AR250" i="5"/>
  <c r="L250" i="5"/>
  <c r="M250" i="5" s="1"/>
  <c r="AS249" i="5"/>
  <c r="AR249" i="5"/>
  <c r="L249" i="5"/>
  <c r="M249" i="5" s="1"/>
  <c r="AS248" i="5"/>
  <c r="AR248" i="5"/>
  <c r="L248" i="5"/>
  <c r="M248" i="5" s="1"/>
  <c r="AS247" i="5"/>
  <c r="AR247" i="5"/>
  <c r="L247" i="5"/>
  <c r="M247" i="5" s="1"/>
  <c r="AS246" i="5"/>
  <c r="AR246" i="5"/>
  <c r="L246" i="5"/>
  <c r="M246" i="5" s="1"/>
  <c r="AS245" i="5"/>
  <c r="AR245" i="5"/>
  <c r="L245" i="5"/>
  <c r="M245" i="5" s="1"/>
  <c r="AS244" i="5"/>
  <c r="AR244" i="5"/>
  <c r="L244" i="5"/>
  <c r="M244" i="5" s="1"/>
  <c r="AS243" i="5"/>
  <c r="AR243" i="5"/>
  <c r="L243" i="5"/>
  <c r="M243" i="5" s="1"/>
  <c r="AS242" i="5"/>
  <c r="AR242" i="5"/>
  <c r="L242" i="5"/>
  <c r="M242" i="5" s="1"/>
  <c r="AS241" i="5"/>
  <c r="AR241" i="5"/>
  <c r="L241" i="5"/>
  <c r="M241" i="5" s="1"/>
  <c r="AS240" i="5"/>
  <c r="AR240" i="5"/>
  <c r="L240" i="5"/>
  <c r="M240" i="5" s="1"/>
  <c r="AS239" i="5"/>
  <c r="AR239" i="5"/>
  <c r="L239" i="5"/>
  <c r="M239" i="5" s="1"/>
  <c r="AS238" i="5"/>
  <c r="AR238" i="5"/>
  <c r="L238" i="5"/>
  <c r="M238" i="5" s="1"/>
  <c r="AS237" i="5"/>
  <c r="AR237" i="5"/>
  <c r="L237" i="5"/>
  <c r="M237" i="5" s="1"/>
  <c r="AS236" i="5"/>
  <c r="AR236" i="5"/>
  <c r="L236" i="5"/>
  <c r="M236" i="5" s="1"/>
  <c r="AS235" i="5"/>
  <c r="AR235" i="5"/>
  <c r="L235" i="5"/>
  <c r="M235" i="5" s="1"/>
  <c r="AS234" i="5"/>
  <c r="AR234" i="5"/>
  <c r="L234" i="5"/>
  <c r="M234" i="5" s="1"/>
  <c r="AS233" i="5"/>
  <c r="AR233" i="5"/>
  <c r="L233" i="5"/>
  <c r="M233" i="5" s="1"/>
  <c r="AS232" i="5"/>
  <c r="AR232" i="5"/>
  <c r="L232" i="5"/>
  <c r="M232" i="5" s="1"/>
  <c r="AS231" i="5"/>
  <c r="AR231" i="5"/>
  <c r="L231" i="5"/>
  <c r="M231" i="5" s="1"/>
  <c r="AS230" i="5"/>
  <c r="AR230" i="5"/>
  <c r="L230" i="5"/>
  <c r="M230" i="5" s="1"/>
  <c r="AS229" i="5"/>
  <c r="AR229" i="5"/>
  <c r="L229" i="5"/>
  <c r="M229" i="5" s="1"/>
  <c r="AS228" i="5"/>
  <c r="AR228" i="5"/>
  <c r="L228" i="5"/>
  <c r="M228" i="5" s="1"/>
  <c r="AS227" i="5"/>
  <c r="AR227" i="5"/>
  <c r="L227" i="5"/>
  <c r="M227" i="5" s="1"/>
  <c r="AS226" i="5"/>
  <c r="AR226" i="5"/>
  <c r="L226" i="5"/>
  <c r="M226" i="5" s="1"/>
  <c r="AS225" i="5"/>
  <c r="AR225" i="5"/>
  <c r="L225" i="5"/>
  <c r="M225" i="5" s="1"/>
  <c r="AS224" i="5"/>
  <c r="AR224" i="5"/>
  <c r="L224" i="5"/>
  <c r="M224" i="5" s="1"/>
  <c r="AS223" i="5"/>
  <c r="AR223" i="5"/>
  <c r="L223" i="5"/>
  <c r="M223" i="5" s="1"/>
  <c r="AS222" i="5"/>
  <c r="AR222" i="5"/>
  <c r="L222" i="5"/>
  <c r="M222" i="5" s="1"/>
  <c r="AS221" i="5"/>
  <c r="AR221" i="5"/>
  <c r="L221" i="5"/>
  <c r="M221" i="5" s="1"/>
  <c r="AS220" i="5"/>
  <c r="AR220" i="5"/>
  <c r="L220" i="5"/>
  <c r="M220" i="5" s="1"/>
  <c r="AS219" i="5"/>
  <c r="AR219" i="5"/>
  <c r="L219" i="5"/>
  <c r="M219" i="5" s="1"/>
  <c r="AS218" i="5"/>
  <c r="AR218" i="5"/>
  <c r="L218" i="5"/>
  <c r="M218" i="5" s="1"/>
  <c r="AS217" i="5"/>
  <c r="AR217" i="5"/>
  <c r="L217" i="5"/>
  <c r="M217" i="5" s="1"/>
  <c r="AS216" i="5"/>
  <c r="AR216" i="5"/>
  <c r="L216" i="5"/>
  <c r="M216" i="5" s="1"/>
  <c r="AS215" i="5"/>
  <c r="AR215" i="5"/>
  <c r="L215" i="5"/>
  <c r="M215" i="5" s="1"/>
  <c r="AS214" i="5"/>
  <c r="AR214" i="5"/>
  <c r="L214" i="5"/>
  <c r="M214" i="5" s="1"/>
  <c r="AS213" i="5"/>
  <c r="AR213" i="5"/>
  <c r="L213" i="5"/>
  <c r="M213" i="5" s="1"/>
  <c r="AS212" i="5"/>
  <c r="AR212" i="5"/>
  <c r="L212" i="5"/>
  <c r="M212" i="5" s="1"/>
  <c r="AS211" i="5"/>
  <c r="AR211" i="5"/>
  <c r="L211" i="5"/>
  <c r="M211" i="5" s="1"/>
  <c r="AS210" i="5"/>
  <c r="AR210" i="5"/>
  <c r="L210" i="5"/>
  <c r="M210" i="5" s="1"/>
  <c r="AS209" i="5"/>
  <c r="AR209" i="5"/>
  <c r="L209" i="5"/>
  <c r="M209" i="5" s="1"/>
  <c r="AS208" i="5"/>
  <c r="AR208" i="5"/>
  <c r="L208" i="5"/>
  <c r="M208" i="5" s="1"/>
  <c r="AS207" i="5"/>
  <c r="AR207" i="5"/>
  <c r="L207" i="5"/>
  <c r="M207" i="5" s="1"/>
  <c r="AS206" i="5"/>
  <c r="AR206" i="5"/>
  <c r="L206" i="5"/>
  <c r="M206" i="5" s="1"/>
  <c r="AS205" i="5"/>
  <c r="AR205" i="5"/>
  <c r="L205" i="5"/>
  <c r="M205" i="5" s="1"/>
  <c r="AS204" i="5"/>
  <c r="AR204" i="5"/>
  <c r="L204" i="5"/>
  <c r="M204" i="5" s="1"/>
  <c r="AS203" i="5"/>
  <c r="AR203" i="5"/>
  <c r="L203" i="5"/>
  <c r="M203" i="5" s="1"/>
  <c r="AS202" i="5"/>
  <c r="AR202" i="5"/>
  <c r="L202" i="5"/>
  <c r="M202" i="5" s="1"/>
  <c r="AS201" i="5"/>
  <c r="AR201" i="5"/>
  <c r="L201" i="5"/>
  <c r="M201" i="5" s="1"/>
  <c r="AS200" i="5"/>
  <c r="AR200" i="5"/>
  <c r="L200" i="5"/>
  <c r="M200" i="5" s="1"/>
  <c r="AS199" i="5"/>
  <c r="AR199" i="5"/>
  <c r="L199" i="5"/>
  <c r="M199" i="5" s="1"/>
  <c r="AS198" i="5"/>
  <c r="AR198" i="5"/>
  <c r="L198" i="5"/>
  <c r="M198" i="5" s="1"/>
  <c r="AS197" i="5"/>
  <c r="AR197" i="5"/>
  <c r="L197" i="5"/>
  <c r="M197" i="5" s="1"/>
  <c r="AS196" i="5"/>
  <c r="AR196" i="5"/>
  <c r="L196" i="5"/>
  <c r="M196" i="5" s="1"/>
  <c r="AS195" i="5"/>
  <c r="AR195" i="5"/>
  <c r="L195" i="5"/>
  <c r="M195" i="5" s="1"/>
  <c r="AS194" i="5"/>
  <c r="AR194" i="5"/>
  <c r="L194" i="5"/>
  <c r="M194" i="5" s="1"/>
  <c r="AS193" i="5"/>
  <c r="AR193" i="5"/>
  <c r="L193" i="5"/>
  <c r="M193" i="5" s="1"/>
  <c r="AS192" i="5"/>
  <c r="AR192" i="5"/>
  <c r="L192" i="5"/>
  <c r="M192" i="5" s="1"/>
  <c r="AS191" i="5"/>
  <c r="AR191" i="5"/>
  <c r="L191" i="5"/>
  <c r="M191" i="5" s="1"/>
  <c r="AS190" i="5"/>
  <c r="AR190" i="5"/>
  <c r="L190" i="5"/>
  <c r="M190" i="5" s="1"/>
  <c r="AS189" i="5"/>
  <c r="AR189" i="5"/>
  <c r="L189" i="5"/>
  <c r="M189" i="5" s="1"/>
  <c r="AS188" i="5"/>
  <c r="AR188" i="5"/>
  <c r="L188" i="5"/>
  <c r="M188" i="5" s="1"/>
  <c r="AS187" i="5"/>
  <c r="AR187" i="5"/>
  <c r="L187" i="5"/>
  <c r="M187" i="5" s="1"/>
  <c r="AS186" i="5"/>
  <c r="AR186" i="5"/>
  <c r="L186" i="5"/>
  <c r="M186" i="5" s="1"/>
  <c r="AS185" i="5"/>
  <c r="AR185" i="5"/>
  <c r="L185" i="5"/>
  <c r="M185" i="5" s="1"/>
  <c r="AS184" i="5"/>
  <c r="AR184" i="5"/>
  <c r="L184" i="5"/>
  <c r="M184" i="5" s="1"/>
  <c r="AS183" i="5"/>
  <c r="AR183" i="5"/>
  <c r="L183" i="5"/>
  <c r="M183" i="5" s="1"/>
  <c r="AS182" i="5"/>
  <c r="AR182" i="5"/>
  <c r="L182" i="5"/>
  <c r="M182" i="5" s="1"/>
  <c r="AS181" i="5"/>
  <c r="AR181" i="5"/>
  <c r="L181" i="5"/>
  <c r="M181" i="5" s="1"/>
  <c r="AS180" i="5"/>
  <c r="AR180" i="5"/>
  <c r="L180" i="5"/>
  <c r="M180" i="5" s="1"/>
  <c r="AS179" i="5"/>
  <c r="AR179" i="5"/>
  <c r="L179" i="5"/>
  <c r="M179" i="5" s="1"/>
  <c r="AS178" i="5"/>
  <c r="AR178" i="5"/>
  <c r="L178" i="5"/>
  <c r="M178" i="5" s="1"/>
  <c r="AS177" i="5"/>
  <c r="AR177" i="5"/>
  <c r="L177" i="5"/>
  <c r="M177" i="5" s="1"/>
  <c r="AS176" i="5"/>
  <c r="AR176" i="5"/>
  <c r="L176" i="5"/>
  <c r="M176" i="5" s="1"/>
  <c r="AS175" i="5"/>
  <c r="AR175" i="5"/>
  <c r="L175" i="5"/>
  <c r="M175" i="5" s="1"/>
  <c r="AS174" i="5"/>
  <c r="AR174" i="5"/>
  <c r="L174" i="5"/>
  <c r="M174" i="5" s="1"/>
  <c r="AS173" i="5"/>
  <c r="AR173" i="5"/>
  <c r="L173" i="5"/>
  <c r="M173" i="5" s="1"/>
  <c r="AS172" i="5"/>
  <c r="AR172" i="5"/>
  <c r="L172" i="5"/>
  <c r="M172" i="5" s="1"/>
  <c r="AS171" i="5"/>
  <c r="AR171" i="5"/>
  <c r="L171" i="5"/>
  <c r="M171" i="5" s="1"/>
  <c r="AS170" i="5"/>
  <c r="AR170" i="5"/>
  <c r="L170" i="5"/>
  <c r="M170" i="5" s="1"/>
  <c r="AS169" i="5"/>
  <c r="AR169" i="5"/>
  <c r="L169" i="5"/>
  <c r="M169" i="5" s="1"/>
  <c r="AS168" i="5"/>
  <c r="AR168" i="5"/>
  <c r="L168" i="5"/>
  <c r="M168" i="5" s="1"/>
  <c r="AS167" i="5"/>
  <c r="AR167" i="5"/>
  <c r="L167" i="5"/>
  <c r="M167" i="5" s="1"/>
  <c r="AS166" i="5"/>
  <c r="AR166" i="5"/>
  <c r="L166" i="5"/>
  <c r="M166" i="5" s="1"/>
  <c r="AS165" i="5"/>
  <c r="AR165" i="5"/>
  <c r="L165" i="5"/>
  <c r="M165" i="5" s="1"/>
  <c r="AS164" i="5"/>
  <c r="AR164" i="5"/>
  <c r="L164" i="5"/>
  <c r="M164" i="5" s="1"/>
  <c r="AS163" i="5"/>
  <c r="AR163" i="5"/>
  <c r="L163" i="5"/>
  <c r="M163" i="5" s="1"/>
  <c r="AS162" i="5"/>
  <c r="AR162" i="5"/>
  <c r="L162" i="5"/>
  <c r="M162" i="5" s="1"/>
  <c r="AS161" i="5"/>
  <c r="AR161" i="5"/>
  <c r="L161" i="5"/>
  <c r="M161" i="5" s="1"/>
  <c r="AS160" i="5"/>
  <c r="AR160" i="5"/>
  <c r="L160" i="5"/>
  <c r="M160" i="5" s="1"/>
  <c r="AS159" i="5"/>
  <c r="AR159" i="5"/>
  <c r="L159" i="5"/>
  <c r="M159" i="5" s="1"/>
  <c r="AS158" i="5"/>
  <c r="AR158" i="5"/>
  <c r="L158" i="5"/>
  <c r="M158" i="5" s="1"/>
  <c r="AS157" i="5"/>
  <c r="AR157" i="5"/>
  <c r="L157" i="5"/>
  <c r="M157" i="5" s="1"/>
  <c r="AS156" i="5"/>
  <c r="AR156" i="5"/>
  <c r="L156" i="5"/>
  <c r="M156" i="5" s="1"/>
  <c r="AS155" i="5"/>
  <c r="AR155" i="5"/>
  <c r="L155" i="5"/>
  <c r="M155" i="5" s="1"/>
  <c r="AS154" i="5"/>
  <c r="AR154" i="5"/>
  <c r="L154" i="5"/>
  <c r="M154" i="5" s="1"/>
  <c r="AS153" i="5"/>
  <c r="AR153" i="5"/>
  <c r="L153" i="5"/>
  <c r="M153" i="5" s="1"/>
  <c r="AS152" i="5"/>
  <c r="AR152" i="5"/>
  <c r="L152" i="5"/>
  <c r="M152" i="5" s="1"/>
  <c r="AS151" i="5"/>
  <c r="AR151" i="5"/>
  <c r="L151" i="5"/>
  <c r="M151" i="5" s="1"/>
  <c r="AS150" i="5"/>
  <c r="AR150" i="5"/>
  <c r="L150" i="5"/>
  <c r="M150" i="5" s="1"/>
  <c r="AS149" i="5"/>
  <c r="AR149" i="5"/>
  <c r="L149" i="5"/>
  <c r="M149" i="5" s="1"/>
  <c r="AS148" i="5"/>
  <c r="AR148" i="5"/>
  <c r="L148" i="5"/>
  <c r="M148" i="5" s="1"/>
  <c r="AS147" i="5"/>
  <c r="AR147" i="5"/>
  <c r="L147" i="5"/>
  <c r="M147" i="5" s="1"/>
  <c r="AS146" i="5"/>
  <c r="AR146" i="5"/>
  <c r="L146" i="5"/>
  <c r="M146" i="5" s="1"/>
  <c r="AS145" i="5"/>
  <c r="AR145" i="5"/>
  <c r="L145" i="5"/>
  <c r="M145" i="5" s="1"/>
  <c r="AS144" i="5"/>
  <c r="AR144" i="5"/>
  <c r="L144" i="5"/>
  <c r="M144" i="5" s="1"/>
  <c r="AS143" i="5"/>
  <c r="AR143" i="5"/>
  <c r="L143" i="5"/>
  <c r="M143" i="5" s="1"/>
  <c r="AS142" i="5"/>
  <c r="AR142" i="5"/>
  <c r="L142" i="5"/>
  <c r="M142" i="5" s="1"/>
  <c r="AS141" i="5"/>
  <c r="AR141" i="5"/>
  <c r="L141" i="5"/>
  <c r="M141" i="5" s="1"/>
  <c r="AS140" i="5"/>
  <c r="AR140" i="5"/>
  <c r="L140" i="5"/>
  <c r="M140" i="5" s="1"/>
  <c r="AS139" i="5"/>
  <c r="AR139" i="5"/>
  <c r="L139" i="5"/>
  <c r="M139" i="5" s="1"/>
  <c r="AS138" i="5"/>
  <c r="AR138" i="5"/>
  <c r="L138" i="5"/>
  <c r="M138" i="5" s="1"/>
  <c r="AS137" i="5"/>
  <c r="AR137" i="5"/>
  <c r="L137" i="5"/>
  <c r="M137" i="5" s="1"/>
  <c r="AS136" i="5"/>
  <c r="AR136" i="5"/>
  <c r="L136" i="5"/>
  <c r="M136" i="5" s="1"/>
  <c r="AS135" i="5"/>
  <c r="AR135" i="5"/>
  <c r="L135" i="5"/>
  <c r="M135" i="5" s="1"/>
  <c r="AS134" i="5"/>
  <c r="AR134" i="5"/>
  <c r="L134" i="5"/>
  <c r="M134" i="5" s="1"/>
  <c r="AS133" i="5"/>
  <c r="AR133" i="5"/>
  <c r="L133" i="5"/>
  <c r="M133" i="5" s="1"/>
  <c r="AS132" i="5"/>
  <c r="AR132" i="5"/>
  <c r="L132" i="5"/>
  <c r="M132" i="5" s="1"/>
  <c r="AS131" i="5"/>
  <c r="AR131" i="5"/>
  <c r="L131" i="5"/>
  <c r="M131" i="5" s="1"/>
  <c r="AS130" i="5"/>
  <c r="AR130" i="5"/>
  <c r="L130" i="5"/>
  <c r="M130" i="5" s="1"/>
  <c r="AS129" i="5"/>
  <c r="AR129" i="5"/>
  <c r="L129" i="5"/>
  <c r="M129" i="5" s="1"/>
  <c r="AS128" i="5"/>
  <c r="AR128" i="5"/>
  <c r="L128" i="5"/>
  <c r="M128" i="5" s="1"/>
  <c r="AS127" i="5"/>
  <c r="AR127" i="5"/>
  <c r="L127" i="5"/>
  <c r="M127" i="5" s="1"/>
  <c r="AS126" i="5"/>
  <c r="AR126" i="5"/>
  <c r="L126" i="5"/>
  <c r="M126" i="5" s="1"/>
  <c r="AS125" i="5"/>
  <c r="AR125" i="5"/>
  <c r="L125" i="5"/>
  <c r="M125" i="5" s="1"/>
  <c r="AS124" i="5"/>
  <c r="AR124" i="5"/>
  <c r="L124" i="5"/>
  <c r="M124" i="5" s="1"/>
  <c r="AS123" i="5"/>
  <c r="AR123" i="5"/>
  <c r="L123" i="5"/>
  <c r="M123" i="5" s="1"/>
  <c r="AS122" i="5"/>
  <c r="AR122" i="5"/>
  <c r="L122" i="5"/>
  <c r="M122" i="5" s="1"/>
  <c r="AS121" i="5"/>
  <c r="AR121" i="5"/>
  <c r="L121" i="5"/>
  <c r="M121" i="5" s="1"/>
  <c r="AS120" i="5"/>
  <c r="AR120" i="5"/>
  <c r="L120" i="5"/>
  <c r="M120" i="5" s="1"/>
  <c r="AS119" i="5"/>
  <c r="AR119" i="5"/>
  <c r="L119" i="5"/>
  <c r="M119" i="5" s="1"/>
  <c r="AS118" i="5"/>
  <c r="AR118" i="5"/>
  <c r="L118" i="5"/>
  <c r="M118" i="5" s="1"/>
  <c r="AS117" i="5"/>
  <c r="AR117" i="5"/>
  <c r="L117" i="5"/>
  <c r="M117" i="5" s="1"/>
  <c r="AS116" i="5"/>
  <c r="AR116" i="5"/>
  <c r="L116" i="5"/>
  <c r="M116" i="5" s="1"/>
  <c r="AS115" i="5"/>
  <c r="AR115" i="5"/>
  <c r="L115" i="5"/>
  <c r="M115" i="5" s="1"/>
  <c r="AS114" i="5"/>
  <c r="AR114" i="5"/>
  <c r="L114" i="5"/>
  <c r="M114" i="5" s="1"/>
  <c r="AS113" i="5"/>
  <c r="AR113" i="5"/>
  <c r="L113" i="5"/>
  <c r="M113" i="5" s="1"/>
  <c r="AS112" i="5"/>
  <c r="AR112" i="5"/>
  <c r="L112" i="5"/>
  <c r="M112" i="5" s="1"/>
  <c r="AS111" i="5"/>
  <c r="AR111" i="5"/>
  <c r="L111" i="5"/>
  <c r="M111" i="5" s="1"/>
  <c r="AS110" i="5"/>
  <c r="AR110" i="5"/>
  <c r="L110" i="5"/>
  <c r="M110" i="5" s="1"/>
  <c r="AS109" i="5"/>
  <c r="AR109" i="5"/>
  <c r="L109" i="5"/>
  <c r="M109" i="5" s="1"/>
  <c r="AS108" i="5"/>
  <c r="AR108" i="5"/>
  <c r="L108" i="5"/>
  <c r="M108" i="5" s="1"/>
  <c r="AS107" i="5"/>
  <c r="AR107" i="5"/>
  <c r="L107" i="5"/>
  <c r="M107" i="5" s="1"/>
  <c r="AS106" i="5"/>
  <c r="AR106" i="5"/>
  <c r="L106" i="5"/>
  <c r="M106" i="5" s="1"/>
  <c r="AS105" i="5"/>
  <c r="AR105" i="5"/>
  <c r="L105" i="5"/>
  <c r="M105" i="5" s="1"/>
  <c r="AS104" i="5"/>
  <c r="AR104" i="5"/>
  <c r="L104" i="5"/>
  <c r="M104" i="5" s="1"/>
  <c r="AS103" i="5"/>
  <c r="AR103" i="5"/>
  <c r="L103" i="5"/>
  <c r="M103" i="5" s="1"/>
  <c r="AS102" i="5"/>
  <c r="AR102" i="5"/>
  <c r="L102" i="5"/>
  <c r="M102" i="5" s="1"/>
  <c r="AS101" i="5"/>
  <c r="AR101" i="5"/>
  <c r="L101" i="5"/>
  <c r="M101" i="5" s="1"/>
  <c r="AS100" i="5"/>
  <c r="AR100" i="5"/>
  <c r="L100" i="5"/>
  <c r="M100" i="5" s="1"/>
  <c r="AS99" i="5"/>
  <c r="AR99" i="5"/>
  <c r="L99" i="5"/>
  <c r="M99" i="5" s="1"/>
  <c r="AS98" i="5"/>
  <c r="AR98" i="5"/>
  <c r="L98" i="5"/>
  <c r="M98" i="5" s="1"/>
  <c r="AS97" i="5"/>
  <c r="AR97" i="5"/>
  <c r="L97" i="5"/>
  <c r="M97" i="5" s="1"/>
  <c r="AS96" i="5"/>
  <c r="AR96" i="5"/>
  <c r="L96" i="5"/>
  <c r="M96" i="5" s="1"/>
  <c r="AS95" i="5"/>
  <c r="AR95" i="5"/>
  <c r="L95" i="5"/>
  <c r="M95" i="5" s="1"/>
  <c r="AS94" i="5"/>
  <c r="AR94" i="5"/>
  <c r="L94" i="5"/>
  <c r="M94" i="5" s="1"/>
  <c r="AS93" i="5"/>
  <c r="AR93" i="5"/>
  <c r="L93" i="5"/>
  <c r="M93" i="5" s="1"/>
  <c r="AS92" i="5"/>
  <c r="AR92" i="5"/>
  <c r="L92" i="5"/>
  <c r="M92" i="5" s="1"/>
  <c r="AS91" i="5"/>
  <c r="AR91" i="5"/>
  <c r="L91" i="5"/>
  <c r="M91" i="5" s="1"/>
  <c r="AS90" i="5"/>
  <c r="AR90" i="5"/>
  <c r="L90" i="5"/>
  <c r="M90" i="5" s="1"/>
  <c r="AS89" i="5"/>
  <c r="AR89" i="5"/>
  <c r="L89" i="5"/>
  <c r="M89" i="5" s="1"/>
  <c r="AS88" i="5"/>
  <c r="AR88" i="5"/>
  <c r="L88" i="5"/>
  <c r="M88" i="5" s="1"/>
  <c r="AS87" i="5"/>
  <c r="AR87" i="5"/>
  <c r="L87" i="5"/>
  <c r="M87" i="5" s="1"/>
  <c r="AS86" i="5"/>
  <c r="AR86" i="5"/>
  <c r="L86" i="5"/>
  <c r="M86" i="5" s="1"/>
  <c r="AS85" i="5"/>
  <c r="AR85" i="5"/>
  <c r="L85" i="5"/>
  <c r="M85" i="5" s="1"/>
  <c r="AS84" i="5"/>
  <c r="AR84" i="5"/>
  <c r="L84" i="5"/>
  <c r="M84" i="5" s="1"/>
  <c r="AS83" i="5"/>
  <c r="AR83" i="5"/>
  <c r="L83" i="5"/>
  <c r="M83" i="5" s="1"/>
  <c r="AS82" i="5"/>
  <c r="AR82" i="5"/>
  <c r="L82" i="5"/>
  <c r="M82" i="5" s="1"/>
  <c r="AS81" i="5"/>
  <c r="AR81" i="5"/>
  <c r="L81" i="5"/>
  <c r="M81" i="5" s="1"/>
  <c r="AS80" i="5"/>
  <c r="AR80" i="5"/>
  <c r="L80" i="5"/>
  <c r="M80" i="5" s="1"/>
  <c r="AS79" i="5"/>
  <c r="AR79" i="5"/>
  <c r="L79" i="5"/>
  <c r="M79" i="5" s="1"/>
  <c r="AS78" i="5"/>
  <c r="AR78" i="5"/>
  <c r="L78" i="5"/>
  <c r="M78" i="5" s="1"/>
  <c r="AS77" i="5"/>
  <c r="AR77" i="5"/>
  <c r="L77" i="5"/>
  <c r="M77" i="5" s="1"/>
  <c r="AS76" i="5"/>
  <c r="AR76" i="5"/>
  <c r="L76" i="5"/>
  <c r="M76" i="5" s="1"/>
  <c r="AS75" i="5"/>
  <c r="AR75" i="5"/>
  <c r="L75" i="5"/>
  <c r="M75" i="5" s="1"/>
  <c r="AS74" i="5"/>
  <c r="AR74" i="5"/>
  <c r="L74" i="5"/>
  <c r="M74" i="5" s="1"/>
  <c r="AS73" i="5"/>
  <c r="AR73" i="5"/>
  <c r="L73" i="5"/>
  <c r="M73" i="5" s="1"/>
  <c r="AS72" i="5"/>
  <c r="AR72" i="5"/>
  <c r="L72" i="5"/>
  <c r="M72" i="5" s="1"/>
  <c r="AS71" i="5"/>
  <c r="AR71" i="5"/>
  <c r="L71" i="5"/>
  <c r="M71" i="5" s="1"/>
  <c r="AS70" i="5"/>
  <c r="AR70" i="5"/>
  <c r="L70" i="5"/>
  <c r="M70" i="5" s="1"/>
  <c r="AS69" i="5"/>
  <c r="AR69" i="5"/>
  <c r="L69" i="5"/>
  <c r="M69" i="5" s="1"/>
  <c r="AS68" i="5"/>
  <c r="AR68" i="5"/>
  <c r="L68" i="5"/>
  <c r="M68" i="5" s="1"/>
  <c r="AS67" i="5"/>
  <c r="AR67" i="5"/>
  <c r="L67" i="5"/>
  <c r="M67" i="5" s="1"/>
  <c r="AS66" i="5"/>
  <c r="AR66" i="5"/>
  <c r="L66" i="5"/>
  <c r="M66" i="5" s="1"/>
  <c r="AS65" i="5"/>
  <c r="AR65" i="5"/>
  <c r="L65" i="5"/>
  <c r="M65" i="5" s="1"/>
  <c r="AS64" i="5"/>
  <c r="AR64" i="5"/>
  <c r="L64" i="5"/>
  <c r="M64" i="5" s="1"/>
  <c r="AS63" i="5"/>
  <c r="AR63" i="5"/>
  <c r="L63" i="5"/>
  <c r="M63" i="5" s="1"/>
  <c r="AS62" i="5"/>
  <c r="AR62" i="5"/>
  <c r="L62" i="5"/>
  <c r="M62" i="5" s="1"/>
  <c r="AS61" i="5"/>
  <c r="AR61" i="5"/>
  <c r="L61" i="5"/>
  <c r="M61" i="5" s="1"/>
  <c r="AS60" i="5"/>
  <c r="AR60" i="5"/>
  <c r="L60" i="5"/>
  <c r="M60" i="5" s="1"/>
  <c r="AS59" i="5"/>
  <c r="AR59" i="5"/>
  <c r="L59" i="5"/>
  <c r="M59" i="5" s="1"/>
  <c r="AS58" i="5"/>
  <c r="AR58" i="5"/>
  <c r="L58" i="5"/>
  <c r="M58" i="5" s="1"/>
  <c r="AS57" i="5"/>
  <c r="AR57" i="5"/>
  <c r="L57" i="5"/>
  <c r="M57" i="5" s="1"/>
  <c r="AS56" i="5"/>
  <c r="AR56" i="5"/>
  <c r="L56" i="5"/>
  <c r="M56" i="5" s="1"/>
  <c r="AS55" i="5"/>
  <c r="AR55" i="5"/>
  <c r="L55" i="5"/>
  <c r="M55" i="5" s="1"/>
  <c r="AS54" i="5"/>
  <c r="AR54" i="5"/>
  <c r="L54" i="5"/>
  <c r="M54" i="5" s="1"/>
  <c r="AS53" i="5"/>
  <c r="AR53" i="5"/>
  <c r="L53" i="5"/>
  <c r="M53" i="5" s="1"/>
  <c r="AS52" i="5"/>
  <c r="AR52" i="5"/>
  <c r="L52" i="5"/>
  <c r="M52" i="5" s="1"/>
  <c r="AS51" i="5"/>
  <c r="AR51" i="5"/>
  <c r="L51" i="5"/>
  <c r="M51" i="5" s="1"/>
  <c r="AS50" i="5"/>
  <c r="AR50" i="5"/>
  <c r="L50" i="5"/>
  <c r="M50" i="5" s="1"/>
  <c r="AS49" i="5"/>
  <c r="AR49" i="5"/>
  <c r="L49" i="5"/>
  <c r="M49" i="5" s="1"/>
  <c r="AS48" i="5"/>
  <c r="AR48" i="5"/>
  <c r="L48" i="5"/>
  <c r="M48" i="5" s="1"/>
  <c r="AS47" i="5"/>
  <c r="AR47" i="5"/>
  <c r="L47" i="5"/>
  <c r="M47" i="5" s="1"/>
  <c r="AS46" i="5"/>
  <c r="AR46" i="5"/>
  <c r="L46" i="5"/>
  <c r="M46" i="5" s="1"/>
  <c r="AS45" i="5"/>
  <c r="AR45" i="5"/>
  <c r="L45" i="5"/>
  <c r="M45" i="5" s="1"/>
  <c r="AS44" i="5"/>
  <c r="AR44" i="5"/>
  <c r="L44" i="5"/>
  <c r="M44" i="5" s="1"/>
  <c r="AS43" i="5"/>
  <c r="AR43" i="5"/>
  <c r="L43" i="5"/>
  <c r="M43" i="5" s="1"/>
  <c r="AS42" i="5"/>
  <c r="AR42" i="5"/>
  <c r="L42" i="5"/>
  <c r="M42" i="5" s="1"/>
  <c r="AS41" i="5"/>
  <c r="AR41" i="5"/>
  <c r="L41" i="5"/>
  <c r="M41" i="5" s="1"/>
  <c r="AS40" i="5"/>
  <c r="AR40" i="5"/>
  <c r="L40" i="5"/>
  <c r="M40" i="5" s="1"/>
  <c r="AS39" i="5"/>
  <c r="AR39" i="5"/>
  <c r="L39" i="5"/>
  <c r="M39" i="5" s="1"/>
  <c r="AS38" i="5"/>
  <c r="AR38" i="5"/>
  <c r="L38" i="5"/>
  <c r="M38" i="5" s="1"/>
  <c r="AS37" i="5"/>
  <c r="AR37" i="5"/>
  <c r="L37" i="5"/>
  <c r="M37" i="5" s="1"/>
  <c r="AS36" i="5"/>
  <c r="AR36" i="5"/>
  <c r="L36" i="5"/>
  <c r="M36" i="5" s="1"/>
  <c r="AS35" i="5"/>
  <c r="AR35" i="5"/>
  <c r="L35" i="5"/>
  <c r="M35" i="5" s="1"/>
  <c r="AS34" i="5"/>
  <c r="AR34" i="5"/>
  <c r="L34" i="5"/>
  <c r="M34" i="5" s="1"/>
  <c r="AS33" i="5"/>
  <c r="AR33" i="5"/>
  <c r="L33" i="5"/>
  <c r="M33" i="5" s="1"/>
  <c r="AS32" i="5"/>
  <c r="AR32" i="5"/>
  <c r="L32" i="5"/>
  <c r="M32" i="5" s="1"/>
  <c r="AS31" i="5"/>
  <c r="AR31" i="5"/>
  <c r="L31" i="5"/>
  <c r="M31" i="5" s="1"/>
  <c r="AS30" i="5"/>
  <c r="AR30" i="5"/>
  <c r="L30" i="5"/>
  <c r="M30" i="5" s="1"/>
  <c r="AO28" i="5"/>
  <c r="X28" i="5"/>
  <c r="W28" i="5"/>
  <c r="V28" i="5"/>
  <c r="U28" i="5"/>
  <c r="T28" i="5"/>
  <c r="S28" i="5"/>
  <c r="R28" i="5"/>
  <c r="Q28" i="5"/>
  <c r="P28" i="5"/>
  <c r="O28" i="5"/>
  <c r="N28" i="5"/>
  <c r="AO27" i="5" a="1"/>
  <c r="AO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CB772" i="2"/>
  <c r="CA772" i="2"/>
  <c r="L772" i="2"/>
  <c r="CB771" i="2"/>
  <c r="CA771" i="2"/>
  <c r="L771" i="2"/>
  <c r="CB770" i="2"/>
  <c r="CA770" i="2"/>
  <c r="L770" i="2"/>
  <c r="CB769" i="2"/>
  <c r="CA769" i="2"/>
  <c r="L769" i="2"/>
  <c r="CB768" i="2"/>
  <c r="CA768" i="2"/>
  <c r="L768" i="2"/>
  <c r="CB767" i="2"/>
  <c r="CA767" i="2"/>
  <c r="L767" i="2"/>
  <c r="CB765" i="2"/>
  <c r="CA765" i="2"/>
  <c r="L765" i="2"/>
  <c r="M765" i="2" s="1"/>
  <c r="CB764" i="2"/>
  <c r="CA764" i="2"/>
  <c r="L764" i="2"/>
  <c r="CB763" i="2"/>
  <c r="CA763" i="2"/>
  <c r="L763" i="2"/>
  <c r="CB762" i="2"/>
  <c r="CA762" i="2"/>
  <c r="L762" i="2"/>
  <c r="CB761" i="2"/>
  <c r="CA761" i="2"/>
  <c r="L761" i="2"/>
  <c r="CB760" i="2"/>
  <c r="CA760" i="2"/>
  <c r="L760" i="2"/>
  <c r="CB759" i="2"/>
  <c r="CA759" i="2"/>
  <c r="L759" i="2"/>
  <c r="CB758" i="2"/>
  <c r="CA758" i="2"/>
  <c r="L758" i="2"/>
  <c r="CB756" i="2"/>
  <c r="CA756" i="2"/>
  <c r="L756" i="2"/>
  <c r="CB755" i="2"/>
  <c r="CA755" i="2"/>
  <c r="L755" i="2"/>
  <c r="CB754" i="2"/>
  <c r="CA754" i="2"/>
  <c r="L754" i="2"/>
  <c r="CB753" i="2"/>
  <c r="CA753" i="2"/>
  <c r="L753" i="2"/>
  <c r="CB752" i="2"/>
  <c r="CA752" i="2"/>
  <c r="L752" i="2"/>
  <c r="CB751" i="2"/>
  <c r="CA751" i="2"/>
  <c r="L751" i="2"/>
  <c r="CB750" i="2"/>
  <c r="CA750" i="2"/>
  <c r="L750" i="2"/>
  <c r="CB749" i="2"/>
  <c r="CA749" i="2"/>
  <c r="L749" i="2"/>
  <c r="CB748" i="2"/>
  <c r="CA748" i="2"/>
  <c r="L748" i="2"/>
  <c r="CB747" i="2"/>
  <c r="CA747" i="2"/>
  <c r="L747" i="2"/>
  <c r="CB746" i="2"/>
  <c r="CA746" i="2"/>
  <c r="L746" i="2"/>
  <c r="CB745" i="2"/>
  <c r="CA745" i="2"/>
  <c r="L745" i="2"/>
  <c r="CB744" i="2"/>
  <c r="CA744" i="2"/>
  <c r="L744" i="2"/>
  <c r="CB741" i="2"/>
  <c r="CA741" i="2"/>
  <c r="L741" i="2"/>
  <c r="CB740" i="2"/>
  <c r="CA740" i="2"/>
  <c r="L740" i="2"/>
  <c r="CB739" i="2"/>
  <c r="CA739" i="2"/>
  <c r="L739" i="2"/>
  <c r="CB738" i="2"/>
  <c r="CA738" i="2"/>
  <c r="L738" i="2"/>
  <c r="CB736" i="2"/>
  <c r="CA736" i="2"/>
  <c r="L736" i="2"/>
  <c r="CB735" i="2"/>
  <c r="CA735" i="2"/>
  <c r="L735" i="2"/>
  <c r="CB734" i="2"/>
  <c r="CA734" i="2"/>
  <c r="L734" i="2"/>
  <c r="CB733" i="2"/>
  <c r="CA733" i="2"/>
  <c r="L733" i="2"/>
  <c r="CB732" i="2"/>
  <c r="CA732" i="2"/>
  <c r="L732" i="2"/>
  <c r="CB731" i="2"/>
  <c r="CA731" i="2"/>
  <c r="L731" i="2"/>
  <c r="CB730" i="2"/>
  <c r="CA730" i="2"/>
  <c r="L730" i="2"/>
  <c r="CB729" i="2"/>
  <c r="CA729" i="2"/>
  <c r="L729" i="2"/>
  <c r="CB728" i="2"/>
  <c r="CA728" i="2"/>
  <c r="L728" i="2"/>
  <c r="CB727" i="2"/>
  <c r="CA727" i="2"/>
  <c r="L727" i="2"/>
  <c r="CB723" i="2"/>
  <c r="CA723" i="2"/>
  <c r="L723" i="2"/>
  <c r="CB722" i="2"/>
  <c r="CA722" i="2"/>
  <c r="L722" i="2"/>
  <c r="CB721" i="2"/>
  <c r="CA721" i="2"/>
  <c r="L721" i="2"/>
  <c r="CB720" i="2"/>
  <c r="CA720" i="2"/>
  <c r="L720" i="2"/>
  <c r="CB719" i="2"/>
  <c r="CA719" i="2"/>
  <c r="L719" i="2"/>
  <c r="CB718" i="2"/>
  <c r="CA718" i="2"/>
  <c r="L718" i="2"/>
  <c r="CB717" i="2"/>
  <c r="CA717" i="2"/>
  <c r="L717" i="2"/>
  <c r="CB716" i="2"/>
  <c r="CA716" i="2"/>
  <c r="L716" i="2"/>
  <c r="CB715" i="2"/>
  <c r="CA715" i="2"/>
  <c r="L715" i="2"/>
  <c r="CB714" i="2"/>
  <c r="CA714" i="2"/>
  <c r="L714" i="2"/>
  <c r="CB713" i="2"/>
  <c r="CA713" i="2"/>
  <c r="L713" i="2"/>
  <c r="CB712" i="2"/>
  <c r="CA712" i="2"/>
  <c r="L712" i="2"/>
  <c r="CB711" i="2"/>
  <c r="CA711" i="2"/>
  <c r="L711" i="2"/>
  <c r="CB708" i="2"/>
  <c r="CA708" i="2"/>
  <c r="L708" i="2"/>
  <c r="CB707" i="2"/>
  <c r="CA707" i="2"/>
  <c r="L707" i="2"/>
  <c r="CB706" i="2"/>
  <c r="CA706" i="2"/>
  <c r="L706" i="2"/>
  <c r="CB705" i="2"/>
  <c r="CA705" i="2"/>
  <c r="L705" i="2"/>
  <c r="CB703" i="2"/>
  <c r="CA703" i="2"/>
  <c r="L703" i="2"/>
  <c r="CB702" i="2"/>
  <c r="CA702" i="2"/>
  <c r="L702" i="2"/>
  <c r="CB701" i="2"/>
  <c r="CA701" i="2"/>
  <c r="L701" i="2"/>
  <c r="CB700" i="2"/>
  <c r="CA700" i="2"/>
  <c r="L700" i="2"/>
  <c r="CB699" i="2"/>
  <c r="CA699" i="2"/>
  <c r="L699" i="2"/>
  <c r="CB698" i="2"/>
  <c r="CA698" i="2"/>
  <c r="L698" i="2"/>
  <c r="CB697" i="2"/>
  <c r="CA697" i="2"/>
  <c r="L697" i="2"/>
  <c r="CB696" i="2"/>
  <c r="CA696" i="2"/>
  <c r="L696" i="2"/>
  <c r="CB695" i="2"/>
  <c r="CA695" i="2"/>
  <c r="L695" i="2"/>
  <c r="CB694" i="2"/>
  <c r="CA694" i="2"/>
  <c r="L694" i="2"/>
  <c r="CB693" i="2"/>
  <c r="CA693" i="2"/>
  <c r="L693" i="2"/>
  <c r="CB692" i="2"/>
  <c r="CA692" i="2"/>
  <c r="L692" i="2"/>
  <c r="CB691" i="2"/>
  <c r="CA691" i="2"/>
  <c r="L691" i="2"/>
  <c r="CB690" i="2"/>
  <c r="CA690" i="2"/>
  <c r="L690" i="2"/>
  <c r="CB687" i="2"/>
  <c r="CA687" i="2"/>
  <c r="L687" i="2"/>
  <c r="CB686" i="2"/>
  <c r="CA686" i="2"/>
  <c r="L686" i="2"/>
  <c r="CB685" i="2"/>
  <c r="CA685" i="2"/>
  <c r="L685" i="2"/>
  <c r="CB684" i="2"/>
  <c r="CA684" i="2"/>
  <c r="L684" i="2"/>
  <c r="CB683" i="2"/>
  <c r="CA683" i="2"/>
  <c r="L683" i="2"/>
  <c r="CB682" i="2"/>
  <c r="CA682" i="2"/>
  <c r="L682" i="2"/>
  <c r="CB681" i="2"/>
  <c r="CA681" i="2"/>
  <c r="L681" i="2"/>
  <c r="CB680" i="2"/>
  <c r="CA680" i="2"/>
  <c r="L680" i="2"/>
  <c r="CB679" i="2"/>
  <c r="CA679" i="2"/>
  <c r="L679" i="2"/>
  <c r="CB678" i="2"/>
  <c r="CA678" i="2"/>
  <c r="L678" i="2"/>
  <c r="CB676" i="2"/>
  <c r="CA676" i="2"/>
  <c r="L676" i="2"/>
  <c r="CB675" i="2"/>
  <c r="CA675" i="2"/>
  <c r="L675" i="2"/>
  <c r="CB674" i="2"/>
  <c r="CA674" i="2"/>
  <c r="L674" i="2"/>
  <c r="CB673" i="2"/>
  <c r="CA673" i="2"/>
  <c r="L673" i="2"/>
  <c r="CB672" i="2"/>
  <c r="CA672" i="2"/>
  <c r="L672" i="2"/>
  <c r="CB671" i="2"/>
  <c r="CA671" i="2"/>
  <c r="L671" i="2"/>
  <c r="CB670" i="2"/>
  <c r="CA670" i="2"/>
  <c r="L670" i="2"/>
  <c r="CB669" i="2"/>
  <c r="CA669" i="2"/>
  <c r="L669" i="2"/>
  <c r="CB668" i="2"/>
  <c r="CA668" i="2"/>
  <c r="L668" i="2"/>
  <c r="CB667" i="2"/>
  <c r="CA667" i="2"/>
  <c r="L667" i="2"/>
  <c r="CB666" i="2"/>
  <c r="CA666" i="2"/>
  <c r="L666" i="2"/>
  <c r="CB662" i="2"/>
  <c r="CA662" i="2"/>
  <c r="L662" i="2"/>
  <c r="CB661" i="2"/>
  <c r="CA661" i="2"/>
  <c r="L661" i="2"/>
  <c r="CB660" i="2"/>
  <c r="CA660" i="2"/>
  <c r="L660" i="2"/>
  <c r="CB659" i="2"/>
  <c r="CA659" i="2"/>
  <c r="L659" i="2"/>
  <c r="CB658" i="2"/>
  <c r="CA658" i="2"/>
  <c r="L658" i="2"/>
  <c r="CB657" i="2"/>
  <c r="CA657" i="2"/>
  <c r="L657" i="2"/>
  <c r="CB656" i="2"/>
  <c r="CA656" i="2"/>
  <c r="L656" i="2"/>
  <c r="CB655" i="2"/>
  <c r="CA655" i="2"/>
  <c r="L655" i="2"/>
  <c r="CB654" i="2"/>
  <c r="CA654" i="2"/>
  <c r="L654" i="2"/>
  <c r="CB653" i="2"/>
  <c r="CA653" i="2"/>
  <c r="L653" i="2"/>
  <c r="CB652" i="2"/>
  <c r="CA652" i="2"/>
  <c r="L652" i="2"/>
  <c r="CB651" i="2"/>
  <c r="CA651" i="2"/>
  <c r="L651" i="2"/>
  <c r="CB650" i="2"/>
  <c r="CA650" i="2"/>
  <c r="L650" i="2"/>
  <c r="CB649" i="2"/>
  <c r="CA649" i="2"/>
  <c r="L649" i="2"/>
  <c r="CB646" i="2"/>
  <c r="CA646" i="2"/>
  <c r="L646" i="2"/>
  <c r="CB645" i="2"/>
  <c r="CA645" i="2"/>
  <c r="L645" i="2"/>
  <c r="CB644" i="2"/>
  <c r="CA644" i="2"/>
  <c r="L644" i="2"/>
  <c r="CB643" i="2"/>
  <c r="CA643" i="2"/>
  <c r="L643" i="2"/>
  <c r="CB642" i="2"/>
  <c r="CA642" i="2"/>
  <c r="L642" i="2"/>
  <c r="CB641" i="2"/>
  <c r="CA641" i="2"/>
  <c r="L641" i="2"/>
  <c r="CB640" i="2"/>
  <c r="CA640" i="2"/>
  <c r="L640" i="2"/>
  <c r="CB639" i="2"/>
  <c r="CA639" i="2"/>
  <c r="L639" i="2"/>
  <c r="CB638" i="2"/>
  <c r="CA638" i="2"/>
  <c r="L638" i="2"/>
  <c r="CB637" i="2"/>
  <c r="CA637" i="2"/>
  <c r="L637" i="2"/>
  <c r="CB636" i="2"/>
  <c r="CA636" i="2"/>
  <c r="L636" i="2"/>
  <c r="CB635" i="2"/>
  <c r="CA635" i="2"/>
  <c r="L635" i="2"/>
  <c r="CB634" i="2"/>
  <c r="CA634" i="2"/>
  <c r="L634" i="2"/>
  <c r="CB633" i="2"/>
  <c r="CA633" i="2"/>
  <c r="L633" i="2"/>
  <c r="CB632" i="2"/>
  <c r="CA632" i="2"/>
  <c r="L632" i="2"/>
  <c r="CB631" i="2"/>
  <c r="CA631" i="2"/>
  <c r="L631" i="2"/>
  <c r="CB630" i="2"/>
  <c r="CA630" i="2"/>
  <c r="L630" i="2"/>
  <c r="CB629" i="2"/>
  <c r="CA629" i="2"/>
  <c r="L629" i="2"/>
  <c r="CB628" i="2"/>
  <c r="CA628" i="2"/>
  <c r="L628" i="2"/>
  <c r="CB627" i="2"/>
  <c r="CA627" i="2"/>
  <c r="L627" i="2"/>
  <c r="CB626" i="2"/>
  <c r="CA626" i="2"/>
  <c r="L626" i="2"/>
  <c r="CB623" i="2"/>
  <c r="CA623" i="2"/>
  <c r="L623" i="2"/>
  <c r="CB622" i="2"/>
  <c r="CA622" i="2"/>
  <c r="L622" i="2"/>
  <c r="CB621" i="2"/>
  <c r="CA621" i="2"/>
  <c r="L621" i="2"/>
  <c r="CB620" i="2"/>
  <c r="CA620" i="2"/>
  <c r="L620" i="2"/>
  <c r="CB619" i="2"/>
  <c r="CA619" i="2"/>
  <c r="L619" i="2"/>
  <c r="CB618" i="2"/>
  <c r="CA618" i="2"/>
  <c r="L618" i="2"/>
  <c r="CB617" i="2"/>
  <c r="CA617" i="2"/>
  <c r="L617" i="2"/>
  <c r="CB616" i="2"/>
  <c r="CA616" i="2"/>
  <c r="L616" i="2"/>
  <c r="CB615" i="2"/>
  <c r="CA615" i="2"/>
  <c r="L615" i="2"/>
  <c r="CB614" i="2"/>
  <c r="CA614" i="2"/>
  <c r="L614" i="2"/>
  <c r="CB613" i="2"/>
  <c r="CA613" i="2"/>
  <c r="L613" i="2"/>
  <c r="CB612" i="2"/>
  <c r="CA612" i="2"/>
  <c r="L612" i="2"/>
  <c r="CB611" i="2"/>
  <c r="CA611" i="2"/>
  <c r="L611" i="2"/>
  <c r="CB610" i="2"/>
  <c r="CA610" i="2"/>
  <c r="L610" i="2"/>
  <c r="CB609" i="2"/>
  <c r="CA609" i="2"/>
  <c r="L609" i="2"/>
  <c r="CB608" i="2"/>
  <c r="CA608" i="2"/>
  <c r="L608" i="2"/>
  <c r="CB605" i="2"/>
  <c r="CA605" i="2"/>
  <c r="L605" i="2"/>
  <c r="CB604" i="2"/>
  <c r="CA604" i="2"/>
  <c r="L604" i="2"/>
  <c r="CB603" i="2"/>
  <c r="CA603" i="2"/>
  <c r="L603" i="2"/>
  <c r="CB602" i="2"/>
  <c r="CA602" i="2"/>
  <c r="L602" i="2"/>
  <c r="CB600" i="2"/>
  <c r="CA600" i="2"/>
  <c r="L600" i="2"/>
  <c r="CB599" i="2"/>
  <c r="CA599" i="2"/>
  <c r="L599" i="2"/>
  <c r="CB598" i="2"/>
  <c r="CA598" i="2"/>
  <c r="L598" i="2"/>
  <c r="CB597" i="2"/>
  <c r="CA597" i="2"/>
  <c r="L597" i="2"/>
  <c r="CB596" i="2"/>
  <c r="CA596" i="2"/>
  <c r="L596" i="2"/>
  <c r="CB595" i="2"/>
  <c r="CA595" i="2"/>
  <c r="L595" i="2"/>
  <c r="CB594" i="2"/>
  <c r="CA594" i="2"/>
  <c r="L594" i="2"/>
  <c r="CB593" i="2"/>
  <c r="CA593" i="2"/>
  <c r="L593" i="2"/>
  <c r="CB592" i="2"/>
  <c r="CA592" i="2"/>
  <c r="L592" i="2"/>
  <c r="CB591" i="2"/>
  <c r="CA591" i="2"/>
  <c r="L591" i="2"/>
  <c r="CB590" i="2"/>
  <c r="CA590" i="2"/>
  <c r="L590" i="2"/>
  <c r="CB589" i="2"/>
  <c r="CA589" i="2"/>
  <c r="L589" i="2"/>
  <c r="CB588" i="2"/>
  <c r="CA588" i="2"/>
  <c r="L588" i="2"/>
  <c r="CB587" i="2"/>
  <c r="CA587" i="2"/>
  <c r="L587" i="2"/>
  <c r="CB586" i="2"/>
  <c r="CA586" i="2"/>
  <c r="L586" i="2"/>
  <c r="CB585" i="2"/>
  <c r="CA585" i="2"/>
  <c r="L585" i="2"/>
  <c r="CB584" i="2"/>
  <c r="CA584" i="2"/>
  <c r="L584" i="2"/>
  <c r="CB583" i="2"/>
  <c r="CA583" i="2"/>
  <c r="L583" i="2"/>
  <c r="CB582" i="2"/>
  <c r="CA582" i="2"/>
  <c r="L582" i="2"/>
  <c r="CB581" i="2"/>
  <c r="CA581" i="2"/>
  <c r="L581" i="2"/>
  <c r="CB580" i="2"/>
  <c r="CA580" i="2"/>
  <c r="L580" i="2"/>
  <c r="CB579" i="2"/>
  <c r="CA579" i="2"/>
  <c r="L579" i="2"/>
  <c r="CB578" i="2"/>
  <c r="CA578" i="2"/>
  <c r="L578" i="2"/>
  <c r="CB577" i="2"/>
  <c r="CA577" i="2"/>
  <c r="L577" i="2"/>
  <c r="CB576" i="2"/>
  <c r="CA576" i="2"/>
  <c r="L576" i="2"/>
  <c r="CB575" i="2"/>
  <c r="CA575" i="2"/>
  <c r="L575" i="2"/>
  <c r="CB574" i="2"/>
  <c r="CA574" i="2"/>
  <c r="L574" i="2"/>
  <c r="CB573" i="2"/>
  <c r="CA573" i="2"/>
  <c r="L573" i="2"/>
  <c r="CB572" i="2"/>
  <c r="CA572" i="2"/>
  <c r="L572" i="2"/>
  <c r="CB571" i="2"/>
  <c r="CA571" i="2"/>
  <c r="L571" i="2"/>
  <c r="CB570" i="2"/>
  <c r="CA570" i="2"/>
  <c r="L570" i="2"/>
  <c r="CB569" i="2"/>
  <c r="CA569" i="2"/>
  <c r="L569" i="2"/>
  <c r="CB568" i="2"/>
  <c r="CA568" i="2"/>
  <c r="L568" i="2"/>
  <c r="CB567" i="2"/>
  <c r="CA567" i="2"/>
  <c r="L567" i="2"/>
  <c r="CB566" i="2"/>
  <c r="CA566" i="2"/>
  <c r="L566" i="2"/>
  <c r="CB565" i="2"/>
  <c r="CA565" i="2"/>
  <c r="L565" i="2"/>
  <c r="CB564" i="2"/>
  <c r="CA564" i="2"/>
  <c r="L564" i="2"/>
  <c r="CB563" i="2"/>
  <c r="CA563" i="2"/>
  <c r="L563" i="2"/>
  <c r="CB562" i="2"/>
  <c r="CA562" i="2"/>
  <c r="L562" i="2"/>
  <c r="CB561" i="2"/>
  <c r="CA561" i="2"/>
  <c r="L561" i="2"/>
  <c r="CB560" i="2"/>
  <c r="CA560" i="2"/>
  <c r="L560" i="2"/>
  <c r="CB559" i="2"/>
  <c r="CA559" i="2"/>
  <c r="L559" i="2"/>
  <c r="CB558" i="2"/>
  <c r="CA558" i="2"/>
  <c r="L558" i="2"/>
  <c r="CB557" i="2"/>
  <c r="CA557" i="2"/>
  <c r="L557" i="2"/>
  <c r="CB556" i="2"/>
  <c r="CA556" i="2"/>
  <c r="L556" i="2"/>
  <c r="CB555" i="2"/>
  <c r="CA555" i="2"/>
  <c r="L555" i="2"/>
  <c r="CB554" i="2"/>
  <c r="CA554" i="2"/>
  <c r="L554" i="2"/>
  <c r="CB553" i="2"/>
  <c r="CA553" i="2"/>
  <c r="L553" i="2"/>
  <c r="CB552" i="2"/>
  <c r="CA552" i="2"/>
  <c r="L552" i="2"/>
  <c r="CB551" i="2"/>
  <c r="CA551" i="2"/>
  <c r="L551" i="2"/>
  <c r="CB550" i="2"/>
  <c r="CA550" i="2"/>
  <c r="L550" i="2"/>
  <c r="CB549" i="2"/>
  <c r="CA549" i="2"/>
  <c r="L549" i="2"/>
  <c r="CB548" i="2"/>
  <c r="CA548" i="2"/>
  <c r="L548" i="2"/>
  <c r="CB547" i="2"/>
  <c r="CA547" i="2"/>
  <c r="L547" i="2"/>
  <c r="CB546" i="2"/>
  <c r="CA546" i="2"/>
  <c r="L546" i="2"/>
  <c r="CB545" i="2"/>
  <c r="CA545" i="2"/>
  <c r="L545" i="2"/>
  <c r="CB544" i="2"/>
  <c r="CA544" i="2"/>
  <c r="L544" i="2"/>
  <c r="CB542" i="2"/>
  <c r="CA542" i="2"/>
  <c r="L542" i="2"/>
  <c r="CB541" i="2"/>
  <c r="CA541" i="2"/>
  <c r="L541" i="2"/>
  <c r="CB540" i="2"/>
  <c r="CA540" i="2"/>
  <c r="L540" i="2"/>
  <c r="CB539" i="2"/>
  <c r="CA539" i="2"/>
  <c r="L539" i="2"/>
  <c r="CB538" i="2"/>
  <c r="CA538" i="2"/>
  <c r="L538" i="2"/>
  <c r="CB537" i="2"/>
  <c r="CA537" i="2"/>
  <c r="L537" i="2"/>
  <c r="CB536" i="2"/>
  <c r="CA536" i="2"/>
  <c r="L536" i="2"/>
  <c r="CB535" i="2"/>
  <c r="CA535" i="2"/>
  <c r="L535" i="2"/>
  <c r="CB534" i="2"/>
  <c r="CA534" i="2"/>
  <c r="L534" i="2"/>
  <c r="CB533" i="2"/>
  <c r="CA533" i="2"/>
  <c r="L533" i="2"/>
  <c r="CB532" i="2"/>
  <c r="CA532" i="2"/>
  <c r="L532" i="2"/>
  <c r="CB531" i="2"/>
  <c r="CA531" i="2"/>
  <c r="L531" i="2"/>
  <c r="CB530" i="2"/>
  <c r="CA530" i="2"/>
  <c r="L530" i="2"/>
  <c r="CB529" i="2"/>
  <c r="CA529" i="2"/>
  <c r="L529" i="2"/>
  <c r="CB528" i="2"/>
  <c r="CA528" i="2"/>
  <c r="L528" i="2"/>
  <c r="CB527" i="2"/>
  <c r="CA527" i="2"/>
  <c r="L527" i="2"/>
  <c r="CB526" i="2"/>
  <c r="CA526" i="2"/>
  <c r="L526" i="2"/>
  <c r="CB525" i="2"/>
  <c r="CA525" i="2"/>
  <c r="L525" i="2"/>
  <c r="CB524" i="2"/>
  <c r="CA524" i="2"/>
  <c r="L524" i="2"/>
  <c r="CB523" i="2"/>
  <c r="CA523" i="2"/>
  <c r="L523" i="2"/>
  <c r="CB522" i="2"/>
  <c r="CA522" i="2"/>
  <c r="L522" i="2"/>
  <c r="CB521" i="2"/>
  <c r="CA521" i="2"/>
  <c r="L521" i="2"/>
  <c r="CB520" i="2"/>
  <c r="CA520" i="2"/>
  <c r="L520" i="2"/>
  <c r="CB519" i="2"/>
  <c r="CA519" i="2"/>
  <c r="L519" i="2"/>
  <c r="CB518" i="2"/>
  <c r="CA518" i="2"/>
  <c r="L518" i="2"/>
  <c r="CB517" i="2"/>
  <c r="CA517" i="2"/>
  <c r="L517" i="2"/>
  <c r="CB516" i="2"/>
  <c r="CA516" i="2"/>
  <c r="L516" i="2"/>
  <c r="CB515" i="2"/>
  <c r="CA515" i="2"/>
  <c r="L515" i="2"/>
  <c r="CB514" i="2"/>
  <c r="CA514" i="2"/>
  <c r="L514" i="2"/>
  <c r="CB513" i="2"/>
  <c r="CA513" i="2"/>
  <c r="L513" i="2"/>
  <c r="CB512" i="2"/>
  <c r="CA512" i="2"/>
  <c r="L512" i="2"/>
  <c r="CB511" i="2"/>
  <c r="CA511" i="2"/>
  <c r="L511" i="2"/>
  <c r="CB510" i="2"/>
  <c r="CA510" i="2"/>
  <c r="L510" i="2"/>
  <c r="CB508" i="2"/>
  <c r="CA508" i="2"/>
  <c r="L508" i="2"/>
  <c r="M508" i="2" s="1"/>
  <c r="CB507" i="2"/>
  <c r="CA507" i="2"/>
  <c r="L507" i="2"/>
  <c r="CB506" i="2"/>
  <c r="CA506" i="2"/>
  <c r="L506" i="2"/>
  <c r="CB505" i="2"/>
  <c r="CA505" i="2"/>
  <c r="L505" i="2"/>
  <c r="CB504" i="2"/>
  <c r="CA504" i="2"/>
  <c r="L504" i="2"/>
  <c r="CB503" i="2"/>
  <c r="CA503" i="2"/>
  <c r="L503" i="2"/>
  <c r="CB502" i="2"/>
  <c r="CA502" i="2"/>
  <c r="L502" i="2"/>
  <c r="CB501" i="2"/>
  <c r="CA501" i="2"/>
  <c r="L501" i="2"/>
  <c r="CB500" i="2"/>
  <c r="CA500" i="2"/>
  <c r="L500" i="2"/>
  <c r="CB499" i="2"/>
  <c r="CA499" i="2"/>
  <c r="L499" i="2"/>
  <c r="CB498" i="2"/>
  <c r="CA498" i="2"/>
  <c r="L498" i="2"/>
  <c r="CB497" i="2"/>
  <c r="CA497" i="2"/>
  <c r="L497" i="2"/>
  <c r="CB496" i="2"/>
  <c r="CA496" i="2"/>
  <c r="L496" i="2"/>
  <c r="CB495" i="2"/>
  <c r="CA495" i="2"/>
  <c r="L495" i="2"/>
  <c r="CB494" i="2"/>
  <c r="CA494" i="2"/>
  <c r="L494" i="2"/>
  <c r="CB493" i="2"/>
  <c r="CA493" i="2"/>
  <c r="L493" i="2"/>
  <c r="CB492" i="2"/>
  <c r="CA492" i="2"/>
  <c r="L492" i="2"/>
  <c r="CB491" i="2"/>
  <c r="CA491" i="2"/>
  <c r="L491" i="2"/>
  <c r="CB490" i="2"/>
  <c r="CA490" i="2"/>
  <c r="L490" i="2"/>
  <c r="CB489" i="2"/>
  <c r="CA489" i="2"/>
  <c r="L489" i="2"/>
  <c r="CB488" i="2"/>
  <c r="CA488" i="2"/>
  <c r="L488" i="2"/>
  <c r="CB487" i="2"/>
  <c r="CA487" i="2"/>
  <c r="L487" i="2"/>
  <c r="CB486" i="2"/>
  <c r="CA486" i="2"/>
  <c r="L486" i="2"/>
  <c r="CB485" i="2"/>
  <c r="CA485" i="2"/>
  <c r="L485" i="2"/>
  <c r="CB484" i="2"/>
  <c r="CA484" i="2"/>
  <c r="L484" i="2"/>
  <c r="CB483" i="2"/>
  <c r="CA483" i="2"/>
  <c r="L483" i="2"/>
  <c r="CB478" i="2"/>
  <c r="CA478" i="2"/>
  <c r="L478" i="2"/>
  <c r="CB477" i="2"/>
  <c r="CA477" i="2"/>
  <c r="L477" i="2"/>
  <c r="CB476" i="2"/>
  <c r="CA476" i="2"/>
  <c r="L476" i="2"/>
  <c r="CB475" i="2"/>
  <c r="CA475" i="2"/>
  <c r="L475" i="2"/>
  <c r="CB474" i="2"/>
  <c r="CA474" i="2"/>
  <c r="L474" i="2"/>
  <c r="CB471" i="2"/>
  <c r="CA471" i="2"/>
  <c r="L471" i="2"/>
  <c r="M471" i="2" s="1"/>
  <c r="CB470" i="2"/>
  <c r="CA470" i="2"/>
  <c r="L470" i="2"/>
  <c r="CB469" i="2"/>
  <c r="CA469" i="2"/>
  <c r="L469" i="2"/>
  <c r="CB468" i="2"/>
  <c r="CA468" i="2"/>
  <c r="L468" i="2"/>
  <c r="CB467" i="2"/>
  <c r="CA467" i="2"/>
  <c r="L467" i="2"/>
  <c r="CB466" i="2"/>
  <c r="CA466" i="2"/>
  <c r="L466" i="2"/>
  <c r="CB465" i="2"/>
  <c r="CA465" i="2"/>
  <c r="L465" i="2"/>
  <c r="CB464" i="2"/>
  <c r="CA464" i="2"/>
  <c r="L464" i="2"/>
  <c r="CB463" i="2"/>
  <c r="CA463" i="2"/>
  <c r="L463" i="2"/>
  <c r="CB462" i="2"/>
  <c r="CA462" i="2"/>
  <c r="L462" i="2"/>
  <c r="CB461" i="2"/>
  <c r="CA461" i="2"/>
  <c r="L461" i="2"/>
  <c r="CB460" i="2"/>
  <c r="CA460" i="2"/>
  <c r="L460" i="2"/>
  <c r="CB459" i="2"/>
  <c r="CA459" i="2"/>
  <c r="L459" i="2"/>
  <c r="CB458" i="2"/>
  <c r="CA458" i="2"/>
  <c r="L458" i="2"/>
  <c r="CB457" i="2"/>
  <c r="CA457" i="2"/>
  <c r="L457" i="2"/>
  <c r="CB456" i="2"/>
  <c r="CA456" i="2"/>
  <c r="L456" i="2"/>
  <c r="CB455" i="2"/>
  <c r="CA455" i="2"/>
  <c r="L455" i="2"/>
  <c r="CB454" i="2"/>
  <c r="CA454" i="2"/>
  <c r="L454" i="2"/>
  <c r="CB453" i="2"/>
  <c r="CA453" i="2"/>
  <c r="L453" i="2"/>
  <c r="CB452" i="2"/>
  <c r="CA452" i="2"/>
  <c r="L452" i="2"/>
  <c r="CB451" i="2"/>
  <c r="CA451" i="2"/>
  <c r="L451" i="2"/>
  <c r="CB450" i="2"/>
  <c r="CA450" i="2"/>
  <c r="L450" i="2"/>
  <c r="CB448" i="2"/>
  <c r="CA448" i="2"/>
  <c r="L448" i="2"/>
  <c r="CB447" i="2"/>
  <c r="CA447" i="2"/>
  <c r="L447" i="2"/>
  <c r="CB446" i="2"/>
  <c r="CA446" i="2"/>
  <c r="L446" i="2"/>
  <c r="CB445" i="2"/>
  <c r="CA445" i="2"/>
  <c r="L445" i="2"/>
  <c r="CB444" i="2"/>
  <c r="CA444" i="2"/>
  <c r="L444" i="2"/>
  <c r="CB443" i="2"/>
  <c r="CA443" i="2"/>
  <c r="L443" i="2"/>
  <c r="CB442" i="2"/>
  <c r="CA442" i="2"/>
  <c r="L442" i="2"/>
  <c r="CB441" i="2"/>
  <c r="CA441" i="2"/>
  <c r="L441" i="2"/>
  <c r="CB440" i="2"/>
  <c r="CA440" i="2"/>
  <c r="L440" i="2"/>
  <c r="CB439" i="2"/>
  <c r="CA439" i="2"/>
  <c r="L439" i="2"/>
  <c r="CB438" i="2"/>
  <c r="CA438" i="2"/>
  <c r="L438" i="2"/>
  <c r="CB437" i="2"/>
  <c r="CA437" i="2"/>
  <c r="L437" i="2"/>
  <c r="CB436" i="2"/>
  <c r="CA436" i="2"/>
  <c r="L436" i="2"/>
  <c r="CB435" i="2"/>
  <c r="CA435" i="2"/>
  <c r="L435" i="2"/>
  <c r="CB434" i="2"/>
  <c r="CA434" i="2"/>
  <c r="L434" i="2"/>
  <c r="CB433" i="2"/>
  <c r="CA433" i="2"/>
  <c r="L433" i="2"/>
  <c r="CB432" i="2"/>
  <c r="CA432" i="2"/>
  <c r="L432" i="2"/>
  <c r="CB431" i="2"/>
  <c r="CA431" i="2"/>
  <c r="L431" i="2"/>
  <c r="CB430" i="2"/>
  <c r="CA430" i="2"/>
  <c r="L430" i="2"/>
  <c r="CB429" i="2"/>
  <c r="CA429" i="2"/>
  <c r="L429" i="2"/>
  <c r="CB428" i="2"/>
  <c r="CA428" i="2"/>
  <c r="L428" i="2"/>
  <c r="CB427" i="2"/>
  <c r="CA427" i="2"/>
  <c r="L427" i="2"/>
  <c r="CB426" i="2"/>
  <c r="CA426" i="2"/>
  <c r="L426" i="2"/>
  <c r="CB425" i="2"/>
  <c r="CA425" i="2"/>
  <c r="L425" i="2"/>
  <c r="CB424" i="2"/>
  <c r="CA424" i="2"/>
  <c r="L424" i="2"/>
  <c r="CB423" i="2"/>
  <c r="CA423" i="2"/>
  <c r="L423" i="2"/>
  <c r="CB422" i="2"/>
  <c r="CA422" i="2"/>
  <c r="L422" i="2"/>
  <c r="CB421" i="2"/>
  <c r="CA421" i="2"/>
  <c r="L421" i="2"/>
  <c r="CB420" i="2"/>
  <c r="CA420" i="2"/>
  <c r="L420" i="2"/>
  <c r="CB419" i="2"/>
  <c r="CA419" i="2"/>
  <c r="L419" i="2"/>
  <c r="CB418" i="2"/>
  <c r="CA418" i="2"/>
  <c r="L418" i="2"/>
  <c r="CB417" i="2"/>
  <c r="CA417" i="2"/>
  <c r="L417" i="2"/>
  <c r="CB416" i="2"/>
  <c r="CA416" i="2"/>
  <c r="L416" i="2"/>
  <c r="CB415" i="2"/>
  <c r="CA415" i="2"/>
  <c r="L415" i="2"/>
  <c r="CB414" i="2"/>
  <c r="CA414" i="2"/>
  <c r="L414" i="2"/>
  <c r="CB413" i="2"/>
  <c r="CA413" i="2"/>
  <c r="L413" i="2"/>
  <c r="CB412" i="2"/>
  <c r="CA412" i="2"/>
  <c r="L412" i="2"/>
  <c r="CB411" i="2"/>
  <c r="CA411" i="2"/>
  <c r="L411" i="2"/>
  <c r="CB410" i="2"/>
  <c r="CA410" i="2"/>
  <c r="L410" i="2"/>
  <c r="CB409" i="2"/>
  <c r="CA409" i="2"/>
  <c r="L409" i="2"/>
  <c r="CB408" i="2"/>
  <c r="CA408" i="2"/>
  <c r="L408" i="2"/>
  <c r="CB407" i="2"/>
  <c r="CA407" i="2"/>
  <c r="L407" i="2"/>
  <c r="CB406" i="2"/>
  <c r="CA406" i="2"/>
  <c r="L406" i="2"/>
  <c r="CB405" i="2"/>
  <c r="CA405" i="2"/>
  <c r="L405" i="2"/>
  <c r="CB404" i="2"/>
  <c r="CA404" i="2"/>
  <c r="L404" i="2"/>
  <c r="CB403" i="2"/>
  <c r="CA403" i="2"/>
  <c r="L403" i="2"/>
  <c r="CB402" i="2"/>
  <c r="CA402" i="2"/>
  <c r="L402" i="2"/>
  <c r="CB401" i="2"/>
  <c r="CA401" i="2"/>
  <c r="L401" i="2"/>
  <c r="CB400" i="2"/>
  <c r="CA400" i="2"/>
  <c r="L400" i="2"/>
  <c r="CB399" i="2"/>
  <c r="CA399" i="2"/>
  <c r="L399" i="2"/>
  <c r="CB398" i="2"/>
  <c r="CA398" i="2"/>
  <c r="L398" i="2"/>
  <c r="CB397" i="2"/>
  <c r="CA397" i="2"/>
  <c r="L397" i="2"/>
  <c r="CB396" i="2"/>
  <c r="CA396" i="2"/>
  <c r="L396" i="2"/>
  <c r="CB395" i="2"/>
  <c r="CA395" i="2"/>
  <c r="L395" i="2"/>
  <c r="CB394" i="2"/>
  <c r="CA394" i="2"/>
  <c r="L394" i="2"/>
  <c r="CB393" i="2"/>
  <c r="CA393" i="2"/>
  <c r="L393" i="2"/>
  <c r="CB391" i="2"/>
  <c r="CA391" i="2"/>
  <c r="L391" i="2"/>
  <c r="M391" i="2" s="1"/>
  <c r="CB390" i="2"/>
  <c r="CA390" i="2"/>
  <c r="L390" i="2"/>
  <c r="CB389" i="2"/>
  <c r="CA389" i="2"/>
  <c r="L389" i="2"/>
  <c r="CB388" i="2"/>
  <c r="CA388" i="2"/>
  <c r="L388" i="2"/>
  <c r="CB387" i="2"/>
  <c r="CA387" i="2"/>
  <c r="L387" i="2"/>
  <c r="CB386" i="2"/>
  <c r="CA386" i="2"/>
  <c r="CB384" i="2"/>
  <c r="CA384" i="2"/>
  <c r="L384" i="2"/>
  <c r="CB383" i="2"/>
  <c r="CA383" i="2"/>
  <c r="L383" i="2"/>
  <c r="CB382" i="2"/>
  <c r="CA382" i="2"/>
  <c r="L382" i="2"/>
  <c r="CB381" i="2"/>
  <c r="CA381" i="2"/>
  <c r="L381" i="2"/>
  <c r="CB380" i="2"/>
  <c r="CA380" i="2"/>
  <c r="L380" i="2"/>
  <c r="CB379" i="2"/>
  <c r="CA379" i="2"/>
  <c r="L379" i="2"/>
  <c r="CB378" i="2"/>
  <c r="CA378" i="2"/>
  <c r="L378" i="2"/>
  <c r="CB377" i="2"/>
  <c r="CA377" i="2"/>
  <c r="L377" i="2"/>
  <c r="CB376" i="2"/>
  <c r="CA376" i="2"/>
  <c r="L376" i="2"/>
  <c r="CB375" i="2"/>
  <c r="CA375" i="2"/>
  <c r="L375" i="2"/>
  <c r="CB374" i="2"/>
  <c r="CA374" i="2"/>
  <c r="L374" i="2"/>
  <c r="CB373" i="2"/>
  <c r="CA373" i="2"/>
  <c r="L373" i="2"/>
  <c r="CB372" i="2"/>
  <c r="CA372" i="2"/>
  <c r="L372" i="2"/>
  <c r="CB371" i="2"/>
  <c r="CA371" i="2"/>
  <c r="L371" i="2"/>
  <c r="CB370" i="2"/>
  <c r="CA370" i="2"/>
  <c r="L370" i="2"/>
  <c r="CB369" i="2"/>
  <c r="CA369" i="2"/>
  <c r="L369" i="2"/>
  <c r="CB368" i="2"/>
  <c r="CA368" i="2"/>
  <c r="L368" i="2"/>
  <c r="CB367" i="2"/>
  <c r="CA367" i="2"/>
  <c r="L367" i="2"/>
  <c r="CB366" i="2"/>
  <c r="CA366" i="2"/>
  <c r="L366" i="2"/>
  <c r="CB365" i="2"/>
  <c r="CA365" i="2"/>
  <c r="L365" i="2"/>
  <c r="CB363" i="2"/>
  <c r="CA363" i="2"/>
  <c r="L363" i="2"/>
  <c r="M363" i="2" s="1"/>
  <c r="CB362" i="2"/>
  <c r="CA362" i="2"/>
  <c r="L362" i="2"/>
  <c r="CB361" i="2"/>
  <c r="CA361" i="2"/>
  <c r="L361" i="2"/>
  <c r="CB360" i="2"/>
  <c r="CA360" i="2"/>
  <c r="L360" i="2"/>
  <c r="CB359" i="2"/>
  <c r="CA359" i="2"/>
  <c r="L359" i="2"/>
  <c r="CB358" i="2"/>
  <c r="CA358" i="2"/>
  <c r="L358" i="2"/>
  <c r="CB357" i="2"/>
  <c r="CA357" i="2"/>
  <c r="L357" i="2"/>
  <c r="CB356" i="2"/>
  <c r="CA356" i="2"/>
  <c r="L356" i="2"/>
  <c r="CB355" i="2"/>
  <c r="CA355" i="2"/>
  <c r="L355" i="2"/>
  <c r="CB354" i="2"/>
  <c r="CA354" i="2"/>
  <c r="L354" i="2"/>
  <c r="CB353" i="2"/>
  <c r="CA353" i="2"/>
  <c r="L353" i="2"/>
  <c r="CB352" i="2"/>
  <c r="CA352" i="2"/>
  <c r="L352" i="2"/>
  <c r="CB351" i="2"/>
  <c r="CA351" i="2"/>
  <c r="L351" i="2"/>
  <c r="CB350" i="2"/>
  <c r="CA350" i="2"/>
  <c r="L350" i="2"/>
  <c r="CB349" i="2"/>
  <c r="CA349" i="2"/>
  <c r="L349" i="2"/>
  <c r="CB348" i="2"/>
  <c r="CA348" i="2"/>
  <c r="L348" i="2"/>
  <c r="CB347" i="2"/>
  <c r="CA347" i="2"/>
  <c r="L347" i="2"/>
  <c r="CB346" i="2"/>
  <c r="CA346" i="2"/>
  <c r="L346" i="2"/>
  <c r="CB345" i="2"/>
  <c r="CA345" i="2"/>
  <c r="L345" i="2"/>
  <c r="CB344" i="2"/>
  <c r="CA344" i="2"/>
  <c r="L344" i="2"/>
  <c r="CB343" i="2"/>
  <c r="CA343" i="2"/>
  <c r="L343" i="2"/>
  <c r="CB342" i="2"/>
  <c r="CA342" i="2"/>
  <c r="L342" i="2"/>
  <c r="CB340" i="2"/>
  <c r="CA340" i="2"/>
  <c r="L340" i="2"/>
  <c r="M340" i="2" s="1"/>
  <c r="CB339" i="2"/>
  <c r="CA339" i="2"/>
  <c r="L339" i="2"/>
  <c r="CB338" i="2"/>
  <c r="CA338" i="2"/>
  <c r="L338" i="2"/>
  <c r="CB337" i="2"/>
  <c r="CA337" i="2"/>
  <c r="L337" i="2"/>
  <c r="CB336" i="2"/>
  <c r="CA336" i="2"/>
  <c r="L336" i="2"/>
  <c r="CB335" i="2"/>
  <c r="CA335" i="2"/>
  <c r="L335" i="2"/>
  <c r="CB334" i="2"/>
  <c r="CA334" i="2"/>
  <c r="L334" i="2"/>
  <c r="CB333" i="2"/>
  <c r="CA333" i="2"/>
  <c r="L333" i="2"/>
  <c r="CB332" i="2"/>
  <c r="CA332" i="2"/>
  <c r="L332" i="2"/>
  <c r="CB331" i="2"/>
  <c r="CA331" i="2"/>
  <c r="L331" i="2"/>
  <c r="CB330" i="2"/>
  <c r="CA330" i="2"/>
  <c r="L330" i="2"/>
  <c r="CB329" i="2"/>
  <c r="CA329" i="2"/>
  <c r="L329" i="2"/>
  <c r="CB328" i="2"/>
  <c r="CA328" i="2"/>
  <c r="L328" i="2"/>
  <c r="CB327" i="2"/>
  <c r="CA327" i="2"/>
  <c r="L327" i="2"/>
  <c r="CB326" i="2"/>
  <c r="CA326" i="2"/>
  <c r="L326" i="2"/>
  <c r="CB325" i="2"/>
  <c r="CA325" i="2"/>
  <c r="L325" i="2"/>
  <c r="CB324" i="2"/>
  <c r="CA324" i="2"/>
  <c r="L324" i="2"/>
  <c r="CB323" i="2"/>
  <c r="CA323" i="2"/>
  <c r="L323" i="2"/>
  <c r="CB322" i="2"/>
  <c r="CA322" i="2"/>
  <c r="L322" i="2"/>
  <c r="CB321" i="2"/>
  <c r="CA321" i="2"/>
  <c r="L321" i="2"/>
  <c r="CB320" i="2"/>
  <c r="CA320" i="2"/>
  <c r="L320" i="2"/>
  <c r="CB319" i="2"/>
  <c r="CA319" i="2"/>
  <c r="L319" i="2"/>
  <c r="CB318" i="2"/>
  <c r="CA318" i="2"/>
  <c r="L318" i="2"/>
  <c r="CB317" i="2"/>
  <c r="CA317" i="2"/>
  <c r="L317" i="2"/>
  <c r="CB316" i="2"/>
  <c r="CA316" i="2"/>
  <c r="L316" i="2"/>
  <c r="CB315" i="2"/>
  <c r="CA315" i="2"/>
  <c r="L315" i="2"/>
  <c r="CB311" i="2"/>
  <c r="CA311" i="2"/>
  <c r="L311" i="2"/>
  <c r="CB310" i="2"/>
  <c r="CA310" i="2"/>
  <c r="L310" i="2"/>
  <c r="CB309" i="2"/>
  <c r="CA309" i="2"/>
  <c r="L309" i="2"/>
  <c r="CB308" i="2"/>
  <c r="CA308" i="2"/>
  <c r="L308" i="2"/>
  <c r="CB305" i="2"/>
  <c r="CA305" i="2"/>
  <c r="L305" i="2"/>
  <c r="M305" i="2" s="1"/>
  <c r="CB304" i="2"/>
  <c r="CA304" i="2"/>
  <c r="L304" i="2"/>
  <c r="CB303" i="2"/>
  <c r="CA303" i="2"/>
  <c r="L303" i="2"/>
  <c r="CB302" i="2"/>
  <c r="CA302" i="2"/>
  <c r="L302" i="2"/>
  <c r="CB301" i="2"/>
  <c r="CA301" i="2"/>
  <c r="L301" i="2"/>
  <c r="CB300" i="2"/>
  <c r="CA300" i="2"/>
  <c r="L300" i="2"/>
  <c r="CB299" i="2"/>
  <c r="CA299" i="2"/>
  <c r="L299" i="2"/>
  <c r="CB298" i="2"/>
  <c r="CA298" i="2"/>
  <c r="L298" i="2"/>
  <c r="CB297" i="2"/>
  <c r="CA297" i="2"/>
  <c r="L297" i="2"/>
  <c r="CB296" i="2"/>
  <c r="CA296" i="2"/>
  <c r="L296" i="2"/>
  <c r="CB295" i="2"/>
  <c r="CA295" i="2"/>
  <c r="L295" i="2"/>
  <c r="CB294" i="2"/>
  <c r="CA294" i="2"/>
  <c r="L294" i="2"/>
  <c r="CB293" i="2"/>
  <c r="CA293" i="2"/>
  <c r="L293" i="2"/>
  <c r="CB292" i="2"/>
  <c r="CA292" i="2"/>
  <c r="L292" i="2"/>
  <c r="CB291" i="2"/>
  <c r="CA291" i="2"/>
  <c r="L291" i="2"/>
  <c r="CB290" i="2"/>
  <c r="CA290" i="2"/>
  <c r="L290" i="2"/>
  <c r="CB289" i="2"/>
  <c r="CA289" i="2"/>
  <c r="L289" i="2"/>
  <c r="CB288" i="2"/>
  <c r="CA288" i="2"/>
  <c r="L288" i="2"/>
  <c r="CB287" i="2"/>
  <c r="CA287" i="2"/>
  <c r="L287" i="2"/>
  <c r="CB286" i="2"/>
  <c r="CA286" i="2"/>
  <c r="L286" i="2"/>
  <c r="CB285" i="2"/>
  <c r="CA285" i="2"/>
  <c r="L285" i="2"/>
  <c r="CB284" i="2"/>
  <c r="CA284" i="2"/>
  <c r="L284" i="2"/>
  <c r="CB283" i="2"/>
  <c r="CA283" i="2"/>
  <c r="L283" i="2"/>
  <c r="CB282" i="2"/>
  <c r="CA282" i="2"/>
  <c r="L282" i="2"/>
  <c r="CB281" i="2"/>
  <c r="CA281" i="2"/>
  <c r="L281" i="2"/>
  <c r="CB280" i="2"/>
  <c r="CA280" i="2"/>
  <c r="L280" i="2"/>
  <c r="CB279" i="2"/>
  <c r="CA279" i="2"/>
  <c r="L279" i="2"/>
  <c r="CB278" i="2"/>
  <c r="CA278" i="2"/>
  <c r="L278" i="2"/>
  <c r="CB277" i="2"/>
  <c r="CA277" i="2"/>
  <c r="L277" i="2"/>
  <c r="CB276" i="2"/>
  <c r="CA276" i="2"/>
  <c r="L276" i="2"/>
  <c r="CB275" i="2"/>
  <c r="CA275" i="2"/>
  <c r="L275" i="2"/>
  <c r="CB274" i="2"/>
  <c r="CA274" i="2"/>
  <c r="L274" i="2"/>
  <c r="CB273" i="2"/>
  <c r="CA273" i="2"/>
  <c r="L273" i="2"/>
  <c r="CB272" i="2"/>
  <c r="CA272" i="2"/>
  <c r="L272" i="2"/>
  <c r="CB271" i="2"/>
  <c r="CA271" i="2"/>
  <c r="L271" i="2"/>
  <c r="CB270" i="2"/>
  <c r="CA270" i="2"/>
  <c r="L270" i="2"/>
  <c r="CB269" i="2"/>
  <c r="CA269" i="2"/>
  <c r="L269" i="2"/>
  <c r="CB268" i="2"/>
  <c r="CA268" i="2"/>
  <c r="L268" i="2"/>
  <c r="CB267" i="2"/>
  <c r="CA267" i="2"/>
  <c r="L267" i="2"/>
  <c r="CB266" i="2"/>
  <c r="CA266" i="2"/>
  <c r="L266" i="2"/>
  <c r="CB265" i="2"/>
  <c r="CA265" i="2"/>
  <c r="L265" i="2"/>
  <c r="CB264" i="2"/>
  <c r="CA264" i="2"/>
  <c r="L264" i="2"/>
  <c r="CB263" i="2"/>
  <c r="CA263" i="2"/>
  <c r="L263" i="2"/>
  <c r="CB262" i="2"/>
  <c r="CA262" i="2"/>
  <c r="L262" i="2"/>
  <c r="CB261" i="2"/>
  <c r="CA261" i="2"/>
  <c r="L261" i="2"/>
  <c r="CB260" i="2"/>
  <c r="CA260" i="2"/>
  <c r="L260" i="2"/>
  <c r="CB259" i="2"/>
  <c r="CA259" i="2"/>
  <c r="L259" i="2"/>
  <c r="CB258" i="2"/>
  <c r="CA258" i="2"/>
  <c r="L258" i="2"/>
  <c r="CB257" i="2"/>
  <c r="CA257" i="2"/>
  <c r="L257" i="2"/>
  <c r="CB256" i="2"/>
  <c r="CA256" i="2"/>
  <c r="L256" i="2"/>
  <c r="CB255" i="2"/>
  <c r="CA255" i="2"/>
  <c r="L255" i="2"/>
  <c r="CB254" i="2"/>
  <c r="CA254" i="2"/>
  <c r="L254" i="2"/>
  <c r="CB253" i="2"/>
  <c r="CA253" i="2"/>
  <c r="L253" i="2"/>
  <c r="CB252" i="2"/>
  <c r="CA252" i="2"/>
  <c r="L252" i="2"/>
  <c r="CB251" i="2"/>
  <c r="CA251" i="2"/>
  <c r="L251" i="2"/>
  <c r="CB250" i="2"/>
  <c r="CA250" i="2"/>
  <c r="L250" i="2"/>
  <c r="CB249" i="2"/>
  <c r="CA249" i="2"/>
  <c r="L249" i="2"/>
  <c r="CB248" i="2"/>
  <c r="CA248" i="2"/>
  <c r="L248" i="2"/>
  <c r="CB247" i="2"/>
  <c r="CA247" i="2"/>
  <c r="L247" i="2"/>
  <c r="CB246" i="2"/>
  <c r="CA246" i="2"/>
  <c r="L246" i="2"/>
  <c r="CB245" i="2"/>
  <c r="CA245" i="2"/>
  <c r="L245" i="2"/>
  <c r="CB244" i="2"/>
  <c r="CA244" i="2"/>
  <c r="L244" i="2"/>
  <c r="CB243" i="2"/>
  <c r="CA243" i="2"/>
  <c r="L243" i="2"/>
  <c r="CB242" i="2"/>
  <c r="CA242" i="2"/>
  <c r="L242" i="2"/>
  <c r="CB241" i="2"/>
  <c r="CA241" i="2"/>
  <c r="L241" i="2"/>
  <c r="CB240" i="2"/>
  <c r="CA240" i="2"/>
  <c r="L240" i="2"/>
  <c r="CB239" i="2"/>
  <c r="CA239" i="2"/>
  <c r="L239" i="2"/>
  <c r="CB238" i="2"/>
  <c r="CA238" i="2"/>
  <c r="L238" i="2"/>
  <c r="CB237" i="2"/>
  <c r="CA237" i="2"/>
  <c r="L237" i="2"/>
  <c r="CB236" i="2"/>
  <c r="CA236" i="2"/>
  <c r="L236" i="2"/>
  <c r="CB235" i="2"/>
  <c r="CA235" i="2"/>
  <c r="L235" i="2"/>
  <c r="CB234" i="2"/>
  <c r="CA234" i="2"/>
  <c r="L234" i="2"/>
  <c r="CB233" i="2"/>
  <c r="CA233" i="2"/>
  <c r="L233" i="2"/>
  <c r="CB232" i="2"/>
  <c r="CA232" i="2"/>
  <c r="L232" i="2"/>
  <c r="CB231" i="2"/>
  <c r="CA231" i="2"/>
  <c r="L231" i="2"/>
  <c r="CB230" i="2"/>
  <c r="CA230" i="2"/>
  <c r="L230" i="2"/>
  <c r="CB229" i="2"/>
  <c r="CA229" i="2"/>
  <c r="L229" i="2"/>
  <c r="CB228" i="2"/>
  <c r="CA228" i="2"/>
  <c r="L228" i="2"/>
  <c r="CB227" i="2"/>
  <c r="CA227" i="2"/>
  <c r="L227" i="2"/>
  <c r="CB226" i="2"/>
  <c r="CA226" i="2"/>
  <c r="L226" i="2"/>
  <c r="CB225" i="2"/>
  <c r="CA225" i="2"/>
  <c r="L225" i="2"/>
  <c r="CB224" i="2"/>
  <c r="CA224" i="2"/>
  <c r="L224" i="2"/>
  <c r="CB223" i="2"/>
  <c r="CA223" i="2"/>
  <c r="L223" i="2"/>
  <c r="CB222" i="2"/>
  <c r="CA222" i="2"/>
  <c r="L222" i="2"/>
  <c r="CB221" i="2"/>
  <c r="CA221" i="2"/>
  <c r="L221" i="2"/>
  <c r="CB220" i="2"/>
  <c r="CA220" i="2"/>
  <c r="L220" i="2"/>
  <c r="CB219" i="2"/>
  <c r="CA219" i="2"/>
  <c r="L219" i="2"/>
  <c r="CB218" i="2"/>
  <c r="CA218" i="2"/>
  <c r="L218" i="2"/>
  <c r="CB217" i="2"/>
  <c r="CA217" i="2"/>
  <c r="L217" i="2"/>
  <c r="CB216" i="2"/>
  <c r="CA216" i="2"/>
  <c r="L216" i="2"/>
  <c r="CB215" i="2"/>
  <c r="CA215" i="2"/>
  <c r="L215" i="2"/>
  <c r="CB214" i="2"/>
  <c r="CA214" i="2"/>
  <c r="L214" i="2"/>
  <c r="CB213" i="2"/>
  <c r="CA213" i="2"/>
  <c r="L213" i="2"/>
  <c r="CB212" i="2"/>
  <c r="CA212" i="2"/>
  <c r="L212" i="2"/>
  <c r="CB211" i="2"/>
  <c r="CA211" i="2"/>
  <c r="L211" i="2"/>
  <c r="CB210" i="2"/>
  <c r="CA210" i="2"/>
  <c r="L210" i="2"/>
  <c r="CB209" i="2"/>
  <c r="CA209" i="2"/>
  <c r="L209" i="2"/>
  <c r="CB208" i="2"/>
  <c r="CA208" i="2"/>
  <c r="L208" i="2"/>
  <c r="CB207" i="2"/>
  <c r="CA207" i="2"/>
  <c r="L207" i="2"/>
  <c r="CB206" i="2"/>
  <c r="CA206" i="2"/>
  <c r="L206" i="2"/>
  <c r="CB205" i="2"/>
  <c r="CA205" i="2"/>
  <c r="L205" i="2"/>
  <c r="CB204" i="2"/>
  <c r="CA204" i="2"/>
  <c r="L204" i="2"/>
  <c r="CB203" i="2"/>
  <c r="CA203" i="2"/>
  <c r="L203" i="2"/>
  <c r="CB202" i="2"/>
  <c r="CA202" i="2"/>
  <c r="L202" i="2"/>
  <c r="CB201" i="2"/>
  <c r="CA201" i="2"/>
  <c r="L201" i="2"/>
  <c r="CB200" i="2"/>
  <c r="CA200" i="2"/>
  <c r="L200" i="2"/>
  <c r="CB199" i="2"/>
  <c r="CA199" i="2"/>
  <c r="L199" i="2"/>
  <c r="CB198" i="2"/>
  <c r="CA198" i="2"/>
  <c r="L198" i="2"/>
  <c r="CB197" i="2"/>
  <c r="CA197" i="2"/>
  <c r="L197" i="2"/>
  <c r="CB196" i="2"/>
  <c r="CA196" i="2"/>
  <c r="L196" i="2"/>
  <c r="CB195" i="2"/>
  <c r="CA195" i="2"/>
  <c r="L195" i="2"/>
  <c r="CB194" i="2"/>
  <c r="CA194" i="2"/>
  <c r="L194" i="2"/>
  <c r="CB193" i="2"/>
  <c r="CA193" i="2"/>
  <c r="L193" i="2"/>
  <c r="CB192" i="2"/>
  <c r="CA192" i="2"/>
  <c r="L192" i="2"/>
  <c r="CB191" i="2"/>
  <c r="CA191" i="2"/>
  <c r="L191" i="2"/>
  <c r="CB190" i="2"/>
  <c r="CA190" i="2"/>
  <c r="L190" i="2"/>
  <c r="CB189" i="2"/>
  <c r="CA189" i="2"/>
  <c r="L189" i="2"/>
  <c r="CB188" i="2"/>
  <c r="CA188" i="2"/>
  <c r="L188" i="2"/>
  <c r="CB187" i="2"/>
  <c r="CA187" i="2"/>
  <c r="L187" i="2"/>
  <c r="CB186" i="2"/>
  <c r="CA186" i="2"/>
  <c r="L186" i="2"/>
  <c r="CB185" i="2"/>
  <c r="CA185" i="2"/>
  <c r="L185" i="2"/>
  <c r="CB184" i="2"/>
  <c r="CA184" i="2"/>
  <c r="L184" i="2"/>
  <c r="CB183" i="2"/>
  <c r="CA183" i="2"/>
  <c r="L183" i="2"/>
  <c r="CB182" i="2"/>
  <c r="CA182" i="2"/>
  <c r="L182" i="2"/>
  <c r="CB181" i="2"/>
  <c r="CA181" i="2"/>
  <c r="L181" i="2"/>
  <c r="CB180" i="2"/>
  <c r="CA180" i="2"/>
  <c r="L180" i="2"/>
  <c r="CB179" i="2"/>
  <c r="CA179" i="2"/>
  <c r="L179" i="2"/>
  <c r="CB178" i="2"/>
  <c r="CA178" i="2"/>
  <c r="L178" i="2"/>
  <c r="CB177" i="2"/>
  <c r="CA177" i="2"/>
  <c r="L177" i="2"/>
  <c r="CB176" i="2"/>
  <c r="CA176" i="2"/>
  <c r="L176" i="2"/>
  <c r="CB175" i="2"/>
  <c r="CA175" i="2"/>
  <c r="L175" i="2"/>
  <c r="CB174" i="2"/>
  <c r="CA174" i="2"/>
  <c r="L174" i="2"/>
  <c r="CB173" i="2"/>
  <c r="CA173" i="2"/>
  <c r="L173" i="2"/>
  <c r="CB172" i="2"/>
  <c r="CA172" i="2"/>
  <c r="L172" i="2"/>
  <c r="CB171" i="2"/>
  <c r="CA171" i="2"/>
  <c r="L171" i="2"/>
  <c r="CB170" i="2"/>
  <c r="CA170" i="2"/>
  <c r="L170" i="2"/>
  <c r="CB169" i="2"/>
  <c r="CA169" i="2"/>
  <c r="L169" i="2"/>
  <c r="CB168" i="2"/>
  <c r="CA168" i="2"/>
  <c r="L168" i="2"/>
  <c r="CB167" i="2"/>
  <c r="CA167" i="2"/>
  <c r="L167" i="2"/>
  <c r="CB166" i="2"/>
  <c r="CA166" i="2"/>
  <c r="L166" i="2"/>
  <c r="CB165" i="2"/>
  <c r="CA165" i="2"/>
  <c r="L165" i="2"/>
  <c r="CB164" i="2"/>
  <c r="CA164" i="2"/>
  <c r="L164" i="2"/>
  <c r="CB163" i="2"/>
  <c r="CA163" i="2"/>
  <c r="L163" i="2"/>
  <c r="CB162" i="2"/>
  <c r="CA162" i="2"/>
  <c r="L162" i="2"/>
  <c r="CB161" i="2"/>
  <c r="CA161" i="2"/>
  <c r="L161" i="2"/>
  <c r="CB160" i="2"/>
  <c r="CA160" i="2"/>
  <c r="L160" i="2"/>
  <c r="CB159" i="2"/>
  <c r="CA159" i="2"/>
  <c r="L159" i="2"/>
  <c r="CB158" i="2"/>
  <c r="CA158" i="2"/>
  <c r="L158" i="2"/>
  <c r="CB157" i="2"/>
  <c r="CA157" i="2"/>
  <c r="L157" i="2"/>
  <c r="CB156" i="2"/>
  <c r="CA156" i="2"/>
  <c r="L156" i="2"/>
  <c r="CB155" i="2"/>
  <c r="CA155" i="2"/>
  <c r="L155" i="2"/>
  <c r="CB154" i="2"/>
  <c r="CA154" i="2"/>
  <c r="L154" i="2"/>
  <c r="CB153" i="2"/>
  <c r="CA153" i="2"/>
  <c r="L153" i="2"/>
  <c r="CB152" i="2"/>
  <c r="CA152" i="2"/>
  <c r="L152" i="2"/>
  <c r="CB151" i="2"/>
  <c r="CA151" i="2"/>
  <c r="L151" i="2"/>
  <c r="CB149" i="2"/>
  <c r="CA149" i="2"/>
  <c r="L149" i="2"/>
  <c r="CB148" i="2"/>
  <c r="CA148" i="2"/>
  <c r="L148" i="2"/>
  <c r="CB147" i="2"/>
  <c r="CA147" i="2"/>
  <c r="L147" i="2"/>
  <c r="CB146" i="2"/>
  <c r="CA146" i="2"/>
  <c r="L146" i="2"/>
  <c r="CB145" i="2"/>
  <c r="CA145" i="2"/>
  <c r="L145" i="2"/>
  <c r="CB144" i="2"/>
  <c r="CA144" i="2"/>
  <c r="L144" i="2"/>
  <c r="CB143" i="2"/>
  <c r="CA143" i="2"/>
  <c r="L143" i="2"/>
  <c r="CB142" i="2"/>
  <c r="CA142" i="2"/>
  <c r="L142" i="2"/>
  <c r="CB141" i="2"/>
  <c r="CA141" i="2"/>
  <c r="L141" i="2"/>
  <c r="CB140" i="2"/>
  <c r="CA140" i="2"/>
  <c r="L140" i="2"/>
  <c r="CB139" i="2"/>
  <c r="CA139" i="2"/>
  <c r="L139" i="2"/>
  <c r="CB138" i="2"/>
  <c r="CA138" i="2"/>
  <c r="L138" i="2"/>
  <c r="CB137" i="2"/>
  <c r="CA137" i="2"/>
  <c r="L137" i="2"/>
  <c r="CB136" i="2"/>
  <c r="CA136" i="2"/>
  <c r="L136" i="2"/>
  <c r="CB135" i="2"/>
  <c r="CA135" i="2"/>
  <c r="L135" i="2"/>
  <c r="CB133" i="2"/>
  <c r="CA133" i="2"/>
  <c r="L133" i="2"/>
  <c r="CB132" i="2"/>
  <c r="CA132" i="2"/>
  <c r="L132" i="2"/>
  <c r="CB131" i="2"/>
  <c r="CA131" i="2"/>
  <c r="L131" i="2"/>
  <c r="CB130" i="2"/>
  <c r="CA130" i="2"/>
  <c r="L130" i="2"/>
  <c r="CB129" i="2"/>
  <c r="CA129" i="2"/>
  <c r="L129" i="2"/>
  <c r="CB128" i="2"/>
  <c r="CA128" i="2"/>
  <c r="L128" i="2"/>
  <c r="CB126" i="2"/>
  <c r="CA126" i="2"/>
  <c r="L126" i="2"/>
  <c r="CB125" i="2"/>
  <c r="CA125" i="2"/>
  <c r="L125" i="2"/>
  <c r="CB124" i="2"/>
  <c r="CA124" i="2"/>
  <c r="L124" i="2"/>
  <c r="CB120" i="2"/>
  <c r="CA120" i="2"/>
  <c r="L120" i="2"/>
  <c r="CB119" i="2"/>
  <c r="CA119" i="2"/>
  <c r="L119" i="2"/>
  <c r="CB118" i="2"/>
  <c r="CA118" i="2"/>
  <c r="L118" i="2"/>
  <c r="CB117" i="2"/>
  <c r="CA117" i="2"/>
  <c r="L117" i="2"/>
  <c r="CB116" i="2"/>
  <c r="CA116" i="2"/>
  <c r="L116" i="2"/>
  <c r="CB115" i="2"/>
  <c r="CA115" i="2"/>
  <c r="L115" i="2"/>
  <c r="CB113" i="2"/>
  <c r="CA113" i="2"/>
  <c r="L113" i="2"/>
  <c r="M113" i="2" s="1"/>
  <c r="CB112" i="2"/>
  <c r="CA112" i="2"/>
  <c r="L112" i="2"/>
  <c r="CB111" i="2"/>
  <c r="CA111" i="2"/>
  <c r="L111" i="2"/>
  <c r="CB110" i="2"/>
  <c r="CA110" i="2"/>
  <c r="L110" i="2"/>
  <c r="CB109" i="2"/>
  <c r="CA109" i="2"/>
  <c r="L109" i="2"/>
  <c r="CB107" i="2"/>
  <c r="CA107" i="2"/>
  <c r="L107" i="2"/>
  <c r="CB106" i="2"/>
  <c r="CA106" i="2"/>
  <c r="L106" i="2"/>
  <c r="CB105" i="2"/>
  <c r="CA105" i="2"/>
  <c r="L105" i="2"/>
  <c r="CB104" i="2"/>
  <c r="CA104" i="2"/>
  <c r="L104" i="2"/>
  <c r="CB103" i="2"/>
  <c r="CA103" i="2"/>
  <c r="L103" i="2"/>
  <c r="CB101" i="2"/>
  <c r="CA101" i="2"/>
  <c r="L101" i="2"/>
  <c r="CB100" i="2"/>
  <c r="CA100" i="2"/>
  <c r="L100" i="2"/>
  <c r="CB99" i="2"/>
  <c r="CA99" i="2"/>
  <c r="L99" i="2"/>
  <c r="CB98" i="2"/>
  <c r="CA98" i="2"/>
  <c r="L98" i="2"/>
  <c r="CB97" i="2"/>
  <c r="CA97" i="2"/>
  <c r="L97" i="2"/>
  <c r="CB96" i="2"/>
  <c r="CA96" i="2"/>
  <c r="L96" i="2"/>
  <c r="CB95" i="2"/>
  <c r="CA95" i="2"/>
  <c r="L95" i="2"/>
  <c r="CB94" i="2"/>
  <c r="CA94" i="2"/>
  <c r="L94" i="2"/>
  <c r="CB93" i="2"/>
  <c r="CA93" i="2"/>
  <c r="L93" i="2"/>
  <c r="CB92" i="2"/>
  <c r="CA92" i="2"/>
  <c r="L92" i="2"/>
  <c r="CB91" i="2"/>
  <c r="CA91" i="2"/>
  <c r="L91" i="2"/>
  <c r="CB90" i="2"/>
  <c r="CA90" i="2"/>
  <c r="L90" i="2"/>
  <c r="CB89" i="2"/>
  <c r="CA89" i="2"/>
  <c r="L89" i="2"/>
  <c r="CB88" i="2"/>
  <c r="CA88" i="2"/>
  <c r="L88" i="2"/>
  <c r="CB87" i="2"/>
  <c r="CA87" i="2"/>
  <c r="L87" i="2"/>
  <c r="CB86" i="2"/>
  <c r="CA86" i="2"/>
  <c r="L86" i="2"/>
  <c r="CB84" i="2"/>
  <c r="CA84" i="2"/>
  <c r="L84" i="2"/>
  <c r="M84" i="2" s="1"/>
  <c r="CB83" i="2"/>
  <c r="CA83" i="2"/>
  <c r="L83" i="2"/>
  <c r="CB82" i="2"/>
  <c r="CA82" i="2"/>
  <c r="L82" i="2"/>
  <c r="CB81" i="2"/>
  <c r="CA81" i="2"/>
  <c r="L81" i="2"/>
  <c r="CB80" i="2"/>
  <c r="CA80" i="2"/>
  <c r="L80" i="2"/>
  <c r="CB79" i="2"/>
  <c r="CA79" i="2"/>
  <c r="L79" i="2"/>
  <c r="CB78" i="2"/>
  <c r="CA78" i="2"/>
  <c r="L78" i="2"/>
  <c r="CB77" i="2"/>
  <c r="CA77" i="2"/>
  <c r="L77" i="2"/>
  <c r="CB76" i="2"/>
  <c r="CA76" i="2"/>
  <c r="L76" i="2"/>
  <c r="CB75" i="2"/>
  <c r="CA75" i="2"/>
  <c r="L75" i="2"/>
  <c r="CB74" i="2"/>
  <c r="CA74" i="2"/>
  <c r="L74" i="2"/>
  <c r="CB73" i="2"/>
  <c r="CA73" i="2"/>
  <c r="L73" i="2"/>
  <c r="CB72" i="2"/>
  <c r="CA72" i="2"/>
  <c r="L72" i="2"/>
  <c r="CB71" i="2"/>
  <c r="CA71" i="2"/>
  <c r="L71" i="2"/>
  <c r="CB70" i="2"/>
  <c r="CA70" i="2"/>
  <c r="L70" i="2"/>
  <c r="CB69" i="2"/>
  <c r="CA69" i="2"/>
  <c r="L69" i="2"/>
  <c r="CB68" i="2"/>
  <c r="CA68" i="2"/>
  <c r="L68" i="2"/>
  <c r="CB67" i="2"/>
  <c r="CA67" i="2"/>
  <c r="L67" i="2"/>
  <c r="CB66" i="2"/>
  <c r="CA66" i="2"/>
  <c r="L66" i="2"/>
  <c r="CB65" i="2"/>
  <c r="CA65" i="2"/>
  <c r="L65" i="2"/>
  <c r="CB64" i="2"/>
  <c r="CA64" i="2"/>
  <c r="L64" i="2"/>
  <c r="CB63" i="2"/>
  <c r="CA63" i="2"/>
  <c r="L63" i="2"/>
  <c r="CB62" i="2"/>
  <c r="CA62" i="2"/>
  <c r="L62" i="2"/>
  <c r="CB61" i="2"/>
  <c r="CA61" i="2"/>
  <c r="L61" i="2"/>
  <c r="CB60" i="2"/>
  <c r="CA60" i="2"/>
  <c r="L60" i="2"/>
  <c r="CB59" i="2"/>
  <c r="CA59" i="2"/>
  <c r="L59" i="2"/>
  <c r="CB58" i="2"/>
  <c r="CA58" i="2"/>
  <c r="L58" i="2"/>
  <c r="CB57" i="2"/>
  <c r="CA57" i="2"/>
  <c r="L57" i="2"/>
  <c r="CB56" i="2"/>
  <c r="CA56" i="2"/>
  <c r="L56" i="2"/>
  <c r="CB55" i="2"/>
  <c r="CA55" i="2"/>
  <c r="L55" i="2"/>
  <c r="CB54" i="2"/>
  <c r="CA54" i="2"/>
  <c r="L54" i="2"/>
  <c r="CB53" i="2"/>
  <c r="CA53" i="2"/>
  <c r="L53" i="2"/>
  <c r="CB52" i="2"/>
  <c r="CA52" i="2"/>
  <c r="L52" i="2"/>
  <c r="CB51" i="2"/>
  <c r="CA51" i="2"/>
  <c r="L51" i="2"/>
  <c r="CB50" i="2"/>
  <c r="CA50" i="2"/>
  <c r="L50" i="2"/>
  <c r="CB49" i="2"/>
  <c r="CA49" i="2"/>
  <c r="L49" i="2"/>
  <c r="CB48" i="2"/>
  <c r="CA48" i="2"/>
  <c r="L48" i="2"/>
  <c r="CB47" i="2"/>
  <c r="CA47" i="2"/>
  <c r="L47" i="2"/>
  <c r="CB46" i="2"/>
  <c r="CA46" i="2"/>
  <c r="L46" i="2"/>
  <c r="CB45" i="2"/>
  <c r="CA45" i="2"/>
  <c r="L45" i="2"/>
  <c r="CB44" i="2"/>
  <c r="CA44" i="2"/>
  <c r="L44" i="2"/>
  <c r="CB43" i="2"/>
  <c r="CA43" i="2"/>
  <c r="L43" i="2"/>
  <c r="CB42" i="2"/>
  <c r="CA42" i="2"/>
  <c r="L42" i="2"/>
  <c r="CB41" i="2"/>
  <c r="CA41" i="2"/>
  <c r="L41" i="2"/>
  <c r="CB40" i="2"/>
  <c r="CA40" i="2"/>
  <c r="L40" i="2"/>
  <c r="CB39" i="2"/>
  <c r="CA39" i="2"/>
  <c r="L39" i="2"/>
  <c r="CB38" i="2"/>
  <c r="CA38" i="2"/>
  <c r="L38" i="2"/>
  <c r="CB37" i="2"/>
  <c r="CA37" i="2"/>
  <c r="L37" i="2"/>
  <c r="CB36" i="2"/>
  <c r="CA36" i="2"/>
  <c r="L36" i="2"/>
  <c r="CB35" i="2"/>
  <c r="CA35" i="2"/>
  <c r="L35" i="2"/>
  <c r="CB34" i="2"/>
  <c r="CA34" i="2"/>
  <c r="L34" i="2"/>
  <c r="CB33" i="2"/>
  <c r="CA33" i="2"/>
  <c r="L33" i="2"/>
  <c r="CB32" i="2"/>
  <c r="CA32" i="2"/>
  <c r="L32" i="2"/>
  <c r="CB31" i="2"/>
  <c r="CA31" i="2"/>
  <c r="L31" i="2"/>
  <c r="CB30" i="2"/>
  <c r="CA30" i="2"/>
  <c r="L30" i="2"/>
  <c r="BX28" i="2"/>
  <c r="X28" i="2"/>
  <c r="W28" i="2"/>
  <c r="V28" i="2"/>
  <c r="U28" i="2"/>
  <c r="T28" i="2"/>
  <c r="S28" i="2"/>
  <c r="R28" i="2"/>
  <c r="Q28" i="2"/>
  <c r="P28" i="2"/>
  <c r="O28" i="2"/>
  <c r="N28" i="2"/>
  <c r="BX27" i="2" a="1"/>
  <c r="BX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H772" i="1"/>
  <c r="BG772" i="1"/>
  <c r="L772" i="1"/>
  <c r="BH771" i="1"/>
  <c r="BG771" i="1"/>
  <c r="L771" i="1"/>
  <c r="BH770" i="1"/>
  <c r="BG770" i="1"/>
  <c r="L770" i="1"/>
  <c r="BH769" i="1"/>
  <c r="BG769" i="1"/>
  <c r="L769" i="1"/>
  <c r="BH768" i="1"/>
  <c r="BG768" i="1"/>
  <c r="L768" i="1"/>
  <c r="BH767" i="1"/>
  <c r="BG767" i="1"/>
  <c r="L767" i="1"/>
  <c r="BH765" i="1"/>
  <c r="BG765" i="1"/>
  <c r="L765" i="1"/>
  <c r="M765" i="1" s="1"/>
  <c r="BH764" i="1"/>
  <c r="BG764" i="1"/>
  <c r="L764" i="1"/>
  <c r="BH763" i="1"/>
  <c r="BG763" i="1"/>
  <c r="L763" i="1"/>
  <c r="BH762" i="1"/>
  <c r="BG762" i="1"/>
  <c r="L762" i="1"/>
  <c r="BH761" i="1"/>
  <c r="BG761" i="1"/>
  <c r="L761" i="1"/>
  <c r="BH760" i="1"/>
  <c r="BG760" i="1"/>
  <c r="L760" i="1"/>
  <c r="BH759" i="1"/>
  <c r="BG759" i="1"/>
  <c r="L759" i="1"/>
  <c r="BH758" i="1"/>
  <c r="BG758" i="1"/>
  <c r="L758" i="1"/>
  <c r="BH756" i="1"/>
  <c r="BG756" i="1"/>
  <c r="L756" i="1"/>
  <c r="BH755" i="1"/>
  <c r="BG755" i="1"/>
  <c r="L755" i="1"/>
  <c r="BH754" i="1"/>
  <c r="BG754" i="1"/>
  <c r="L754" i="1"/>
  <c r="BH753" i="1"/>
  <c r="BG753" i="1"/>
  <c r="L753" i="1"/>
  <c r="BH752" i="1"/>
  <c r="BG752" i="1"/>
  <c r="L752" i="1"/>
  <c r="BH751" i="1"/>
  <c r="BG751" i="1"/>
  <c r="L751" i="1"/>
  <c r="BH750" i="1"/>
  <c r="BG750" i="1"/>
  <c r="L750" i="1"/>
  <c r="BH749" i="1"/>
  <c r="BG749" i="1"/>
  <c r="L749" i="1"/>
  <c r="BH748" i="1"/>
  <c r="BG748" i="1"/>
  <c r="L748" i="1"/>
  <c r="BH747" i="1"/>
  <c r="BG747" i="1"/>
  <c r="L747" i="1"/>
  <c r="BH746" i="1"/>
  <c r="BG746" i="1"/>
  <c r="L746" i="1"/>
  <c r="BH745" i="1"/>
  <c r="BG745" i="1"/>
  <c r="L745" i="1"/>
  <c r="BH744" i="1"/>
  <c r="BG744" i="1"/>
  <c r="L744" i="1"/>
  <c r="BH741" i="1"/>
  <c r="BG741" i="1"/>
  <c r="L741" i="1"/>
  <c r="BH740" i="1"/>
  <c r="BG740" i="1"/>
  <c r="L740" i="1"/>
  <c r="BH739" i="1"/>
  <c r="BG739" i="1"/>
  <c r="L739" i="1"/>
  <c r="BH738" i="1"/>
  <c r="BG738" i="1"/>
  <c r="L738" i="1"/>
  <c r="BH736" i="1"/>
  <c r="BG736" i="1"/>
  <c r="L736" i="1"/>
  <c r="BH735" i="1"/>
  <c r="BG735" i="1"/>
  <c r="L735" i="1"/>
  <c r="BH734" i="1"/>
  <c r="BG734" i="1"/>
  <c r="L734" i="1"/>
  <c r="BH733" i="1"/>
  <c r="BG733" i="1"/>
  <c r="L733" i="1"/>
  <c r="BH732" i="1"/>
  <c r="BG732" i="1"/>
  <c r="L732" i="1"/>
  <c r="BH731" i="1"/>
  <c r="BG731" i="1"/>
  <c r="L731" i="1"/>
  <c r="BH730" i="1"/>
  <c r="BG730" i="1"/>
  <c r="L730" i="1"/>
  <c r="BH729" i="1"/>
  <c r="BG729" i="1"/>
  <c r="L729" i="1"/>
  <c r="BH728" i="1"/>
  <c r="BG728" i="1"/>
  <c r="L728" i="1"/>
  <c r="BH727" i="1"/>
  <c r="BG727" i="1"/>
  <c r="L727" i="1"/>
  <c r="BH723" i="1"/>
  <c r="BG723" i="1"/>
  <c r="L723" i="1"/>
  <c r="BH722" i="1"/>
  <c r="BG722" i="1"/>
  <c r="L722" i="1"/>
  <c r="BH721" i="1"/>
  <c r="BG721" i="1"/>
  <c r="L721" i="1"/>
  <c r="BH720" i="1"/>
  <c r="BG720" i="1"/>
  <c r="L720" i="1"/>
  <c r="BH719" i="1"/>
  <c r="BG719" i="1"/>
  <c r="L719" i="1"/>
  <c r="BH718" i="1"/>
  <c r="BG718" i="1"/>
  <c r="L718" i="1"/>
  <c r="BH717" i="1"/>
  <c r="BG717" i="1"/>
  <c r="L717" i="1"/>
  <c r="BH716" i="1"/>
  <c r="BG716" i="1"/>
  <c r="L716" i="1"/>
  <c r="BH715" i="1"/>
  <c r="BG715" i="1"/>
  <c r="L715" i="1"/>
  <c r="BH714" i="1"/>
  <c r="BG714" i="1"/>
  <c r="L714" i="1"/>
  <c r="BH713" i="1"/>
  <c r="BG713" i="1"/>
  <c r="L713" i="1"/>
  <c r="BH712" i="1"/>
  <c r="BG712" i="1"/>
  <c r="L712" i="1"/>
  <c r="BH711" i="1"/>
  <c r="BG711" i="1"/>
  <c r="L711" i="1"/>
  <c r="BH708" i="1"/>
  <c r="BG708" i="1"/>
  <c r="L708" i="1"/>
  <c r="BH707" i="1"/>
  <c r="BG707" i="1"/>
  <c r="L707" i="1"/>
  <c r="BH706" i="1"/>
  <c r="BG706" i="1"/>
  <c r="L706" i="1"/>
  <c r="BH705" i="1"/>
  <c r="BG705" i="1"/>
  <c r="L705" i="1"/>
  <c r="BH703" i="1"/>
  <c r="BG703" i="1"/>
  <c r="L703" i="1"/>
  <c r="BH702" i="1"/>
  <c r="BG702" i="1"/>
  <c r="L702" i="1"/>
  <c r="BH701" i="1"/>
  <c r="BG701" i="1"/>
  <c r="L701" i="1"/>
  <c r="BH700" i="1"/>
  <c r="BG700" i="1"/>
  <c r="L700" i="1"/>
  <c r="BH699" i="1"/>
  <c r="BG699" i="1"/>
  <c r="L699" i="1"/>
  <c r="BH698" i="1"/>
  <c r="BG698" i="1"/>
  <c r="L698" i="1"/>
  <c r="BH697" i="1"/>
  <c r="BG697" i="1"/>
  <c r="L697" i="1"/>
  <c r="BH696" i="1"/>
  <c r="BG696" i="1"/>
  <c r="L696" i="1"/>
  <c r="BH695" i="1"/>
  <c r="BG695" i="1"/>
  <c r="L695" i="1"/>
  <c r="BH694" i="1"/>
  <c r="BG694" i="1"/>
  <c r="L694" i="1"/>
  <c r="BH693" i="1"/>
  <c r="BG693" i="1"/>
  <c r="L693" i="1"/>
  <c r="BH692" i="1"/>
  <c r="BG692" i="1"/>
  <c r="L692" i="1"/>
  <c r="BH691" i="1"/>
  <c r="BG691" i="1"/>
  <c r="L691" i="1"/>
  <c r="BH690" i="1"/>
  <c r="BG690" i="1"/>
  <c r="L690" i="1"/>
  <c r="BH687" i="1"/>
  <c r="BG687" i="1"/>
  <c r="L687" i="1"/>
  <c r="BH686" i="1"/>
  <c r="BG686" i="1"/>
  <c r="L686" i="1"/>
  <c r="BH685" i="1"/>
  <c r="BG685" i="1"/>
  <c r="L685" i="1"/>
  <c r="BH684" i="1"/>
  <c r="BG684" i="1"/>
  <c r="L684" i="1"/>
  <c r="BH683" i="1"/>
  <c r="BG683" i="1"/>
  <c r="L683" i="1"/>
  <c r="BH682" i="1"/>
  <c r="BG682" i="1"/>
  <c r="L682" i="1"/>
  <c r="BH681" i="1"/>
  <c r="BG681" i="1"/>
  <c r="L681" i="1"/>
  <c r="BH680" i="1"/>
  <c r="BG680" i="1"/>
  <c r="L680" i="1"/>
  <c r="BH679" i="1"/>
  <c r="BG679" i="1"/>
  <c r="L679" i="1"/>
  <c r="BH678" i="1"/>
  <c r="BG678" i="1"/>
  <c r="L678" i="1"/>
  <c r="BH676" i="1"/>
  <c r="BG676" i="1"/>
  <c r="L676" i="1"/>
  <c r="BH675" i="1"/>
  <c r="BG675" i="1"/>
  <c r="L675" i="1"/>
  <c r="BH674" i="1"/>
  <c r="BG674" i="1"/>
  <c r="L674" i="1"/>
  <c r="BH673" i="1"/>
  <c r="BG673" i="1"/>
  <c r="L673" i="1"/>
  <c r="BH672" i="1"/>
  <c r="BG672" i="1"/>
  <c r="L672" i="1"/>
  <c r="BH671" i="1"/>
  <c r="BG671" i="1"/>
  <c r="L671" i="1"/>
  <c r="BH670" i="1"/>
  <c r="BG670" i="1"/>
  <c r="L670" i="1"/>
  <c r="BH669" i="1"/>
  <c r="BG669" i="1"/>
  <c r="L669" i="1"/>
  <c r="BH668" i="1"/>
  <c r="BG668" i="1"/>
  <c r="L668" i="1"/>
  <c r="BH667" i="1"/>
  <c r="BG667" i="1"/>
  <c r="L667" i="1"/>
  <c r="BH666" i="1"/>
  <c r="BG666" i="1"/>
  <c r="L666" i="1"/>
  <c r="BH662" i="1"/>
  <c r="BG662" i="1"/>
  <c r="L662" i="1"/>
  <c r="BH661" i="1"/>
  <c r="BG661" i="1"/>
  <c r="L661" i="1"/>
  <c r="BH660" i="1"/>
  <c r="BG660" i="1"/>
  <c r="L660" i="1"/>
  <c r="BH659" i="1"/>
  <c r="BG659" i="1"/>
  <c r="L659" i="1"/>
  <c r="BH658" i="1"/>
  <c r="BG658" i="1"/>
  <c r="L658" i="1"/>
  <c r="BH657" i="1"/>
  <c r="BG657" i="1"/>
  <c r="L657" i="1"/>
  <c r="BH656" i="1"/>
  <c r="BG656" i="1"/>
  <c r="L656" i="1"/>
  <c r="BH655" i="1"/>
  <c r="BG655" i="1"/>
  <c r="L655" i="1"/>
  <c r="BH654" i="1"/>
  <c r="BG654" i="1"/>
  <c r="L654" i="1"/>
  <c r="BH653" i="1"/>
  <c r="BG653" i="1"/>
  <c r="L653" i="1"/>
  <c r="BH652" i="1"/>
  <c r="BG652" i="1"/>
  <c r="L652" i="1"/>
  <c r="BH651" i="1"/>
  <c r="BG651" i="1"/>
  <c r="L651" i="1"/>
  <c r="BH650" i="1"/>
  <c r="BG650" i="1"/>
  <c r="L650" i="1"/>
  <c r="BH649" i="1"/>
  <c r="BG649" i="1"/>
  <c r="L649" i="1"/>
  <c r="BH646" i="1"/>
  <c r="BG646" i="1"/>
  <c r="L646" i="1"/>
  <c r="BH645" i="1"/>
  <c r="BG645" i="1"/>
  <c r="L645" i="1"/>
  <c r="BH644" i="1"/>
  <c r="BG644" i="1"/>
  <c r="L644" i="1"/>
  <c r="BH643" i="1"/>
  <c r="BG643" i="1"/>
  <c r="L643" i="1"/>
  <c r="BH642" i="1"/>
  <c r="BG642" i="1"/>
  <c r="L642" i="1"/>
  <c r="BH641" i="1"/>
  <c r="BG641" i="1"/>
  <c r="L641" i="1"/>
  <c r="BH640" i="1"/>
  <c r="BG640" i="1"/>
  <c r="L640" i="1"/>
  <c r="BH639" i="1"/>
  <c r="BG639" i="1"/>
  <c r="L639" i="1"/>
  <c r="BH638" i="1"/>
  <c r="BG638" i="1"/>
  <c r="L638" i="1"/>
  <c r="BH637" i="1"/>
  <c r="BG637" i="1"/>
  <c r="L637" i="1"/>
  <c r="BH636" i="1"/>
  <c r="BG636" i="1"/>
  <c r="L636" i="1"/>
  <c r="BH635" i="1"/>
  <c r="BG635" i="1"/>
  <c r="L635" i="1"/>
  <c r="BH634" i="1"/>
  <c r="BG634" i="1"/>
  <c r="L634" i="1"/>
  <c r="BH633" i="1"/>
  <c r="BG633" i="1"/>
  <c r="L633" i="1"/>
  <c r="BH632" i="1"/>
  <c r="BG632" i="1"/>
  <c r="L632" i="1"/>
  <c r="BH631" i="1"/>
  <c r="BG631" i="1"/>
  <c r="L631" i="1"/>
  <c r="BH630" i="1"/>
  <c r="BG630" i="1"/>
  <c r="L630" i="1"/>
  <c r="BH629" i="1"/>
  <c r="BG629" i="1"/>
  <c r="L629" i="1"/>
  <c r="BH628" i="1"/>
  <c r="BG628" i="1"/>
  <c r="L628" i="1"/>
  <c r="BH627" i="1"/>
  <c r="BG627" i="1"/>
  <c r="L627" i="1"/>
  <c r="BH626" i="1"/>
  <c r="BG626" i="1"/>
  <c r="L626" i="1"/>
  <c r="BH623" i="1"/>
  <c r="BG623" i="1"/>
  <c r="L623" i="1"/>
  <c r="BH622" i="1"/>
  <c r="BG622" i="1"/>
  <c r="L622" i="1"/>
  <c r="BH621" i="1"/>
  <c r="BG621" i="1"/>
  <c r="L621" i="1"/>
  <c r="BH620" i="1"/>
  <c r="BG620" i="1"/>
  <c r="L620" i="1"/>
  <c r="BH619" i="1"/>
  <c r="BG619" i="1"/>
  <c r="L619" i="1"/>
  <c r="BH618" i="1"/>
  <c r="BG618" i="1"/>
  <c r="L618" i="1"/>
  <c r="BH617" i="1"/>
  <c r="BG617" i="1"/>
  <c r="L617" i="1"/>
  <c r="BH616" i="1"/>
  <c r="BG616" i="1"/>
  <c r="L616" i="1"/>
  <c r="BH615" i="1"/>
  <c r="BG615" i="1"/>
  <c r="L615" i="1"/>
  <c r="BH614" i="1"/>
  <c r="BG614" i="1"/>
  <c r="L614" i="1"/>
  <c r="BH613" i="1"/>
  <c r="BG613" i="1"/>
  <c r="L613" i="1"/>
  <c r="BH612" i="1"/>
  <c r="BG612" i="1"/>
  <c r="L612" i="1"/>
  <c r="BH611" i="1"/>
  <c r="BG611" i="1"/>
  <c r="L611" i="1"/>
  <c r="BH610" i="1"/>
  <c r="BG610" i="1"/>
  <c r="L610" i="1"/>
  <c r="BH609" i="1"/>
  <c r="BG609" i="1"/>
  <c r="L609" i="1"/>
  <c r="BH608" i="1"/>
  <c r="BG608" i="1"/>
  <c r="L608" i="1"/>
  <c r="BH605" i="1"/>
  <c r="BG605" i="1"/>
  <c r="L605" i="1"/>
  <c r="BH604" i="1"/>
  <c r="BG604" i="1"/>
  <c r="L604" i="1"/>
  <c r="BH603" i="1"/>
  <c r="BG603" i="1"/>
  <c r="L603" i="1"/>
  <c r="BH602" i="1"/>
  <c r="BG602" i="1"/>
  <c r="L602" i="1"/>
  <c r="BH600" i="1"/>
  <c r="BG600" i="1"/>
  <c r="L600" i="1"/>
  <c r="BH599" i="1"/>
  <c r="BG599" i="1"/>
  <c r="L599" i="1"/>
  <c r="BH598" i="1"/>
  <c r="BG598" i="1"/>
  <c r="L598" i="1"/>
  <c r="BH597" i="1"/>
  <c r="BG597" i="1"/>
  <c r="L597" i="1"/>
  <c r="BH596" i="1"/>
  <c r="BG596" i="1"/>
  <c r="L596" i="1"/>
  <c r="BH595" i="1"/>
  <c r="BG595" i="1"/>
  <c r="L595" i="1"/>
  <c r="BH594" i="1"/>
  <c r="BG594" i="1"/>
  <c r="L594" i="1"/>
  <c r="BH593" i="1"/>
  <c r="BG593" i="1"/>
  <c r="L593" i="1"/>
  <c r="BH592" i="1"/>
  <c r="BG592" i="1"/>
  <c r="L592" i="1"/>
  <c r="BH591" i="1"/>
  <c r="BG591" i="1"/>
  <c r="L591" i="1"/>
  <c r="BH590" i="1"/>
  <c r="BG590" i="1"/>
  <c r="L590" i="1"/>
  <c r="BH589" i="1"/>
  <c r="BG589" i="1"/>
  <c r="L589" i="1"/>
  <c r="BH588" i="1"/>
  <c r="BG588" i="1"/>
  <c r="L588" i="1"/>
  <c r="BH587" i="1"/>
  <c r="BG587" i="1"/>
  <c r="L587" i="1"/>
  <c r="BH586" i="1"/>
  <c r="BG586" i="1"/>
  <c r="L586" i="1"/>
  <c r="BH585" i="1"/>
  <c r="BG585" i="1"/>
  <c r="L585" i="1"/>
  <c r="BH584" i="1"/>
  <c r="BG584" i="1"/>
  <c r="L584" i="1"/>
  <c r="BH583" i="1"/>
  <c r="BG583" i="1"/>
  <c r="L583" i="1"/>
  <c r="BH582" i="1"/>
  <c r="BG582" i="1"/>
  <c r="L582" i="1"/>
  <c r="BH581" i="1"/>
  <c r="BG581" i="1"/>
  <c r="L581" i="1"/>
  <c r="BH580" i="1"/>
  <c r="BG580" i="1"/>
  <c r="L580" i="1"/>
  <c r="BH579" i="1"/>
  <c r="BG579" i="1"/>
  <c r="L579" i="1"/>
  <c r="BH578" i="1"/>
  <c r="BG578" i="1"/>
  <c r="L578" i="1"/>
  <c r="BH577" i="1"/>
  <c r="BG577" i="1"/>
  <c r="L577" i="1"/>
  <c r="BH576" i="1"/>
  <c r="BG576" i="1"/>
  <c r="L576" i="1"/>
  <c r="BH575" i="1"/>
  <c r="BG575" i="1"/>
  <c r="L575" i="1"/>
  <c r="BH574" i="1"/>
  <c r="BG574" i="1"/>
  <c r="L574" i="1"/>
  <c r="BH573" i="1"/>
  <c r="BG573" i="1"/>
  <c r="L573" i="1"/>
  <c r="BH572" i="1"/>
  <c r="BG572" i="1"/>
  <c r="L572" i="1"/>
  <c r="BH571" i="1"/>
  <c r="BG571" i="1"/>
  <c r="L571" i="1"/>
  <c r="BH570" i="1"/>
  <c r="BG570" i="1"/>
  <c r="L570" i="1"/>
  <c r="BH569" i="1"/>
  <c r="BG569" i="1"/>
  <c r="L569" i="1"/>
  <c r="BH568" i="1"/>
  <c r="BG568" i="1"/>
  <c r="L568" i="1"/>
  <c r="BH567" i="1"/>
  <c r="BG567" i="1"/>
  <c r="L567" i="1"/>
  <c r="BH566" i="1"/>
  <c r="BG566" i="1"/>
  <c r="L566" i="1"/>
  <c r="BH565" i="1"/>
  <c r="BG565" i="1"/>
  <c r="L565" i="1"/>
  <c r="BH564" i="1"/>
  <c r="BG564" i="1"/>
  <c r="L564" i="1"/>
  <c r="BH563" i="1"/>
  <c r="BG563" i="1"/>
  <c r="L563" i="1"/>
  <c r="BH562" i="1"/>
  <c r="BG562" i="1"/>
  <c r="L562" i="1"/>
  <c r="BH561" i="1"/>
  <c r="BG561" i="1"/>
  <c r="L561" i="1"/>
  <c r="BH560" i="1"/>
  <c r="BG560" i="1"/>
  <c r="L560" i="1"/>
  <c r="BH559" i="1"/>
  <c r="BG559" i="1"/>
  <c r="L559" i="1"/>
  <c r="BH558" i="1"/>
  <c r="BG558" i="1"/>
  <c r="L558" i="1"/>
  <c r="BH557" i="1"/>
  <c r="BG557" i="1"/>
  <c r="L557" i="1"/>
  <c r="BH556" i="1"/>
  <c r="BG556" i="1"/>
  <c r="L556" i="1"/>
  <c r="BH555" i="1"/>
  <c r="BG555" i="1"/>
  <c r="L555" i="1"/>
  <c r="BH554" i="1"/>
  <c r="BG554" i="1"/>
  <c r="L554" i="1"/>
  <c r="BH553" i="1"/>
  <c r="BG553" i="1"/>
  <c r="L553" i="1"/>
  <c r="BH552" i="1"/>
  <c r="BG552" i="1"/>
  <c r="L552" i="1"/>
  <c r="BH551" i="1"/>
  <c r="BG551" i="1"/>
  <c r="L551" i="1"/>
  <c r="BH550" i="1"/>
  <c r="BG550" i="1"/>
  <c r="L550" i="1"/>
  <c r="BH549" i="1"/>
  <c r="BG549" i="1"/>
  <c r="L549" i="1"/>
  <c r="BH548" i="1"/>
  <c r="BG548" i="1"/>
  <c r="L548" i="1"/>
  <c r="BH547" i="1"/>
  <c r="BG547" i="1"/>
  <c r="L547" i="1"/>
  <c r="BH546" i="1"/>
  <c r="BG546" i="1"/>
  <c r="L546" i="1"/>
  <c r="BH545" i="1"/>
  <c r="BG545" i="1"/>
  <c r="L545" i="1"/>
  <c r="BH544" i="1"/>
  <c r="BG544" i="1"/>
  <c r="L544" i="1"/>
  <c r="BH542" i="1"/>
  <c r="BG542" i="1"/>
  <c r="L542" i="1"/>
  <c r="BH541" i="1"/>
  <c r="BG541" i="1"/>
  <c r="L541" i="1"/>
  <c r="BH540" i="1"/>
  <c r="BG540" i="1"/>
  <c r="L540" i="1"/>
  <c r="BH539" i="1"/>
  <c r="BG539" i="1"/>
  <c r="L539" i="1"/>
  <c r="BH538" i="1"/>
  <c r="BG538" i="1"/>
  <c r="L538" i="1"/>
  <c r="BH537" i="1"/>
  <c r="BG537" i="1"/>
  <c r="L537" i="1"/>
  <c r="BH536" i="1"/>
  <c r="BG536" i="1"/>
  <c r="L536" i="1"/>
  <c r="BH535" i="1"/>
  <c r="BG535" i="1"/>
  <c r="L535" i="1"/>
  <c r="BH534" i="1"/>
  <c r="BG534" i="1"/>
  <c r="L534" i="1"/>
  <c r="BH533" i="1"/>
  <c r="BG533" i="1"/>
  <c r="L533" i="1"/>
  <c r="BH532" i="1"/>
  <c r="BG532" i="1"/>
  <c r="L532" i="1"/>
  <c r="BH531" i="1"/>
  <c r="BG531" i="1"/>
  <c r="L531" i="1"/>
  <c r="BH530" i="1"/>
  <c r="BG530" i="1"/>
  <c r="L530" i="1"/>
  <c r="BH529" i="1"/>
  <c r="BG529" i="1"/>
  <c r="L529" i="1"/>
  <c r="BH528" i="1"/>
  <c r="BG528" i="1"/>
  <c r="L528" i="1"/>
  <c r="BH527" i="1"/>
  <c r="BG527" i="1"/>
  <c r="L527" i="1"/>
  <c r="BH526" i="1"/>
  <c r="BG526" i="1"/>
  <c r="L526" i="1"/>
  <c r="BH525" i="1"/>
  <c r="BG525" i="1"/>
  <c r="L525" i="1"/>
  <c r="BH524" i="1"/>
  <c r="BG524" i="1"/>
  <c r="L524" i="1"/>
  <c r="BH523" i="1"/>
  <c r="BG523" i="1"/>
  <c r="L523" i="1"/>
  <c r="BH522" i="1"/>
  <c r="BG522" i="1"/>
  <c r="L522" i="1"/>
  <c r="BH521" i="1"/>
  <c r="BG521" i="1"/>
  <c r="L521" i="1"/>
  <c r="BH520" i="1"/>
  <c r="BG520" i="1"/>
  <c r="L520" i="1"/>
  <c r="BH519" i="1"/>
  <c r="BG519" i="1"/>
  <c r="L519" i="1"/>
  <c r="BH518" i="1"/>
  <c r="BG518" i="1"/>
  <c r="L518" i="1"/>
  <c r="BH517" i="1"/>
  <c r="BG517" i="1"/>
  <c r="L517" i="1"/>
  <c r="BH516" i="1"/>
  <c r="BG516" i="1"/>
  <c r="L516" i="1"/>
  <c r="BH515" i="1"/>
  <c r="BG515" i="1"/>
  <c r="L515" i="1"/>
  <c r="BH514" i="1"/>
  <c r="BG514" i="1"/>
  <c r="L514" i="1"/>
  <c r="BH513" i="1"/>
  <c r="BG513" i="1"/>
  <c r="L513" i="1"/>
  <c r="BH512" i="1"/>
  <c r="BG512" i="1"/>
  <c r="L512" i="1"/>
  <c r="BH511" i="1"/>
  <c r="BG511" i="1"/>
  <c r="L511" i="1"/>
  <c r="BH510" i="1"/>
  <c r="BG510" i="1"/>
  <c r="L510" i="1"/>
  <c r="BH508" i="1"/>
  <c r="BG508" i="1"/>
  <c r="L508" i="1"/>
  <c r="M508" i="1" s="1"/>
  <c r="BH507" i="1"/>
  <c r="BG507" i="1"/>
  <c r="L507" i="1"/>
  <c r="BH506" i="1"/>
  <c r="BG506" i="1"/>
  <c r="L506" i="1"/>
  <c r="BH505" i="1"/>
  <c r="BG505" i="1"/>
  <c r="L505" i="1"/>
  <c r="BH504" i="1"/>
  <c r="BG504" i="1"/>
  <c r="L504" i="1"/>
  <c r="BH503" i="1"/>
  <c r="BG503" i="1"/>
  <c r="L503" i="1"/>
  <c r="BH502" i="1"/>
  <c r="BG502" i="1"/>
  <c r="L502" i="1"/>
  <c r="BH501" i="1"/>
  <c r="BG501" i="1"/>
  <c r="L501" i="1"/>
  <c r="BH500" i="1"/>
  <c r="BG500" i="1"/>
  <c r="L500" i="1"/>
  <c r="BH499" i="1"/>
  <c r="BG499" i="1"/>
  <c r="L499" i="1"/>
  <c r="BH498" i="1"/>
  <c r="BG498" i="1"/>
  <c r="L498" i="1"/>
  <c r="BH497" i="1"/>
  <c r="BG497" i="1"/>
  <c r="L497" i="1"/>
  <c r="BH496" i="1"/>
  <c r="BG496" i="1"/>
  <c r="L496" i="1"/>
  <c r="BH495" i="1"/>
  <c r="BG495" i="1"/>
  <c r="L495" i="1"/>
  <c r="BH494" i="1"/>
  <c r="BG494" i="1"/>
  <c r="L494" i="1"/>
  <c r="BH493" i="1"/>
  <c r="BG493" i="1"/>
  <c r="L493" i="1"/>
  <c r="BH492" i="1"/>
  <c r="BG492" i="1"/>
  <c r="L492" i="1"/>
  <c r="BH491" i="1"/>
  <c r="BG491" i="1"/>
  <c r="L491" i="1"/>
  <c r="BH490" i="1"/>
  <c r="BG490" i="1"/>
  <c r="L490" i="1"/>
  <c r="BH489" i="1"/>
  <c r="BG489" i="1"/>
  <c r="L489" i="1"/>
  <c r="BH488" i="1"/>
  <c r="BG488" i="1"/>
  <c r="L488" i="1"/>
  <c r="BH487" i="1"/>
  <c r="BG487" i="1"/>
  <c r="L487" i="1"/>
  <c r="BH486" i="1"/>
  <c r="BG486" i="1"/>
  <c r="L486" i="1"/>
  <c r="BH485" i="1"/>
  <c r="BG485" i="1"/>
  <c r="L485" i="1"/>
  <c r="BH484" i="1"/>
  <c r="BG484" i="1"/>
  <c r="L484" i="1"/>
  <c r="BH483" i="1"/>
  <c r="BG483" i="1"/>
  <c r="L483" i="1"/>
  <c r="BH478" i="1"/>
  <c r="BG478" i="1"/>
  <c r="L478" i="1"/>
  <c r="BH477" i="1"/>
  <c r="BG477" i="1"/>
  <c r="L477" i="1"/>
  <c r="BH476" i="1"/>
  <c r="BG476" i="1"/>
  <c r="L476" i="1"/>
  <c r="BH475" i="1"/>
  <c r="BG475" i="1"/>
  <c r="L475" i="1"/>
  <c r="BH474" i="1"/>
  <c r="BG474" i="1"/>
  <c r="L474" i="1"/>
  <c r="BH471" i="1"/>
  <c r="BG471" i="1"/>
  <c r="L471" i="1"/>
  <c r="M471" i="1" s="1"/>
  <c r="BH470" i="1"/>
  <c r="BG470" i="1"/>
  <c r="L470" i="1"/>
  <c r="BH469" i="1"/>
  <c r="BG469" i="1"/>
  <c r="L469" i="1"/>
  <c r="BH468" i="1"/>
  <c r="BG468" i="1"/>
  <c r="L468" i="1"/>
  <c r="BH467" i="1"/>
  <c r="BG467" i="1"/>
  <c r="L467" i="1"/>
  <c r="BH466" i="1"/>
  <c r="BG466" i="1"/>
  <c r="L466" i="1"/>
  <c r="BH465" i="1"/>
  <c r="BG465" i="1"/>
  <c r="L465" i="1"/>
  <c r="BH464" i="1"/>
  <c r="BG464" i="1"/>
  <c r="L464" i="1"/>
  <c r="BH463" i="1"/>
  <c r="BG463" i="1"/>
  <c r="L463" i="1"/>
  <c r="BH462" i="1"/>
  <c r="BG462" i="1"/>
  <c r="L462" i="1"/>
  <c r="BH461" i="1"/>
  <c r="BG461" i="1"/>
  <c r="L461" i="1"/>
  <c r="BH460" i="1"/>
  <c r="BG460" i="1"/>
  <c r="L460" i="1"/>
  <c r="BH459" i="1"/>
  <c r="BG459" i="1"/>
  <c r="L459" i="1"/>
  <c r="BH458" i="1"/>
  <c r="BG458" i="1"/>
  <c r="L458" i="1"/>
  <c r="BH457" i="1"/>
  <c r="BG457" i="1"/>
  <c r="L457" i="1"/>
  <c r="BH456" i="1"/>
  <c r="BG456" i="1"/>
  <c r="L456" i="1"/>
  <c r="BH455" i="1"/>
  <c r="BG455" i="1"/>
  <c r="L455" i="1"/>
  <c r="BH454" i="1"/>
  <c r="BG454" i="1"/>
  <c r="L454" i="1"/>
  <c r="BH453" i="1"/>
  <c r="BG453" i="1"/>
  <c r="L453" i="1"/>
  <c r="BH452" i="1"/>
  <c r="BG452" i="1"/>
  <c r="L452" i="1"/>
  <c r="BH451" i="1"/>
  <c r="BG451" i="1"/>
  <c r="L451" i="1"/>
  <c r="BH450" i="1"/>
  <c r="BG450" i="1"/>
  <c r="L450" i="1"/>
  <c r="BH448" i="1"/>
  <c r="BG448" i="1"/>
  <c r="L448" i="1"/>
  <c r="BH447" i="1"/>
  <c r="BG447" i="1"/>
  <c r="L447" i="1"/>
  <c r="BH446" i="1"/>
  <c r="BG446" i="1"/>
  <c r="L446" i="1"/>
  <c r="BH445" i="1"/>
  <c r="BG445" i="1"/>
  <c r="L445" i="1"/>
  <c r="BH444" i="1"/>
  <c r="BG444" i="1"/>
  <c r="L444" i="1"/>
  <c r="BH443" i="1"/>
  <c r="BG443" i="1"/>
  <c r="L443" i="1"/>
  <c r="BH442" i="1"/>
  <c r="BG442" i="1"/>
  <c r="L442" i="1"/>
  <c r="BH441" i="1"/>
  <c r="BG441" i="1"/>
  <c r="L441" i="1"/>
  <c r="BH440" i="1"/>
  <c r="BG440" i="1"/>
  <c r="L440" i="1"/>
  <c r="BH439" i="1"/>
  <c r="BG439" i="1"/>
  <c r="L439" i="1"/>
  <c r="BH438" i="1"/>
  <c r="BG438" i="1"/>
  <c r="L438" i="1"/>
  <c r="BH437" i="1"/>
  <c r="BG437" i="1"/>
  <c r="L437" i="1"/>
  <c r="BH436" i="1"/>
  <c r="BG436" i="1"/>
  <c r="L436" i="1"/>
  <c r="BH435" i="1"/>
  <c r="BG435" i="1"/>
  <c r="L435" i="1"/>
  <c r="BH434" i="1"/>
  <c r="BG434" i="1"/>
  <c r="L434" i="1"/>
  <c r="BH433" i="1"/>
  <c r="BG433" i="1"/>
  <c r="L433" i="1"/>
  <c r="BH432" i="1"/>
  <c r="BG432" i="1"/>
  <c r="L432" i="1"/>
  <c r="BH431" i="1"/>
  <c r="BG431" i="1"/>
  <c r="L431" i="1"/>
  <c r="BH430" i="1"/>
  <c r="BG430" i="1"/>
  <c r="L430" i="1"/>
  <c r="BH429" i="1"/>
  <c r="BG429" i="1"/>
  <c r="L429" i="1"/>
  <c r="BH428" i="1"/>
  <c r="BG428" i="1"/>
  <c r="L428" i="1"/>
  <c r="BH427" i="1"/>
  <c r="BG427" i="1"/>
  <c r="L427" i="1"/>
  <c r="BH426" i="1"/>
  <c r="BG426" i="1"/>
  <c r="L426" i="1"/>
  <c r="BH425" i="1"/>
  <c r="BG425" i="1"/>
  <c r="L425" i="1"/>
  <c r="BH424" i="1"/>
  <c r="BG424" i="1"/>
  <c r="L424" i="1"/>
  <c r="BH423" i="1"/>
  <c r="BG423" i="1"/>
  <c r="L423" i="1"/>
  <c r="BH422" i="1"/>
  <c r="BG422" i="1"/>
  <c r="L422" i="1"/>
  <c r="BH421" i="1"/>
  <c r="BG421" i="1"/>
  <c r="L421" i="1"/>
  <c r="BH420" i="1"/>
  <c r="BG420" i="1"/>
  <c r="L420" i="1"/>
  <c r="BH419" i="1"/>
  <c r="BG419" i="1"/>
  <c r="L419" i="1"/>
  <c r="BH418" i="1"/>
  <c r="BG418" i="1"/>
  <c r="L418" i="1"/>
  <c r="BH417" i="1"/>
  <c r="BG417" i="1"/>
  <c r="L417" i="1"/>
  <c r="BH416" i="1"/>
  <c r="BG416" i="1"/>
  <c r="L416" i="1"/>
  <c r="BH415" i="1"/>
  <c r="BG415" i="1"/>
  <c r="L415" i="1"/>
  <c r="BH414" i="1"/>
  <c r="BG414" i="1"/>
  <c r="L414" i="1"/>
  <c r="BH413" i="1"/>
  <c r="BG413" i="1"/>
  <c r="L413" i="1"/>
  <c r="BH412" i="1"/>
  <c r="BG412" i="1"/>
  <c r="L412" i="1"/>
  <c r="BH411" i="1"/>
  <c r="BG411" i="1"/>
  <c r="L411" i="1"/>
  <c r="BH410" i="1"/>
  <c r="BG410" i="1"/>
  <c r="L410" i="1"/>
  <c r="BH409" i="1"/>
  <c r="BG409" i="1"/>
  <c r="L409" i="1"/>
  <c r="BH408" i="1"/>
  <c r="BG408" i="1"/>
  <c r="L408" i="1"/>
  <c r="BH407" i="1"/>
  <c r="BG407" i="1"/>
  <c r="L407" i="1"/>
  <c r="BH406" i="1"/>
  <c r="BG406" i="1"/>
  <c r="L406" i="1"/>
  <c r="BH405" i="1"/>
  <c r="BG405" i="1"/>
  <c r="L405" i="1"/>
  <c r="BH404" i="1"/>
  <c r="BG404" i="1"/>
  <c r="L404" i="1"/>
  <c r="BH403" i="1"/>
  <c r="BG403" i="1"/>
  <c r="L403" i="1"/>
  <c r="BH402" i="1"/>
  <c r="BG402" i="1"/>
  <c r="L402" i="1"/>
  <c r="BH401" i="1"/>
  <c r="BG401" i="1"/>
  <c r="L401" i="1"/>
  <c r="BH400" i="1"/>
  <c r="BG400" i="1"/>
  <c r="L400" i="1"/>
  <c r="BH399" i="1"/>
  <c r="BG399" i="1"/>
  <c r="L399" i="1"/>
  <c r="BH398" i="1"/>
  <c r="BG398" i="1"/>
  <c r="L398" i="1"/>
  <c r="BH397" i="1"/>
  <c r="BG397" i="1"/>
  <c r="L397" i="1"/>
  <c r="BH396" i="1"/>
  <c r="BG396" i="1"/>
  <c r="L396" i="1"/>
  <c r="BH395" i="1"/>
  <c r="BG395" i="1"/>
  <c r="L395" i="1"/>
  <c r="BH394" i="1"/>
  <c r="BG394" i="1"/>
  <c r="L394" i="1"/>
  <c r="BH393" i="1"/>
  <c r="BG393" i="1"/>
  <c r="L393" i="1"/>
  <c r="BH391" i="1"/>
  <c r="BG391" i="1"/>
  <c r="L391" i="1"/>
  <c r="M391" i="1" s="1"/>
  <c r="BH390" i="1"/>
  <c r="BG390" i="1"/>
  <c r="L390" i="1"/>
  <c r="BH389" i="1"/>
  <c r="BG389" i="1"/>
  <c r="L389" i="1"/>
  <c r="BH388" i="1"/>
  <c r="BG388" i="1"/>
  <c r="L388" i="1"/>
  <c r="BH387" i="1"/>
  <c r="BG387" i="1"/>
  <c r="L387" i="1"/>
  <c r="BH384" i="1"/>
  <c r="BG384" i="1"/>
  <c r="L384" i="1"/>
  <c r="BH383" i="1"/>
  <c r="BG383" i="1"/>
  <c r="L383" i="1"/>
  <c r="BH382" i="1"/>
  <c r="BG382" i="1"/>
  <c r="L382" i="1"/>
  <c r="BH381" i="1"/>
  <c r="BG381" i="1"/>
  <c r="L381" i="1"/>
  <c r="BH380" i="1"/>
  <c r="BG380" i="1"/>
  <c r="L380" i="1"/>
  <c r="BH379" i="1"/>
  <c r="BG379" i="1"/>
  <c r="L379" i="1"/>
  <c r="BH378" i="1"/>
  <c r="BG378" i="1"/>
  <c r="L378" i="1"/>
  <c r="BH377" i="1"/>
  <c r="BG377" i="1"/>
  <c r="L377" i="1"/>
  <c r="BH376" i="1"/>
  <c r="BG376" i="1"/>
  <c r="L376" i="1"/>
  <c r="BH375" i="1"/>
  <c r="BG375" i="1"/>
  <c r="L375" i="1"/>
  <c r="BH374" i="1"/>
  <c r="BG374" i="1"/>
  <c r="L374" i="1"/>
  <c r="BH373" i="1"/>
  <c r="BG373" i="1"/>
  <c r="L373" i="1"/>
  <c r="BH372" i="1"/>
  <c r="BG372" i="1"/>
  <c r="L372" i="1"/>
  <c r="BH371" i="1"/>
  <c r="BG371" i="1"/>
  <c r="L371" i="1"/>
  <c r="BH370" i="1"/>
  <c r="BG370" i="1"/>
  <c r="L370" i="1"/>
  <c r="BH369" i="1"/>
  <c r="BG369" i="1"/>
  <c r="L369" i="1"/>
  <c r="BH368" i="1"/>
  <c r="BG368" i="1"/>
  <c r="L368" i="1"/>
  <c r="BH367" i="1"/>
  <c r="BG367" i="1"/>
  <c r="L367" i="1"/>
  <c r="BH366" i="1"/>
  <c r="BG366" i="1"/>
  <c r="L366" i="1"/>
  <c r="BH365" i="1"/>
  <c r="BG365" i="1"/>
  <c r="L365" i="1"/>
  <c r="BH363" i="1"/>
  <c r="BG363" i="1"/>
  <c r="L363" i="1"/>
  <c r="M363" i="1" s="1"/>
  <c r="BH362" i="1"/>
  <c r="BG362" i="1"/>
  <c r="L362" i="1"/>
  <c r="BH361" i="1"/>
  <c r="BG361" i="1"/>
  <c r="L361" i="1"/>
  <c r="BH360" i="1"/>
  <c r="BG360" i="1"/>
  <c r="L360" i="1"/>
  <c r="BH359" i="1"/>
  <c r="BG359" i="1"/>
  <c r="L359" i="1"/>
  <c r="BH358" i="1"/>
  <c r="BG358" i="1"/>
  <c r="L358" i="1"/>
  <c r="BH357" i="1"/>
  <c r="BG357" i="1"/>
  <c r="L357" i="1"/>
  <c r="BH356" i="1"/>
  <c r="BG356" i="1"/>
  <c r="L356" i="1"/>
  <c r="BH355" i="1"/>
  <c r="BG355" i="1"/>
  <c r="L355" i="1"/>
  <c r="BH354" i="1"/>
  <c r="BG354" i="1"/>
  <c r="L354" i="1"/>
  <c r="BH353" i="1"/>
  <c r="BG353" i="1"/>
  <c r="L353" i="1"/>
  <c r="BH352" i="1"/>
  <c r="BG352" i="1"/>
  <c r="L352" i="1"/>
  <c r="BH351" i="1"/>
  <c r="BG351" i="1"/>
  <c r="L351" i="1"/>
  <c r="BH350" i="1"/>
  <c r="BG350" i="1"/>
  <c r="L350" i="1"/>
  <c r="BH349" i="1"/>
  <c r="BG349" i="1"/>
  <c r="L349" i="1"/>
  <c r="BH348" i="1"/>
  <c r="BG348" i="1"/>
  <c r="L348" i="1"/>
  <c r="BH347" i="1"/>
  <c r="BG347" i="1"/>
  <c r="L347" i="1"/>
  <c r="BH346" i="1"/>
  <c r="BG346" i="1"/>
  <c r="L346" i="1"/>
  <c r="BH345" i="1"/>
  <c r="BG345" i="1"/>
  <c r="L345" i="1"/>
  <c r="BH344" i="1"/>
  <c r="BG344" i="1"/>
  <c r="L344" i="1"/>
  <c r="BH343" i="1"/>
  <c r="BG343" i="1"/>
  <c r="L343" i="1"/>
  <c r="BH342" i="1"/>
  <c r="BG342" i="1"/>
  <c r="L342" i="1"/>
  <c r="BH340" i="1"/>
  <c r="BG340" i="1"/>
  <c r="L340" i="1"/>
  <c r="M340" i="1" s="1"/>
  <c r="BH339" i="1"/>
  <c r="BG339" i="1"/>
  <c r="L339" i="1"/>
  <c r="BH338" i="1"/>
  <c r="BG338" i="1"/>
  <c r="L338" i="1"/>
  <c r="BH337" i="1"/>
  <c r="BG337" i="1"/>
  <c r="L337" i="1"/>
  <c r="BH336" i="1"/>
  <c r="BG336" i="1"/>
  <c r="L336" i="1"/>
  <c r="BH335" i="1"/>
  <c r="BG335" i="1"/>
  <c r="L335" i="1"/>
  <c r="BH334" i="1"/>
  <c r="BG334" i="1"/>
  <c r="L334" i="1"/>
  <c r="BH333" i="1"/>
  <c r="BG333" i="1"/>
  <c r="L333" i="1"/>
  <c r="BH332" i="1"/>
  <c r="BG332" i="1"/>
  <c r="L332" i="1"/>
  <c r="BH331" i="1"/>
  <c r="BG331" i="1"/>
  <c r="L331" i="1"/>
  <c r="BH330" i="1"/>
  <c r="BG330" i="1"/>
  <c r="L330" i="1"/>
  <c r="BH329" i="1"/>
  <c r="BG329" i="1"/>
  <c r="L329" i="1"/>
  <c r="BH328" i="1"/>
  <c r="BG328" i="1"/>
  <c r="L328" i="1"/>
  <c r="BH327" i="1"/>
  <c r="BG327" i="1"/>
  <c r="L327" i="1"/>
  <c r="BH326" i="1"/>
  <c r="BG326" i="1"/>
  <c r="L326" i="1"/>
  <c r="BH325" i="1"/>
  <c r="BG325" i="1"/>
  <c r="L325" i="1"/>
  <c r="BH324" i="1"/>
  <c r="BG324" i="1"/>
  <c r="L324" i="1"/>
  <c r="BH323" i="1"/>
  <c r="BG323" i="1"/>
  <c r="L323" i="1"/>
  <c r="BH322" i="1"/>
  <c r="BG322" i="1"/>
  <c r="L322" i="1"/>
  <c r="BH321" i="1"/>
  <c r="BG321" i="1"/>
  <c r="L321" i="1"/>
  <c r="BH320" i="1"/>
  <c r="BG320" i="1"/>
  <c r="L320" i="1"/>
  <c r="BH319" i="1"/>
  <c r="BG319" i="1"/>
  <c r="L319" i="1"/>
  <c r="BH318" i="1"/>
  <c r="BG318" i="1"/>
  <c r="L318" i="1"/>
  <c r="BH317" i="1"/>
  <c r="BG317" i="1"/>
  <c r="L317" i="1"/>
  <c r="BH316" i="1"/>
  <c r="BG316" i="1"/>
  <c r="L316" i="1"/>
  <c r="BH315" i="1"/>
  <c r="BG315" i="1"/>
  <c r="L315" i="1"/>
  <c r="BH311" i="1"/>
  <c r="BG311" i="1"/>
  <c r="L311" i="1"/>
  <c r="BH310" i="1"/>
  <c r="BG310" i="1"/>
  <c r="L310" i="1"/>
  <c r="BH309" i="1"/>
  <c r="BG309" i="1"/>
  <c r="L309" i="1"/>
  <c r="BH308" i="1"/>
  <c r="BG308" i="1"/>
  <c r="L308" i="1"/>
  <c r="BH305" i="1"/>
  <c r="BG305" i="1"/>
  <c r="L305" i="1"/>
  <c r="M305" i="1" s="1"/>
  <c r="BH304" i="1"/>
  <c r="BG304" i="1"/>
  <c r="L304" i="1"/>
  <c r="BH303" i="1"/>
  <c r="BG303" i="1"/>
  <c r="L303" i="1"/>
  <c r="BH302" i="1"/>
  <c r="BG302" i="1"/>
  <c r="L302" i="1"/>
  <c r="BH301" i="1"/>
  <c r="BG301" i="1"/>
  <c r="L301" i="1"/>
  <c r="BH300" i="1"/>
  <c r="BG300" i="1"/>
  <c r="L300" i="1"/>
  <c r="BH299" i="1"/>
  <c r="BG299" i="1"/>
  <c r="L299" i="1"/>
  <c r="BH298" i="1"/>
  <c r="BG298" i="1"/>
  <c r="L298" i="1"/>
  <c r="BH297" i="1"/>
  <c r="BG297" i="1"/>
  <c r="L297" i="1"/>
  <c r="BH296" i="1"/>
  <c r="BG296" i="1"/>
  <c r="L296" i="1"/>
  <c r="BH295" i="1"/>
  <c r="BG295" i="1"/>
  <c r="L295" i="1"/>
  <c r="BH294" i="1"/>
  <c r="BG294" i="1"/>
  <c r="L294" i="1"/>
  <c r="BH293" i="1"/>
  <c r="BG293" i="1"/>
  <c r="L293" i="1"/>
  <c r="BH292" i="1"/>
  <c r="BG292" i="1"/>
  <c r="L292" i="1"/>
  <c r="BH291" i="1"/>
  <c r="BG291" i="1"/>
  <c r="L291" i="1"/>
  <c r="BH290" i="1"/>
  <c r="BG290" i="1"/>
  <c r="L290" i="1"/>
  <c r="BH289" i="1"/>
  <c r="BG289" i="1"/>
  <c r="L289" i="1"/>
  <c r="BH288" i="1"/>
  <c r="BG288" i="1"/>
  <c r="L288" i="1"/>
  <c r="BH287" i="1"/>
  <c r="BG287" i="1"/>
  <c r="L287" i="1"/>
  <c r="BH286" i="1"/>
  <c r="BG286" i="1"/>
  <c r="L286" i="1"/>
  <c r="BH285" i="1"/>
  <c r="BG285" i="1"/>
  <c r="L285" i="1"/>
  <c r="BH284" i="1"/>
  <c r="BG284" i="1"/>
  <c r="L284" i="1"/>
  <c r="BH283" i="1"/>
  <c r="BG283" i="1"/>
  <c r="L283" i="1"/>
  <c r="BH282" i="1"/>
  <c r="BG282" i="1"/>
  <c r="L282" i="1"/>
  <c r="BH281" i="1"/>
  <c r="BG281" i="1"/>
  <c r="L281" i="1"/>
  <c r="BH280" i="1"/>
  <c r="BG280" i="1"/>
  <c r="L280" i="1"/>
  <c r="BH279" i="1"/>
  <c r="BG279" i="1"/>
  <c r="L279" i="1"/>
  <c r="BH278" i="1"/>
  <c r="BG278" i="1"/>
  <c r="L278" i="1"/>
  <c r="BH277" i="1"/>
  <c r="BG277" i="1"/>
  <c r="L277" i="1"/>
  <c r="BH276" i="1"/>
  <c r="BG276" i="1"/>
  <c r="L276" i="1"/>
  <c r="BH275" i="1"/>
  <c r="BG275" i="1"/>
  <c r="L275" i="1"/>
  <c r="BH274" i="1"/>
  <c r="BG274" i="1"/>
  <c r="L274" i="1"/>
  <c r="BH273" i="1"/>
  <c r="BG273" i="1"/>
  <c r="L273" i="1"/>
  <c r="BH272" i="1"/>
  <c r="BG272" i="1"/>
  <c r="L272" i="1"/>
  <c r="BH271" i="1"/>
  <c r="BG271" i="1"/>
  <c r="L271" i="1"/>
  <c r="BH270" i="1"/>
  <c r="BG270" i="1"/>
  <c r="L270" i="1"/>
  <c r="BH269" i="1"/>
  <c r="BG269" i="1"/>
  <c r="L269" i="1"/>
  <c r="BH268" i="1"/>
  <c r="BG268" i="1"/>
  <c r="L268" i="1"/>
  <c r="BH267" i="1"/>
  <c r="BG267" i="1"/>
  <c r="L267" i="1"/>
  <c r="BH266" i="1"/>
  <c r="BG266" i="1"/>
  <c r="L266" i="1"/>
  <c r="BH265" i="1"/>
  <c r="BG265" i="1"/>
  <c r="L265" i="1"/>
  <c r="BH264" i="1"/>
  <c r="BG264" i="1"/>
  <c r="L264" i="1"/>
  <c r="BH263" i="1"/>
  <c r="BG263" i="1"/>
  <c r="L263" i="1"/>
  <c r="BH262" i="1"/>
  <c r="BG262" i="1"/>
  <c r="L262" i="1"/>
  <c r="BH261" i="1"/>
  <c r="BG261" i="1"/>
  <c r="L261" i="1"/>
  <c r="BH260" i="1"/>
  <c r="BG260" i="1"/>
  <c r="L260" i="1"/>
  <c r="BH259" i="1"/>
  <c r="BG259" i="1"/>
  <c r="L259" i="1"/>
  <c r="BH258" i="1"/>
  <c r="BG258" i="1"/>
  <c r="L258" i="1"/>
  <c r="BH257" i="1"/>
  <c r="BG257" i="1"/>
  <c r="L257" i="1"/>
  <c r="BH256" i="1"/>
  <c r="BG256" i="1"/>
  <c r="L256" i="1"/>
  <c r="BH255" i="1"/>
  <c r="BG255" i="1"/>
  <c r="L255" i="1"/>
  <c r="BH254" i="1"/>
  <c r="BG254" i="1"/>
  <c r="L254" i="1"/>
  <c r="BH253" i="1"/>
  <c r="BG253" i="1"/>
  <c r="L253" i="1"/>
  <c r="BH252" i="1"/>
  <c r="BG252" i="1"/>
  <c r="L252" i="1"/>
  <c r="BH251" i="1"/>
  <c r="BG251" i="1"/>
  <c r="L251" i="1"/>
  <c r="BH250" i="1"/>
  <c r="BG250" i="1"/>
  <c r="L250" i="1"/>
  <c r="BH249" i="1"/>
  <c r="BG249" i="1"/>
  <c r="L249" i="1"/>
  <c r="BH248" i="1"/>
  <c r="BG248" i="1"/>
  <c r="L248" i="1"/>
  <c r="BH247" i="1"/>
  <c r="BG247" i="1"/>
  <c r="L247" i="1"/>
  <c r="BH246" i="1"/>
  <c r="BG246" i="1"/>
  <c r="L246" i="1"/>
  <c r="BH245" i="1"/>
  <c r="BG245" i="1"/>
  <c r="L245" i="1"/>
  <c r="BH244" i="1"/>
  <c r="BG244" i="1"/>
  <c r="L244" i="1"/>
  <c r="BH243" i="1"/>
  <c r="BG243" i="1"/>
  <c r="L243" i="1"/>
  <c r="BH242" i="1"/>
  <c r="BG242" i="1"/>
  <c r="L242" i="1"/>
  <c r="BH241" i="1"/>
  <c r="BG241" i="1"/>
  <c r="L241" i="1"/>
  <c r="BH240" i="1"/>
  <c r="BG240" i="1"/>
  <c r="L240" i="1"/>
  <c r="BH239" i="1"/>
  <c r="BG239" i="1"/>
  <c r="L239" i="1"/>
  <c r="BH238" i="1"/>
  <c r="BG238" i="1"/>
  <c r="L238" i="1"/>
  <c r="BH237" i="1"/>
  <c r="BG237" i="1"/>
  <c r="L237" i="1"/>
  <c r="BH236" i="1"/>
  <c r="BG236" i="1"/>
  <c r="L236" i="1"/>
  <c r="BH235" i="1"/>
  <c r="BG235" i="1"/>
  <c r="L235" i="1"/>
  <c r="BH234" i="1"/>
  <c r="BG234" i="1"/>
  <c r="L234" i="1"/>
  <c r="BH233" i="1"/>
  <c r="BG233" i="1"/>
  <c r="L233" i="1"/>
  <c r="BH232" i="1"/>
  <c r="BG232" i="1"/>
  <c r="L232" i="1"/>
  <c r="BH231" i="1"/>
  <c r="BG231" i="1"/>
  <c r="L231" i="1"/>
  <c r="BH230" i="1"/>
  <c r="BG230" i="1"/>
  <c r="L230" i="1"/>
  <c r="BH229" i="1"/>
  <c r="BG229" i="1"/>
  <c r="L229" i="1"/>
  <c r="BH228" i="1"/>
  <c r="BG228" i="1"/>
  <c r="L228" i="1"/>
  <c r="BH227" i="1"/>
  <c r="BG227" i="1"/>
  <c r="L227" i="1"/>
  <c r="BH226" i="1"/>
  <c r="BG226" i="1"/>
  <c r="L226" i="1"/>
  <c r="BH225" i="1"/>
  <c r="BG225" i="1"/>
  <c r="L225" i="1"/>
  <c r="BH224" i="1"/>
  <c r="BG224" i="1"/>
  <c r="L224" i="1"/>
  <c r="BH223" i="1"/>
  <c r="BG223" i="1"/>
  <c r="L223" i="1"/>
  <c r="BH222" i="1"/>
  <c r="BG222" i="1"/>
  <c r="L222" i="1"/>
  <c r="BH221" i="1"/>
  <c r="BG221" i="1"/>
  <c r="L221" i="1"/>
  <c r="BH220" i="1"/>
  <c r="BG220" i="1"/>
  <c r="L220" i="1"/>
  <c r="BH219" i="1"/>
  <c r="BG219" i="1"/>
  <c r="L219" i="1"/>
  <c r="BH218" i="1"/>
  <c r="BG218" i="1"/>
  <c r="L218" i="1"/>
  <c r="BH217" i="1"/>
  <c r="BG217" i="1"/>
  <c r="L217" i="1"/>
  <c r="BH216" i="1"/>
  <c r="BG216" i="1"/>
  <c r="L216" i="1"/>
  <c r="BH215" i="1"/>
  <c r="BG215" i="1"/>
  <c r="L215" i="1"/>
  <c r="BH214" i="1"/>
  <c r="BG214" i="1"/>
  <c r="L214" i="1"/>
  <c r="BH213" i="1"/>
  <c r="BG213" i="1"/>
  <c r="L213" i="1"/>
  <c r="BH212" i="1"/>
  <c r="BG212" i="1"/>
  <c r="L212" i="1"/>
  <c r="BH211" i="1"/>
  <c r="BG211" i="1"/>
  <c r="L211" i="1"/>
  <c r="BH210" i="1"/>
  <c r="BG210" i="1"/>
  <c r="L210" i="1"/>
  <c r="BH209" i="1"/>
  <c r="BG209" i="1"/>
  <c r="L209" i="1"/>
  <c r="BH208" i="1"/>
  <c r="BG208" i="1"/>
  <c r="L208" i="1"/>
  <c r="BH207" i="1"/>
  <c r="BG207" i="1"/>
  <c r="L207" i="1"/>
  <c r="BH206" i="1"/>
  <c r="BG206" i="1"/>
  <c r="L206" i="1"/>
  <c r="BH205" i="1"/>
  <c r="BG205" i="1"/>
  <c r="L205" i="1"/>
  <c r="BH204" i="1"/>
  <c r="BG204" i="1"/>
  <c r="L204" i="1"/>
  <c r="BH203" i="1"/>
  <c r="BG203" i="1"/>
  <c r="L203" i="1"/>
  <c r="BH202" i="1"/>
  <c r="BG202" i="1"/>
  <c r="L202" i="1"/>
  <c r="BH201" i="1"/>
  <c r="BG201" i="1"/>
  <c r="L201" i="1"/>
  <c r="BH200" i="1"/>
  <c r="BG200" i="1"/>
  <c r="L200" i="1"/>
  <c r="BH199" i="1"/>
  <c r="BG199" i="1"/>
  <c r="L199" i="1"/>
  <c r="BH198" i="1"/>
  <c r="BG198" i="1"/>
  <c r="L198" i="1"/>
  <c r="BH197" i="1"/>
  <c r="BG197" i="1"/>
  <c r="L197" i="1"/>
  <c r="BH196" i="1"/>
  <c r="BG196" i="1"/>
  <c r="L196" i="1"/>
  <c r="BH195" i="1"/>
  <c r="BG195" i="1"/>
  <c r="L195" i="1"/>
  <c r="BH194" i="1"/>
  <c r="BG194" i="1"/>
  <c r="L194" i="1"/>
  <c r="BH193" i="1"/>
  <c r="BG193" i="1"/>
  <c r="L193" i="1"/>
  <c r="BH192" i="1"/>
  <c r="BG192" i="1"/>
  <c r="L192" i="1"/>
  <c r="BH191" i="1"/>
  <c r="BG191" i="1"/>
  <c r="L191" i="1"/>
  <c r="BH190" i="1"/>
  <c r="BG190" i="1"/>
  <c r="L190" i="1"/>
  <c r="BH189" i="1"/>
  <c r="BG189" i="1"/>
  <c r="L189" i="1"/>
  <c r="BH188" i="1"/>
  <c r="BG188" i="1"/>
  <c r="L188" i="1"/>
  <c r="BH187" i="1"/>
  <c r="BG187" i="1"/>
  <c r="L187" i="1"/>
  <c r="BH186" i="1"/>
  <c r="BG186" i="1"/>
  <c r="L186" i="1"/>
  <c r="BH185" i="1"/>
  <c r="BG185" i="1"/>
  <c r="L185" i="1"/>
  <c r="BH184" i="1"/>
  <c r="BG184" i="1"/>
  <c r="L184" i="1"/>
  <c r="BH183" i="1"/>
  <c r="BG183" i="1"/>
  <c r="L183" i="1"/>
  <c r="BH182" i="1"/>
  <c r="BG182" i="1"/>
  <c r="L182" i="1"/>
  <c r="BH181" i="1"/>
  <c r="BG181" i="1"/>
  <c r="L181" i="1"/>
  <c r="BH180" i="1"/>
  <c r="BG180" i="1"/>
  <c r="L180" i="1"/>
  <c r="BH179" i="1"/>
  <c r="BG179" i="1"/>
  <c r="L179" i="1"/>
  <c r="BH178" i="1"/>
  <c r="BG178" i="1"/>
  <c r="L178" i="1"/>
  <c r="BH177" i="1"/>
  <c r="BG177" i="1"/>
  <c r="L177" i="1"/>
  <c r="BH176" i="1"/>
  <c r="BG176" i="1"/>
  <c r="L176" i="1"/>
  <c r="BH175" i="1"/>
  <c r="BG175" i="1"/>
  <c r="L175" i="1"/>
  <c r="BH174" i="1"/>
  <c r="BG174" i="1"/>
  <c r="L174" i="1"/>
  <c r="BH173" i="1"/>
  <c r="BG173" i="1"/>
  <c r="L173" i="1"/>
  <c r="BH172" i="1"/>
  <c r="BG172" i="1"/>
  <c r="L172" i="1"/>
  <c r="BH171" i="1"/>
  <c r="BG171" i="1"/>
  <c r="L171" i="1"/>
  <c r="BH170" i="1"/>
  <c r="BG170" i="1"/>
  <c r="L170" i="1"/>
  <c r="BH169" i="1"/>
  <c r="BG169" i="1"/>
  <c r="L169" i="1"/>
  <c r="BH168" i="1"/>
  <c r="BG168" i="1"/>
  <c r="L168" i="1"/>
  <c r="BH167" i="1"/>
  <c r="BG167" i="1"/>
  <c r="L167" i="1"/>
  <c r="BH166" i="1"/>
  <c r="BG166" i="1"/>
  <c r="L166" i="1"/>
  <c r="BH165" i="1"/>
  <c r="BG165" i="1"/>
  <c r="L165" i="1"/>
  <c r="BH164" i="1"/>
  <c r="BG164" i="1"/>
  <c r="L164" i="1"/>
  <c r="BH163" i="1"/>
  <c r="BG163" i="1"/>
  <c r="L163" i="1"/>
  <c r="BH162" i="1"/>
  <c r="BG162" i="1"/>
  <c r="L162" i="1"/>
  <c r="BH161" i="1"/>
  <c r="BG161" i="1"/>
  <c r="L161" i="1"/>
  <c r="BH160" i="1"/>
  <c r="BG160" i="1"/>
  <c r="L160" i="1"/>
  <c r="BH159" i="1"/>
  <c r="BG159" i="1"/>
  <c r="L159" i="1"/>
  <c r="BH158" i="1"/>
  <c r="BG158" i="1"/>
  <c r="L158" i="1"/>
  <c r="BH157" i="1"/>
  <c r="BG157" i="1"/>
  <c r="L157" i="1"/>
  <c r="BH156" i="1"/>
  <c r="BG156" i="1"/>
  <c r="L156" i="1"/>
  <c r="BH155" i="1"/>
  <c r="BG155" i="1"/>
  <c r="L155" i="1"/>
  <c r="BH154" i="1"/>
  <c r="BG154" i="1"/>
  <c r="L154" i="1"/>
  <c r="BH153" i="1"/>
  <c r="BG153" i="1"/>
  <c r="L153" i="1"/>
  <c r="BH152" i="1"/>
  <c r="BG152" i="1"/>
  <c r="L152" i="1"/>
  <c r="BH151" i="1"/>
  <c r="BG151" i="1"/>
  <c r="L151" i="1"/>
  <c r="BH149" i="1"/>
  <c r="BG149" i="1"/>
  <c r="L149" i="1"/>
  <c r="BH148" i="1"/>
  <c r="BG148" i="1"/>
  <c r="L148" i="1"/>
  <c r="BH147" i="1"/>
  <c r="BG147" i="1"/>
  <c r="L147" i="1"/>
  <c r="BH146" i="1"/>
  <c r="BG146" i="1"/>
  <c r="L146" i="1"/>
  <c r="BH145" i="1"/>
  <c r="BG145" i="1"/>
  <c r="L145" i="1"/>
  <c r="BH144" i="1"/>
  <c r="BG144" i="1"/>
  <c r="L144" i="1"/>
  <c r="BH143" i="1"/>
  <c r="BG143" i="1"/>
  <c r="L143" i="1"/>
  <c r="BH142" i="1"/>
  <c r="BG142" i="1"/>
  <c r="L142" i="1"/>
  <c r="BH141" i="1"/>
  <c r="BG141" i="1"/>
  <c r="L141" i="1"/>
  <c r="BH140" i="1"/>
  <c r="BG140" i="1"/>
  <c r="L140" i="1"/>
  <c r="BH139" i="1"/>
  <c r="BG139" i="1"/>
  <c r="L139" i="1"/>
  <c r="BH138" i="1"/>
  <c r="BG138" i="1"/>
  <c r="L138" i="1"/>
  <c r="BH137" i="1"/>
  <c r="BG137" i="1"/>
  <c r="L137" i="1"/>
  <c r="BH136" i="1"/>
  <c r="BG136" i="1"/>
  <c r="L136" i="1"/>
  <c r="BH135" i="1"/>
  <c r="BG135" i="1"/>
  <c r="L135" i="1"/>
  <c r="BH133" i="1"/>
  <c r="BG133" i="1"/>
  <c r="L133" i="1"/>
  <c r="BH132" i="1"/>
  <c r="BG132" i="1"/>
  <c r="L132" i="1"/>
  <c r="BH131" i="1"/>
  <c r="BG131" i="1"/>
  <c r="L131" i="1"/>
  <c r="BH130" i="1"/>
  <c r="BG130" i="1"/>
  <c r="L130" i="1"/>
  <c r="BH129" i="1"/>
  <c r="BG129" i="1"/>
  <c r="L129" i="1"/>
  <c r="BH128" i="1"/>
  <c r="BG128" i="1"/>
  <c r="L128" i="1"/>
  <c r="BH126" i="1"/>
  <c r="BG126" i="1"/>
  <c r="L126" i="1"/>
  <c r="BH125" i="1"/>
  <c r="BG125" i="1"/>
  <c r="L125" i="1"/>
  <c r="BH124" i="1"/>
  <c r="BG124" i="1"/>
  <c r="L124" i="1"/>
  <c r="BH120" i="1"/>
  <c r="BG120" i="1"/>
  <c r="L120" i="1"/>
  <c r="BH119" i="1"/>
  <c r="BG119" i="1"/>
  <c r="L119" i="1"/>
  <c r="BH118" i="1"/>
  <c r="BG118" i="1"/>
  <c r="L118" i="1"/>
  <c r="BH117" i="1"/>
  <c r="BG117" i="1"/>
  <c r="L117" i="1"/>
  <c r="BH116" i="1"/>
  <c r="BG116" i="1"/>
  <c r="L116" i="1"/>
  <c r="BH115" i="1"/>
  <c r="BG115" i="1"/>
  <c r="L115" i="1"/>
  <c r="BH113" i="1"/>
  <c r="BG113" i="1"/>
  <c r="L113" i="1"/>
  <c r="M113" i="1" s="1"/>
  <c r="BH112" i="1"/>
  <c r="BG112" i="1"/>
  <c r="L112" i="1"/>
  <c r="BH111" i="1"/>
  <c r="BG111" i="1"/>
  <c r="L111" i="1"/>
  <c r="BH110" i="1"/>
  <c r="BG110" i="1"/>
  <c r="L110" i="1"/>
  <c r="BH109" i="1"/>
  <c r="BG109" i="1"/>
  <c r="L109" i="1"/>
  <c r="BH107" i="1"/>
  <c r="BG107" i="1"/>
  <c r="L107" i="1"/>
  <c r="BH106" i="1"/>
  <c r="BG106" i="1"/>
  <c r="L106" i="1"/>
  <c r="BH105" i="1"/>
  <c r="BG105" i="1"/>
  <c r="L105" i="1"/>
  <c r="BH104" i="1"/>
  <c r="BG104" i="1"/>
  <c r="L104" i="1"/>
  <c r="BH103" i="1"/>
  <c r="BG103" i="1"/>
  <c r="L103" i="1"/>
  <c r="BH101" i="1"/>
  <c r="BG101" i="1"/>
  <c r="L101" i="1"/>
  <c r="BH100" i="1"/>
  <c r="BG100" i="1"/>
  <c r="L100" i="1"/>
  <c r="BH99" i="1"/>
  <c r="BG99" i="1"/>
  <c r="L99" i="1"/>
  <c r="BH98" i="1"/>
  <c r="BG98" i="1"/>
  <c r="L98" i="1"/>
  <c r="BH97" i="1"/>
  <c r="BG97" i="1"/>
  <c r="L97" i="1"/>
  <c r="BH96" i="1"/>
  <c r="BG96" i="1"/>
  <c r="L96" i="1"/>
  <c r="BH95" i="1"/>
  <c r="BG95" i="1"/>
  <c r="L95" i="1"/>
  <c r="BH94" i="1"/>
  <c r="BG94" i="1"/>
  <c r="L94" i="1"/>
  <c r="BH93" i="1"/>
  <c r="BG93" i="1"/>
  <c r="L93" i="1"/>
  <c r="BH92" i="1"/>
  <c r="BG92" i="1"/>
  <c r="L92" i="1"/>
  <c r="BH91" i="1"/>
  <c r="BG91" i="1"/>
  <c r="L91" i="1"/>
  <c r="BH90" i="1"/>
  <c r="BG90" i="1"/>
  <c r="L90" i="1"/>
  <c r="BH89" i="1"/>
  <c r="BG89" i="1"/>
  <c r="L89" i="1"/>
  <c r="BH88" i="1"/>
  <c r="BG88" i="1"/>
  <c r="L88" i="1"/>
  <c r="BH87" i="1"/>
  <c r="BG87" i="1"/>
  <c r="L87" i="1"/>
  <c r="BH86" i="1"/>
  <c r="BG86" i="1"/>
  <c r="L86" i="1"/>
  <c r="BH84" i="1"/>
  <c r="BG84" i="1"/>
  <c r="L84" i="1"/>
  <c r="M84" i="1" s="1"/>
  <c r="BH83" i="1"/>
  <c r="BG83" i="1"/>
  <c r="L83" i="1"/>
  <c r="BH82" i="1"/>
  <c r="BG82" i="1"/>
  <c r="L82" i="1"/>
  <c r="BH81" i="1"/>
  <c r="BG81" i="1"/>
  <c r="L81" i="1"/>
  <c r="BH80" i="1"/>
  <c r="BG80" i="1"/>
  <c r="L80" i="1"/>
  <c r="BH79" i="1"/>
  <c r="BG79" i="1"/>
  <c r="L79" i="1"/>
  <c r="BH78" i="1"/>
  <c r="BG78" i="1"/>
  <c r="L78" i="1"/>
  <c r="BH77" i="1"/>
  <c r="BG77" i="1"/>
  <c r="L77" i="1"/>
  <c r="BH76" i="1"/>
  <c r="BG76" i="1"/>
  <c r="L76" i="1"/>
  <c r="BH75" i="1"/>
  <c r="BG75" i="1"/>
  <c r="L75" i="1"/>
  <c r="BH74" i="1"/>
  <c r="BG74" i="1"/>
  <c r="L74" i="1"/>
  <c r="BH73" i="1"/>
  <c r="BG73" i="1"/>
  <c r="L73" i="1"/>
  <c r="BH72" i="1"/>
  <c r="BG72" i="1"/>
  <c r="L72" i="1"/>
  <c r="BH71" i="1"/>
  <c r="BG71" i="1"/>
  <c r="L71" i="1"/>
  <c r="BH70" i="1"/>
  <c r="BG70" i="1"/>
  <c r="L70" i="1"/>
  <c r="BH69" i="1"/>
  <c r="BG69" i="1"/>
  <c r="L69" i="1"/>
  <c r="BH68" i="1"/>
  <c r="BG68" i="1"/>
  <c r="L68" i="1"/>
  <c r="BH67" i="1"/>
  <c r="BG67" i="1"/>
  <c r="L67" i="1"/>
  <c r="BH66" i="1"/>
  <c r="BG66" i="1"/>
  <c r="L66" i="1"/>
  <c r="BH65" i="1"/>
  <c r="BG65" i="1"/>
  <c r="L65" i="1"/>
  <c r="BH64" i="1"/>
  <c r="BG64" i="1"/>
  <c r="L64" i="1"/>
  <c r="BH63" i="1"/>
  <c r="BG63" i="1"/>
  <c r="L63" i="1"/>
  <c r="BH62" i="1"/>
  <c r="BG62" i="1"/>
  <c r="L62" i="1"/>
  <c r="BH61" i="1"/>
  <c r="BG61" i="1"/>
  <c r="L61" i="1"/>
  <c r="BH60" i="1"/>
  <c r="BG60" i="1"/>
  <c r="L60" i="1"/>
  <c r="BH59" i="1"/>
  <c r="BG59" i="1"/>
  <c r="L59" i="1"/>
  <c r="BH58" i="1"/>
  <c r="BG58" i="1"/>
  <c r="L58" i="1"/>
  <c r="BH57" i="1"/>
  <c r="BG57" i="1"/>
  <c r="L57" i="1"/>
  <c r="BH56" i="1"/>
  <c r="BG56" i="1"/>
  <c r="L56" i="1"/>
  <c r="BH55" i="1"/>
  <c r="BG55" i="1"/>
  <c r="L55" i="1"/>
  <c r="BH54" i="1"/>
  <c r="BG54" i="1"/>
  <c r="L54" i="1"/>
  <c r="BH53" i="1"/>
  <c r="BG53" i="1"/>
  <c r="L53" i="1"/>
  <c r="BH52" i="1"/>
  <c r="BG52" i="1"/>
  <c r="L52" i="1"/>
  <c r="BH51" i="1"/>
  <c r="BG51" i="1"/>
  <c r="L51" i="1"/>
  <c r="BH50" i="1"/>
  <c r="BG50" i="1"/>
  <c r="L50" i="1"/>
  <c r="BH49" i="1"/>
  <c r="BG49" i="1"/>
  <c r="L49" i="1"/>
  <c r="BH48" i="1"/>
  <c r="BG48" i="1"/>
  <c r="L48" i="1"/>
  <c r="BH47" i="1"/>
  <c r="BG47" i="1"/>
  <c r="L47" i="1"/>
  <c r="BH46" i="1"/>
  <c r="BG46" i="1"/>
  <c r="L46" i="1"/>
  <c r="BH45" i="1"/>
  <c r="BG45" i="1"/>
  <c r="L45" i="1"/>
  <c r="BH44" i="1"/>
  <c r="BG44" i="1"/>
  <c r="L44" i="1"/>
  <c r="BH43" i="1"/>
  <c r="BG43" i="1"/>
  <c r="L43" i="1"/>
  <c r="BH42" i="1"/>
  <c r="BG42" i="1"/>
  <c r="L42" i="1"/>
  <c r="BH41" i="1"/>
  <c r="BG41" i="1"/>
  <c r="L41" i="1"/>
  <c r="BH40" i="1"/>
  <c r="BG40" i="1"/>
  <c r="L40" i="1"/>
  <c r="BH39" i="1"/>
  <c r="BG39" i="1"/>
  <c r="L39" i="1"/>
  <c r="BH38" i="1"/>
  <c r="BG38" i="1"/>
  <c r="L38" i="1"/>
  <c r="BH37" i="1"/>
  <c r="BG37" i="1"/>
  <c r="L37" i="1"/>
  <c r="BH36" i="1"/>
  <c r="BG36" i="1"/>
  <c r="L36" i="1"/>
  <c r="BH35" i="1"/>
  <c r="BG35" i="1"/>
  <c r="L35" i="1"/>
  <c r="BH34" i="1"/>
  <c r="BG34" i="1"/>
  <c r="L34" i="1"/>
  <c r="BH33" i="1"/>
  <c r="BG33" i="1"/>
  <c r="L33" i="1"/>
  <c r="BH32" i="1"/>
  <c r="BG32" i="1"/>
  <c r="L32" i="1"/>
  <c r="BH31" i="1"/>
  <c r="BG31" i="1"/>
  <c r="L31" i="1"/>
  <c r="BH30" i="1"/>
  <c r="BG30" i="1"/>
  <c r="L30" i="1"/>
  <c r="BD28" i="1"/>
  <c r="X28" i="1"/>
  <c r="W28" i="1"/>
  <c r="V28" i="1"/>
  <c r="U28" i="1"/>
  <c r="T28" i="1"/>
  <c r="S28" i="1"/>
  <c r="R28" i="1"/>
  <c r="Q28" i="1"/>
  <c r="P28" i="1"/>
  <c r="O28" i="1"/>
  <c r="N28" i="1"/>
  <c r="BD27" i="1" a="1"/>
  <c r="BD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379" i="20"/>
  <c r="T57" i="16"/>
  <c r="T804" i="16"/>
  <c r="T209" i="20"/>
  <c r="T565" i="16"/>
  <c r="T89" i="20"/>
  <c r="T277" i="20"/>
  <c r="T670" i="16"/>
  <c r="T504" i="16"/>
  <c r="T235" i="16"/>
  <c r="T725" i="20"/>
  <c r="T1116" i="20"/>
  <c r="T361" i="20"/>
  <c r="T391" i="16"/>
  <c r="T948" i="20"/>
  <c r="T122" i="16"/>
  <c r="T493" i="20"/>
  <c r="T634" i="20"/>
  <c r="T855" i="16"/>
  <c r="T897" i="16"/>
  <c r="T107" i="20"/>
  <c r="T433" i="16"/>
  <c r="T716" i="16"/>
  <c r="T942" i="16"/>
  <c r="T284" i="20"/>
  <c r="T110" i="16"/>
  <c r="T943" i="20"/>
  <c r="T49" i="20"/>
  <c r="T972" i="20"/>
  <c r="T542" i="20"/>
  <c r="T43" i="20"/>
  <c r="T1020" i="16"/>
  <c r="T628" i="20"/>
  <c r="T538" i="20"/>
  <c r="T491" i="16"/>
  <c r="T181" i="16"/>
  <c r="T492" i="20"/>
  <c r="T198" i="16"/>
  <c r="T1108" i="16"/>
  <c r="T687" i="16"/>
  <c r="T534" i="20"/>
  <c r="T28" i="20"/>
  <c r="T998" i="16"/>
  <c r="T500" i="20"/>
  <c r="T648" i="16"/>
  <c r="T552" i="16"/>
  <c r="T268" i="20"/>
  <c r="T1102" i="16"/>
  <c r="T1022" i="20"/>
  <c r="T877" i="16"/>
  <c r="T902" i="20"/>
  <c r="T1104" i="16"/>
  <c r="T998" i="20"/>
  <c r="T957" i="16"/>
  <c r="T539" i="16"/>
  <c r="T369" i="20"/>
  <c r="T1024" i="16"/>
  <c r="T877" i="20"/>
  <c r="T168" i="20"/>
  <c r="T260" i="20"/>
  <c r="T746" i="20"/>
  <c r="T623" i="20"/>
  <c r="T857" i="16"/>
  <c r="T369" i="16"/>
  <c r="T348" i="16"/>
  <c r="T769" i="16"/>
  <c r="T35" i="16"/>
  <c r="T666" i="16"/>
  <c r="T978" i="20"/>
  <c r="T707" i="20"/>
  <c r="T87" i="16"/>
  <c r="T632" i="16"/>
  <c r="T724" i="16"/>
  <c r="T208" i="16"/>
  <c r="T945" i="16"/>
  <c r="T1020" i="20"/>
  <c r="T480" i="20"/>
  <c r="T180" i="20"/>
  <c r="T286" i="20"/>
  <c r="T632" i="20"/>
  <c r="T267" i="16"/>
  <c r="T26" i="20"/>
  <c r="T812" i="20"/>
  <c r="T802" i="20"/>
  <c r="T656" i="20"/>
  <c r="T217" i="16"/>
  <c r="T125" i="20"/>
  <c r="T244" i="20"/>
  <c r="T962" i="16"/>
  <c r="T1086" i="20"/>
  <c r="T223" i="16"/>
  <c r="T883" i="16"/>
  <c r="T640" i="16"/>
  <c r="T194" i="16"/>
  <c r="T383" i="20"/>
  <c r="T295" i="16"/>
  <c r="T462" i="16"/>
  <c r="T294" i="20"/>
  <c r="T772" i="16"/>
  <c r="T29" i="20"/>
  <c r="T918" i="16"/>
  <c r="T1014" i="16"/>
  <c r="T508" i="16"/>
  <c r="T373" i="16"/>
  <c r="T57" i="20"/>
  <c r="T1064" i="16"/>
  <c r="T1050" i="16"/>
  <c r="T445" i="16"/>
  <c r="T375" i="16"/>
  <c r="T524" i="20"/>
  <c r="T261" i="16"/>
  <c r="T172" i="20"/>
  <c r="T668" i="16"/>
  <c r="T686" i="20"/>
  <c r="T50" i="20"/>
  <c r="T856" i="20"/>
  <c r="T666" i="20"/>
  <c r="T190" i="16"/>
  <c r="T893" i="20"/>
  <c r="T811" i="20"/>
  <c r="T248" i="20"/>
  <c r="T636" i="16"/>
  <c r="T1046" i="20"/>
  <c r="T770" i="20"/>
  <c r="T501" i="16"/>
  <c r="T447" i="20"/>
  <c r="T922" i="20"/>
  <c r="T58" i="20"/>
  <c r="T355" i="20"/>
  <c r="T893" i="16"/>
  <c r="T546" i="20"/>
  <c r="T945" i="20"/>
  <c r="T1092" i="20"/>
  <c r="T25" i="16"/>
  <c r="T1046" i="16"/>
  <c r="T48" i="16"/>
  <c r="T107" i="16"/>
  <c r="T818" i="16"/>
  <c r="T188" i="16"/>
  <c r="T1100" i="20"/>
  <c r="T46" i="16"/>
  <c r="T42" i="16"/>
  <c r="T823" i="16"/>
  <c r="T772" i="20"/>
  <c r="T44" i="20"/>
  <c r="T968" i="16"/>
  <c r="T758" i="16"/>
  <c r="T443" i="20"/>
  <c r="T241" i="16"/>
  <c r="T29" i="16"/>
  <c r="T837" i="20"/>
  <c r="T52" i="16"/>
  <c r="T246" i="20"/>
  <c r="T1102" i="20"/>
  <c r="T523" i="16"/>
  <c r="T696" i="20"/>
  <c r="T388" i="20"/>
  <c r="T648" i="20"/>
  <c r="T126" i="20"/>
  <c r="T104" i="20"/>
  <c r="T23" i="16"/>
  <c r="T266" i="20"/>
  <c r="T498" i="16"/>
  <c r="T974" i="16"/>
  <c r="T851" i="16"/>
  <c r="T270" i="16"/>
  <c r="T1036" i="16"/>
  <c r="T722" i="20"/>
  <c r="T865" i="20"/>
  <c r="T296" i="20"/>
  <c r="T185" i="16"/>
  <c r="T511" i="20"/>
  <c r="T928" i="20"/>
  <c r="T272" i="20"/>
  <c r="T796" i="16"/>
  <c r="T367" i="16"/>
  <c r="T75" i="20"/>
  <c r="T295" i="20"/>
  <c r="T31" i="20"/>
  <c r="T202" i="20"/>
  <c r="T942" i="20"/>
  <c r="T723" i="20"/>
  <c r="T182" i="20"/>
  <c r="T496" i="16"/>
  <c r="T380" i="20"/>
  <c r="T489" i="20"/>
  <c r="T123" i="16"/>
  <c r="T15" i="16"/>
  <c r="T703" i="16"/>
  <c r="T618" i="16"/>
  <c r="T773" i="20"/>
  <c r="T667" i="20"/>
  <c r="T535" i="20"/>
  <c r="T874" i="20"/>
  <c r="T459" i="20"/>
  <c r="T779" i="20"/>
  <c r="T352" i="16"/>
  <c r="T754" i="16"/>
  <c r="T436" i="20"/>
  <c r="T770" i="16"/>
  <c r="T271" i="20"/>
  <c r="T248" i="16"/>
  <c r="T17" i="16"/>
  <c r="T677" i="20"/>
  <c r="T520" i="20"/>
  <c r="T963" i="16"/>
  <c r="T612" i="16"/>
  <c r="T525" i="16"/>
  <c r="T1082" i="20"/>
  <c r="T207" i="16"/>
  <c r="T814" i="20"/>
  <c r="T685" i="16"/>
  <c r="T186" i="16"/>
  <c r="T714" i="20"/>
  <c r="T456" i="20"/>
  <c r="T1040" i="16"/>
  <c r="T990" i="20"/>
  <c r="T47" i="16"/>
  <c r="T494" i="20"/>
  <c r="T384" i="16"/>
  <c r="T62" i="16"/>
  <c r="T220" i="20"/>
  <c r="T340" i="16"/>
  <c r="T843" i="16"/>
  <c r="T255" i="20"/>
  <c r="T620" i="16"/>
  <c r="T224" i="20"/>
  <c r="T258" i="20"/>
  <c r="T937" i="20"/>
  <c r="T359" i="16"/>
  <c r="T854" i="20"/>
  <c r="T262" i="16"/>
  <c r="T263" i="16"/>
  <c r="T565" i="20"/>
  <c r="T103" i="16"/>
  <c r="T778" i="16"/>
  <c r="T193" i="16"/>
  <c r="T1006" i="16"/>
  <c r="T906" i="20"/>
  <c r="T705" i="16"/>
  <c r="T914" i="16"/>
  <c r="T531" i="16"/>
  <c r="T364" i="16"/>
  <c r="T643" i="20"/>
  <c r="T69" i="20"/>
  <c r="T637" i="20"/>
  <c r="T210" i="16"/>
  <c r="T796" i="20"/>
  <c r="T529" i="16"/>
  <c r="T778" i="20"/>
  <c r="T433" i="20"/>
  <c r="T625" i="16"/>
  <c r="T786" i="20"/>
  <c r="T665" i="20"/>
  <c r="T349" i="16"/>
  <c r="T348" i="20"/>
  <c r="T650" i="20"/>
  <c r="T702" i="20"/>
  <c r="T82" i="20"/>
  <c r="T26" i="16"/>
  <c r="T238" i="20"/>
  <c r="T346" i="20"/>
  <c r="T501" i="20"/>
  <c r="T245" i="20"/>
  <c r="T515" i="20"/>
  <c r="T516" i="20"/>
  <c r="T678" i="20"/>
  <c r="T491" i="20"/>
  <c r="T841" i="16"/>
  <c r="T69" i="16"/>
  <c r="T1090" i="16"/>
  <c r="T1040" i="20"/>
  <c r="T186" i="20"/>
  <c r="T1000" i="20"/>
  <c r="T337" i="16"/>
  <c r="T297" i="16"/>
  <c r="T118" i="16"/>
  <c r="T517" i="20"/>
  <c r="T187" i="20"/>
  <c r="T863" i="16"/>
  <c r="T436" i="16"/>
  <c r="T435" i="20"/>
  <c r="T713" i="20"/>
  <c r="T1112" i="16"/>
  <c r="T908" i="20"/>
  <c r="T1112" i="20"/>
  <c r="T490" i="20"/>
  <c r="T469" i="20"/>
  <c r="T1056" i="16"/>
  <c r="T532" i="20"/>
  <c r="T228" i="16"/>
  <c r="T510" i="20"/>
  <c r="T932" i="16"/>
  <c r="T111" i="16"/>
  <c r="T800" i="20"/>
  <c r="T172" i="16"/>
  <c r="T845" i="20"/>
  <c r="T247" i="16"/>
  <c r="T984" i="16"/>
  <c r="T1078" i="20"/>
  <c r="T514" i="16"/>
  <c r="T633" i="16"/>
  <c r="T538" i="16"/>
  <c r="T363" i="20"/>
  <c r="T61" i="20"/>
  <c r="T649" i="20"/>
  <c r="T390" i="16"/>
  <c r="T37" i="16"/>
  <c r="T108" i="20"/>
  <c r="T992" i="16"/>
  <c r="T259" i="20"/>
  <c r="T45" i="20"/>
  <c r="T815" i="20"/>
  <c r="T240" i="20"/>
  <c r="T966" i="20"/>
  <c r="T675" i="16"/>
  <c r="T266" i="16"/>
  <c r="T1060" i="16"/>
  <c r="T111" i="20"/>
  <c r="T671" i="16"/>
  <c r="T628" i="16"/>
  <c r="T462" i="20"/>
  <c r="T177" i="20"/>
  <c r="T730" i="16"/>
  <c r="T521" i="16"/>
  <c r="T249" i="16"/>
  <c r="T1092" i="16"/>
  <c r="T289" i="20"/>
  <c r="T293" i="20"/>
  <c r="T1076" i="16"/>
  <c r="T1070" i="20"/>
  <c r="T496" i="20"/>
  <c r="T441" i="16"/>
  <c r="T490" i="16"/>
  <c r="T760" i="16"/>
  <c r="T353" i="16"/>
  <c r="T1066" i="16"/>
  <c r="T246" i="16"/>
  <c r="T72" i="16"/>
  <c r="T274" i="20"/>
  <c r="T76" i="16"/>
  <c r="T40" i="20"/>
  <c r="T258" i="16"/>
  <c r="T223" i="20"/>
  <c r="T84" i="16"/>
  <c r="T568" i="16"/>
  <c r="T682" i="16"/>
  <c r="T232" i="20"/>
  <c r="T178" i="16"/>
  <c r="T254" i="20"/>
  <c r="T966" i="16"/>
  <c r="T764" i="16"/>
  <c r="T365" i="16"/>
  <c r="T1096" i="16"/>
  <c r="T709" i="16"/>
  <c r="T719" i="20"/>
  <c r="T466" i="20"/>
  <c r="T669" i="16"/>
  <c r="T360" i="16"/>
  <c r="T833" i="20"/>
  <c r="T192" i="16"/>
  <c r="T934" i="16"/>
  <c r="T99" i="20"/>
  <c r="T996" i="16"/>
  <c r="T720" i="16"/>
  <c r="T194" i="20"/>
  <c r="T471" i="16"/>
  <c r="T191" i="16"/>
  <c r="T359" i="20"/>
  <c r="T535" i="16"/>
  <c r="T554" i="20"/>
  <c r="T105" i="20"/>
  <c r="T513" i="16"/>
  <c r="T42" i="20"/>
  <c r="T769" i="20"/>
  <c r="T293" i="16"/>
  <c r="T1038" i="20"/>
  <c r="T47" i="20"/>
  <c r="T239" i="16"/>
  <c r="T837" i="16"/>
  <c r="T115" i="20"/>
  <c r="T750" i="20"/>
  <c r="T667" i="16"/>
  <c r="T887" i="16"/>
  <c r="T636" i="20"/>
  <c r="T554" i="16"/>
  <c r="T695" i="16"/>
  <c r="T232" i="16"/>
  <c r="T949" i="20"/>
  <c r="T839" i="20"/>
  <c r="T871" i="16"/>
  <c r="T864" i="16"/>
  <c r="T97" i="20"/>
  <c r="T671" i="20"/>
  <c r="T265" i="16"/>
  <c r="T466" i="16"/>
  <c r="T472" i="16"/>
  <c r="T32" i="20"/>
  <c r="T71" i="16"/>
  <c r="T804" i="20"/>
  <c r="T695" i="20"/>
  <c r="T435" i="16"/>
  <c r="T613" i="20"/>
  <c r="T354" i="20"/>
  <c r="T285" i="16"/>
  <c r="T742" i="20"/>
  <c r="T556" i="16"/>
  <c r="T802" i="16"/>
  <c r="T264" i="20"/>
  <c r="T518" i="20"/>
  <c r="T610" i="20"/>
  <c r="T181" i="20"/>
  <c r="T1094" i="20"/>
  <c r="T364" i="20"/>
  <c r="T543" i="20"/>
  <c r="T681" i="20"/>
  <c r="T870" i="16"/>
  <c r="T840" i="16"/>
  <c r="T903" i="20"/>
  <c r="T701" i="16"/>
  <c r="T555" i="16"/>
  <c r="T518" i="16"/>
  <c r="T251" i="20"/>
  <c r="T613" i="16"/>
  <c r="T179" i="20"/>
  <c r="T444" i="20"/>
  <c r="T192" i="20"/>
  <c r="T780" i="16"/>
  <c r="T545" i="20"/>
  <c r="T125" i="16"/>
  <c r="T641" i="20"/>
  <c r="T247" i="20"/>
  <c r="T103" i="20"/>
  <c r="T682" i="20"/>
  <c r="T718" i="20"/>
  <c r="T876" i="16"/>
  <c r="T54" i="16"/>
  <c r="T31" i="16"/>
  <c r="T1022" i="16"/>
  <c r="T465" i="16"/>
  <c r="T251" i="16"/>
  <c r="T96" i="16"/>
  <c r="T114" i="16"/>
  <c r="T34" i="20"/>
  <c r="T497" i="16"/>
  <c r="T773" i="16"/>
  <c r="T789" i="16"/>
  <c r="T980" i="16"/>
  <c r="T338" i="20"/>
  <c r="T197" i="20"/>
  <c r="T750" i="16"/>
  <c r="T224" i="16"/>
  <c r="T842" i="16"/>
  <c r="T122" i="20"/>
  <c r="T282" i="20"/>
  <c r="T511" i="16"/>
  <c r="T779" i="16"/>
  <c r="T216" i="20"/>
  <c r="T631" i="20"/>
  <c r="T1032" i="20"/>
  <c r="T292" i="16"/>
  <c r="T640" i="20"/>
  <c r="T509" i="20"/>
  <c r="T467" i="20"/>
  <c r="T833" i="16"/>
  <c r="T25" i="20"/>
  <c r="T710" i="20"/>
  <c r="T672" i="16"/>
  <c r="T461" i="16"/>
  <c r="T70" i="20"/>
  <c r="T787" i="20"/>
  <c r="T637" i="16"/>
  <c r="T988" i="16"/>
  <c r="T895" i="16"/>
  <c r="T291" i="20"/>
  <c r="T615" i="16"/>
  <c r="T548" i="20"/>
  <c r="T651" i="16"/>
  <c r="T887" i="20"/>
  <c r="T1098" i="20"/>
  <c r="T1030" i="20"/>
  <c r="T379" i="16"/>
  <c r="T98" i="20"/>
  <c r="T1098" i="16"/>
  <c r="T839" i="16"/>
  <c r="T1082" i="16"/>
  <c r="T514" i="20"/>
  <c r="T783" i="20"/>
  <c r="T872" i="20"/>
  <c r="T529" i="20"/>
  <c r="T870" i="20"/>
  <c r="T448" i="20"/>
  <c r="T544" i="16"/>
  <c r="T338" i="16"/>
  <c r="T1010" i="16"/>
  <c r="T562" i="20"/>
  <c r="T836" i="16"/>
  <c r="T986" i="16"/>
  <c r="T381" i="16"/>
  <c r="T195" i="20"/>
  <c r="T221" i="16"/>
  <c r="T390" i="20"/>
  <c r="T252" i="16"/>
  <c r="T1122" i="20"/>
  <c r="T273" i="16"/>
  <c r="T512" i="16"/>
  <c r="T109" i="16"/>
  <c r="T189" i="20"/>
  <c r="T460" i="16"/>
  <c r="T844" i="16"/>
  <c r="T1050" i="20"/>
  <c r="T854" i="16"/>
  <c r="T166" i="16"/>
  <c r="T189" i="16"/>
  <c r="T768" i="16"/>
  <c r="T664" i="20"/>
  <c r="T473" i="20"/>
  <c r="T1060" i="20"/>
  <c r="T1066" i="20"/>
  <c r="T387" i="20"/>
  <c r="T294" i="16"/>
  <c r="T521" i="20"/>
  <c r="T566" i="20"/>
  <c r="T441" i="20"/>
  <c r="T957" i="20"/>
  <c r="T64" i="16"/>
  <c r="T976" i="20"/>
  <c r="T345" i="16"/>
  <c r="T903" i="16"/>
  <c r="T292" i="20"/>
  <c r="T932" i="20"/>
  <c r="T1054" i="20"/>
  <c r="T356" i="16"/>
  <c r="T852" i="20"/>
  <c r="T46" i="20"/>
  <c r="T94" i="16"/>
  <c r="T220" i="16"/>
  <c r="T1052" i="20"/>
  <c r="T264" i="16"/>
  <c r="T662" i="16"/>
  <c r="T895" i="20"/>
  <c r="T368" i="16"/>
  <c r="T553" i="16"/>
  <c r="T536" i="20"/>
  <c r="T734" i="16"/>
  <c r="T813" i="20"/>
  <c r="T944" i="20"/>
  <c r="T795" i="20"/>
  <c r="T106" i="20"/>
  <c r="T434" i="20"/>
  <c r="T621" i="20"/>
  <c r="T237" i="16"/>
  <c r="T927" i="16"/>
  <c r="T373" i="20"/>
  <c r="T941" i="20"/>
  <c r="T376" i="20"/>
  <c r="T1062" i="16"/>
  <c r="T921" i="20"/>
  <c r="T121" i="16"/>
  <c r="T1042" i="20"/>
  <c r="T853" i="20"/>
  <c r="T908" i="16"/>
  <c r="T641" i="16"/>
  <c r="T617" i="16"/>
  <c r="T183" i="20"/>
  <c r="T27" i="20"/>
  <c r="T460" i="20"/>
  <c r="T994" i="16"/>
  <c r="T119" i="20"/>
  <c r="T836" i="20"/>
  <c r="T880" i="20"/>
  <c r="T970" i="16"/>
  <c r="T178" i="20"/>
  <c r="T371" i="20"/>
  <c r="T885" i="16"/>
  <c r="T914" i="20"/>
  <c r="T618" i="20"/>
  <c r="T456" i="16"/>
  <c r="T452" i="16"/>
  <c r="T167" i="16"/>
  <c r="T555" i="20"/>
  <c r="T351" i="16"/>
  <c r="T820" i="16"/>
  <c r="T706" i="20"/>
  <c r="T710" i="16"/>
  <c r="T1124" i="20"/>
  <c r="T963" i="20"/>
  <c r="T80" i="16"/>
  <c r="T83" i="20"/>
  <c r="T794" i="20"/>
  <c r="T526" i="20"/>
  <c r="T829" i="16"/>
  <c r="T813" i="16"/>
  <c r="T883" i="20"/>
  <c r="T972" i="16"/>
  <c r="T687" i="20"/>
  <c r="T1064" i="20"/>
  <c r="T859" i="16"/>
  <c r="T280" i="16"/>
  <c r="T438" i="20"/>
  <c r="T827" i="20"/>
  <c r="T119" i="16"/>
  <c r="T681" i="16"/>
  <c r="T873" i="20"/>
  <c r="T458" i="20"/>
  <c r="T197" i="16"/>
  <c r="T337" i="20"/>
  <c r="T1014" i="20"/>
  <c r="T434" i="16"/>
  <c r="T627" i="20"/>
  <c r="T296" i="16"/>
  <c r="T243" i="16"/>
  <c r="T510" i="16"/>
  <c r="T817" i="20"/>
  <c r="T256" i="16"/>
  <c r="T984" i="20"/>
  <c r="T726" i="16"/>
  <c r="T124" i="20"/>
  <c r="T570" i="20"/>
  <c r="T355" i="16"/>
  <c r="T439" i="16"/>
  <c r="T66" i="20"/>
  <c r="T958" i="20"/>
  <c r="T955" i="20"/>
  <c r="T41" i="20"/>
  <c r="T1012" i="16"/>
  <c r="T86" i="16"/>
  <c r="T537" i="20"/>
  <c r="T835" i="20"/>
  <c r="T225" i="20"/>
  <c r="T362" i="16"/>
  <c r="T488" i="20"/>
  <c r="T567" i="16"/>
  <c r="T547" i="16"/>
  <c r="T970" i="20"/>
  <c r="T263" i="20"/>
  <c r="T228" i="20"/>
  <c r="T463" i="16"/>
  <c r="T352" i="20"/>
  <c r="T673" i="16"/>
  <c r="T179" i="16"/>
  <c r="T183" i="16"/>
  <c r="T729" i="20"/>
  <c r="T907" i="16"/>
  <c r="T15" i="20"/>
  <c r="T191" i="20"/>
  <c r="T874" i="16"/>
  <c r="T868" i="16"/>
  <c r="T85" i="16"/>
  <c r="T343" i="20"/>
  <c r="T230" i="20"/>
  <c r="T285" i="20"/>
  <c r="T927" i="20"/>
  <c r="T797" i="16"/>
  <c r="T495" i="20"/>
  <c r="T646" i="20"/>
  <c r="T227" i="16"/>
  <c r="T986" i="20"/>
  <c r="T1052" i="16"/>
  <c r="T958" i="16"/>
  <c r="T432" i="20"/>
  <c r="T286" i="16"/>
  <c r="T843" i="20"/>
  <c r="T865" i="16"/>
  <c r="T941" i="16"/>
  <c r="T675" i="20"/>
  <c r="T350" i="16"/>
  <c r="T530" i="16"/>
  <c r="T342" i="16"/>
  <c r="T290" i="20"/>
  <c r="T758" i="20"/>
  <c r="T857" i="20"/>
  <c r="T830" i="16"/>
  <c r="T202" i="16"/>
  <c r="T100" i="20"/>
  <c r="T662" i="20"/>
  <c r="T730" i="20"/>
  <c r="T776" i="16"/>
  <c r="T926" i="16"/>
  <c r="T653" i="16"/>
  <c r="T471" i="20"/>
  <c r="T676" i="16"/>
  <c r="T611" i="20"/>
  <c r="T113" i="20"/>
  <c r="T500" i="16"/>
  <c r="T781" i="16"/>
  <c r="T834" i="16"/>
  <c r="T1018" i="16"/>
  <c r="T912" i="16"/>
  <c r="T1002" i="20"/>
  <c r="T816" i="20"/>
  <c r="T222" i="16"/>
  <c r="T1006" i="20"/>
  <c r="T465" i="20"/>
  <c r="T728" i="16"/>
  <c r="T297" i="20"/>
  <c r="T233" i="20"/>
  <c r="T725" i="16"/>
  <c r="T1076" i="20"/>
  <c r="T271" i="16"/>
  <c r="T123" i="20"/>
  <c r="T617" i="20"/>
  <c r="T61" i="16"/>
  <c r="T549" i="20"/>
  <c r="T736" i="16"/>
  <c r="T899" i="16"/>
  <c r="T209" i="16"/>
  <c r="T82" i="16"/>
  <c r="T1028" i="16"/>
  <c r="T200" i="16"/>
  <c r="T786" i="16"/>
  <c r="T85" i="20"/>
  <c r="T1118" i="20"/>
  <c r="T489" i="16"/>
  <c r="T827" i="16"/>
  <c r="T533" i="20"/>
  <c r="T21" i="16"/>
  <c r="T1104" i="20"/>
  <c r="T1072" i="20"/>
  <c r="T257" i="20"/>
  <c r="T815" i="16"/>
  <c r="T375" i="20"/>
  <c r="T645" i="20"/>
  <c r="T451" i="16"/>
  <c r="T385" i="16"/>
  <c r="T389" i="20"/>
  <c r="T626" i="16"/>
  <c r="T1018" i="20"/>
  <c r="T519" i="16"/>
  <c r="T513" i="20"/>
  <c r="T624" i="16"/>
  <c r="T536" i="16"/>
  <c r="T844" i="20"/>
  <c r="T360" i="20"/>
  <c r="T744" i="20"/>
  <c r="T835" i="16"/>
  <c r="T377" i="16"/>
  <c r="T351" i="20"/>
  <c r="T523" i="20"/>
  <c r="T746" i="16"/>
  <c r="T819" i="16"/>
  <c r="T630" i="20"/>
  <c r="T118" i="20"/>
  <c r="T665" i="16"/>
  <c r="T473" i="16"/>
  <c r="T615" i="20"/>
  <c r="T44" i="16"/>
  <c r="T90" i="20"/>
  <c r="T458" i="16"/>
  <c r="T1080" i="16"/>
  <c r="T558" i="20"/>
  <c r="T70" i="16"/>
  <c r="T506" i="20"/>
  <c r="T642" i="16"/>
  <c r="T782" i="16"/>
  <c r="T389" i="16"/>
  <c r="T988" i="20"/>
  <c r="T276" i="20"/>
  <c r="T98" i="16"/>
  <c r="T102" i="20"/>
  <c r="T824" i="20"/>
  <c r="T444" i="16"/>
  <c r="T36" i="16"/>
  <c r="T1044" i="20"/>
  <c r="T548" i="16"/>
  <c r="T283" i="16"/>
  <c r="T1002" i="16"/>
  <c r="T1124" i="16"/>
  <c r="T499" i="20"/>
  <c r="T344" i="16"/>
  <c r="T539" i="20"/>
  <c r="T1048" i="20"/>
  <c r="T556" i="20"/>
  <c r="T72" i="20"/>
  <c r="T1120" i="20"/>
  <c r="T708" i="16"/>
  <c r="T126" i="16"/>
  <c r="T808" i="16"/>
  <c r="T188" i="20"/>
  <c r="T385" i="20"/>
  <c r="T543" i="16"/>
  <c r="T655" i="20"/>
  <c r="T67" i="16"/>
  <c r="T438" i="16"/>
  <c r="T880" i="16"/>
  <c r="T621" i="16"/>
  <c r="T649" i="16"/>
  <c r="T54" i="20"/>
  <c r="T170" i="16"/>
  <c r="T196" i="20"/>
  <c r="T106" i="16"/>
  <c r="T277" i="16"/>
  <c r="T280" i="20"/>
  <c r="T672" i="20"/>
  <c r="T814" i="16"/>
  <c r="T639" i="16"/>
  <c r="T239" i="20"/>
  <c r="T112" i="16"/>
  <c r="T978" i="16"/>
  <c r="T698" i="16"/>
  <c r="T938" i="16"/>
  <c r="T354" i="16"/>
  <c r="T193" i="20"/>
  <c r="T218" i="20"/>
  <c r="T1086" i="16"/>
  <c r="T783" i="16"/>
  <c r="T1088" i="16"/>
  <c r="T859" i="20"/>
  <c r="T36" i="20"/>
  <c r="T1056" i="20"/>
  <c r="T726" i="20"/>
  <c r="T901" i="16"/>
  <c r="T454" i="16"/>
  <c r="T257" i="16"/>
  <c r="T720" i="20"/>
  <c r="T185" i="20"/>
  <c r="T378" i="16"/>
  <c r="T243" i="20"/>
  <c r="T506" i="16"/>
  <c r="T345" i="20"/>
  <c r="T358" i="20"/>
  <c r="T800" i="16"/>
  <c r="T1010" i="20"/>
  <c r="T624" i="20"/>
  <c r="T952" i="16"/>
  <c r="T803" i="20"/>
  <c r="T382" i="16"/>
  <c r="T819" i="20"/>
  <c r="T203" i="16"/>
  <c r="T281" i="16"/>
  <c r="T256" i="20"/>
  <c r="T784" i="16"/>
  <c r="T56" i="16"/>
  <c r="T341" i="16"/>
  <c r="T464" i="20"/>
  <c r="T236" i="16"/>
  <c r="T214" i="20"/>
  <c r="T821" i="16"/>
  <c r="T92" i="20"/>
  <c r="T109" i="20"/>
  <c r="T499" i="16"/>
  <c r="T176" i="20"/>
  <c r="T1042" i="16"/>
  <c r="T951" i="16"/>
  <c r="T273" i="20"/>
  <c r="T110" i="20"/>
  <c r="T235" i="20"/>
  <c r="T267" i="20"/>
  <c r="T288" i="16"/>
  <c r="T452" i="20"/>
  <c r="T84" i="20"/>
  <c r="T386" i="20"/>
  <c r="T964" i="16"/>
  <c r="T1096" i="20"/>
  <c r="T920" i="16"/>
  <c r="T451" i="20"/>
  <c r="T660" i="16"/>
  <c r="T440" i="16"/>
  <c r="T173" i="16"/>
  <c r="T716" i="20"/>
  <c r="T654" i="16"/>
  <c r="T631" i="16"/>
  <c r="T516" i="16"/>
  <c r="T872" i="16"/>
  <c r="T270" i="20"/>
  <c r="T449" i="16"/>
  <c r="T740" i="16"/>
  <c r="T639" i="20"/>
  <c r="T638" i="20"/>
  <c r="T705" i="20"/>
  <c r="T994" i="20"/>
  <c r="T644" i="16"/>
  <c r="T120" i="20"/>
  <c r="T684" i="16"/>
  <c r="T38" i="16"/>
  <c r="T610" i="16"/>
  <c r="T368" i="20"/>
  <c r="T21" i="20"/>
  <c r="T495" i="16"/>
  <c r="T63" i="20"/>
  <c r="T1038" i="16"/>
  <c r="T960" i="20"/>
  <c r="T116" i="20"/>
  <c r="T780" i="20"/>
  <c r="T442" i="20"/>
  <c r="T50" i="16"/>
  <c r="T531" i="20"/>
  <c r="T78" i="16"/>
  <c r="T707" i="16"/>
  <c r="T169" i="20"/>
  <c r="T564" i="20"/>
  <c r="T195" i="16"/>
  <c r="T688" i="20"/>
  <c r="T768" i="20"/>
  <c r="T680" i="20"/>
  <c r="T388" i="16"/>
  <c r="T756" i="16"/>
  <c r="T60" i="20"/>
  <c r="T288" i="20"/>
  <c r="T534" i="16"/>
  <c r="T784" i="20"/>
  <c r="T65" i="20"/>
  <c r="T236" i="20"/>
  <c r="T508" i="20"/>
  <c r="T974" i="20"/>
  <c r="T262" i="20"/>
  <c r="T559" i="20"/>
  <c r="T934" i="20"/>
  <c r="T86" i="20"/>
  <c r="T540" i="20"/>
  <c r="T347" i="20"/>
  <c r="T787" i="16"/>
  <c r="T850" i="16"/>
  <c r="T344" i="20"/>
  <c r="T457" i="16"/>
  <c r="T788" i="16"/>
  <c r="T938" i="20"/>
  <c r="T1058" i="16"/>
  <c r="T658" i="16"/>
  <c r="T702" i="16"/>
  <c r="T798" i="16"/>
  <c r="T234" i="16"/>
  <c r="T49" i="16"/>
  <c r="T1090" i="20"/>
  <c r="T253" i="16"/>
  <c r="T616" i="20"/>
  <c r="T738" i="20"/>
  <c r="T663" i="16"/>
  <c r="T744" i="16"/>
  <c r="T644" i="20"/>
  <c r="T260" i="16"/>
  <c r="T17" i="20"/>
  <c r="T168" i="16"/>
  <c r="T965" i="16"/>
  <c r="T527" i="20"/>
  <c r="T1106" i="16"/>
  <c r="T789" i="20"/>
  <c r="T275" i="16"/>
  <c r="T736" i="20"/>
  <c r="T567" i="20"/>
  <c r="T1110" i="20"/>
  <c r="T455" i="16"/>
  <c r="T100" i="16"/>
  <c r="T685" i="20"/>
  <c r="T647" i="20"/>
  <c r="T59" i="20"/>
  <c r="T515" i="16"/>
  <c r="T80" i="20"/>
  <c r="T862" i="16"/>
  <c r="T461" i="20"/>
  <c r="T230" i="16"/>
  <c r="T873" i="16"/>
  <c r="T647" i="16"/>
  <c r="T261" i="20"/>
  <c r="T200" i="20"/>
  <c r="T696" i="16"/>
  <c r="T218" i="16"/>
  <c r="T274" i="16"/>
  <c r="T738" i="16"/>
  <c r="T623" i="16"/>
  <c r="T754" i="20"/>
  <c r="T634" i="16"/>
  <c r="T455" i="20"/>
  <c r="T79" i="20"/>
  <c r="T718" i="16"/>
  <c r="T48" i="20"/>
  <c r="T440" i="20"/>
  <c r="T229" i="16"/>
  <c r="T869" i="20"/>
  <c r="T432" i="16"/>
  <c r="T922" i="16"/>
  <c r="T542" i="16"/>
  <c r="T853" i="16"/>
  <c r="T727" i="20"/>
  <c r="T646" i="16"/>
  <c r="T878" i="16"/>
  <c r="T663" i="20"/>
  <c r="T797" i="20"/>
  <c r="T457" i="20"/>
  <c r="T450" i="16"/>
  <c r="T799" i="16"/>
  <c r="T55" i="16"/>
  <c r="T222" i="20"/>
  <c r="T480" i="16"/>
  <c r="T177" i="16"/>
  <c r="T817" i="16"/>
  <c r="T272" i="16"/>
  <c r="T799" i="20"/>
  <c r="T823" i="20"/>
  <c r="T742" i="16"/>
  <c r="T889" i="16"/>
  <c r="T821" i="20"/>
  <c r="T95" i="20"/>
  <c r="T486" i="16"/>
  <c r="T374" i="20"/>
  <c r="T721" i="16"/>
  <c r="T93" i="20"/>
  <c r="T472" i="20"/>
  <c r="T1024" i="20"/>
  <c r="T492" i="16"/>
  <c r="T951" i="20"/>
  <c r="T968" i="20"/>
  <c r="T693" i="16"/>
  <c r="T204" i="20"/>
  <c r="T948" i="16"/>
  <c r="T79" i="16"/>
  <c r="T381" i="20"/>
  <c r="T668" i="20"/>
  <c r="T463" i="20"/>
  <c r="T63" i="16"/>
  <c r="T657" i="16"/>
  <c r="T1036" i="20"/>
  <c r="T43" i="16"/>
  <c r="T1084" i="16"/>
  <c r="T1108" i="20"/>
  <c r="T907" i="20"/>
  <c r="T954" i="16"/>
  <c r="T65" i="16"/>
  <c r="T62" i="20"/>
  <c r="T709" i="20"/>
  <c r="T1062" i="20"/>
  <c r="T619" i="20"/>
  <c r="T1058" i="20"/>
  <c r="T114" i="20"/>
  <c r="T343" i="16"/>
  <c r="T879" i="16"/>
  <c r="T120" i="16"/>
  <c r="T226" i="20"/>
  <c r="T566" i="16"/>
  <c r="T692" i="20"/>
  <c r="T11" i="16"/>
  <c r="T51" i="16"/>
  <c r="T207" i="20"/>
  <c r="T719" i="16"/>
  <c r="T818" i="20"/>
  <c r="T633" i="20"/>
  <c r="T794" i="16"/>
  <c r="T215" i="16"/>
  <c r="T822" i="20"/>
  <c r="T387" i="16"/>
  <c r="T1100" i="16"/>
  <c r="T630" i="16"/>
  <c r="T766" i="16"/>
  <c r="T532" i="16"/>
  <c r="T913" i="20"/>
  <c r="T563" i="16"/>
  <c r="T722" i="16"/>
  <c r="T616" i="16"/>
  <c r="T540" i="16"/>
  <c r="T546" i="16"/>
  <c r="T437" i="20"/>
  <c r="T252" i="20"/>
  <c r="T478" i="16"/>
  <c r="T1030" i="16"/>
  <c r="T99" i="16"/>
  <c r="T962" i="20"/>
  <c r="T851" i="20"/>
  <c r="T1032" i="16"/>
  <c r="T527" i="16"/>
  <c r="T101" i="16"/>
  <c r="T476" i="20"/>
  <c r="T1114" i="20"/>
  <c r="T384" i="20"/>
  <c r="T614" i="20"/>
  <c r="T692" i="16"/>
  <c r="T204" i="16"/>
  <c r="T227" i="20"/>
  <c r="T238" i="16"/>
  <c r="T488" i="16"/>
  <c r="T925" i="16"/>
  <c r="T362" i="20"/>
  <c r="T855" i="20"/>
  <c r="T241" i="20"/>
  <c r="T284" i="16"/>
  <c r="T505" i="16"/>
  <c r="T798" i="20"/>
  <c r="T380" i="16"/>
  <c r="T1072" i="16"/>
  <c r="T952" i="20"/>
  <c r="T673" i="20"/>
  <c r="T459" i="16"/>
  <c r="T612" i="20"/>
  <c r="T517" i="16"/>
  <c r="T254" i="16"/>
  <c r="T187" i="16"/>
  <c r="T913" i="16"/>
  <c r="T841" i="20"/>
  <c r="T124" i="16"/>
  <c r="T878" i="20"/>
  <c r="T526" i="16"/>
  <c r="T60" i="16"/>
  <c r="T175" i="16"/>
  <c r="T658" i="20"/>
  <c r="T41" i="16"/>
  <c r="T477" i="16"/>
  <c r="T1070" i="16"/>
  <c r="T67" i="20"/>
  <c r="T53" i="20"/>
  <c r="T625" i="20"/>
  <c r="T545" i="16"/>
  <c r="T281" i="20"/>
  <c r="T53" i="16"/>
  <c r="T830" i="20"/>
  <c r="T740" i="20"/>
  <c r="T55" i="20"/>
  <c r="T943" i="16"/>
  <c r="T551" i="20"/>
  <c r="T915" i="16"/>
  <c r="T911" i="16"/>
  <c r="T1088" i="20"/>
  <c r="T652" i="20"/>
  <c r="T627" i="16"/>
  <c r="T619" i="16"/>
  <c r="T1078" i="16"/>
  <c r="T233" i="16"/>
  <c r="T544" i="20"/>
  <c r="T1084" i="20"/>
  <c r="T35" i="20"/>
  <c r="T383" i="16"/>
  <c r="T1004" i="16"/>
  <c r="T930" i="16"/>
  <c r="T245" i="16"/>
  <c r="T677" i="16"/>
  <c r="T1068" i="20"/>
  <c r="T365" i="20"/>
  <c r="T88" i="20"/>
  <c r="T553" i="20"/>
  <c r="T83" i="16"/>
  <c r="T869" i="16"/>
  <c r="T901" i="20"/>
  <c r="T562" i="16"/>
  <c r="T820" i="20"/>
  <c r="T723" i="16"/>
  <c r="T265" i="20"/>
  <c r="T477" i="20"/>
  <c r="T1004" i="20"/>
  <c r="T38" i="20"/>
  <c r="T76" i="20"/>
  <c r="T290" i="16"/>
  <c r="T199" i="20"/>
  <c r="T871" i="20"/>
  <c r="T653" i="20"/>
  <c r="T90" i="16"/>
  <c r="T651" i="20"/>
  <c r="T1016" i="16"/>
  <c r="T807" i="20"/>
  <c r="T208" i="20"/>
  <c r="T776" i="20"/>
  <c r="T1118" i="16"/>
  <c r="T171" i="20"/>
  <c r="T899" i="20"/>
  <c r="T1026" i="16"/>
  <c r="T349" i="20"/>
  <c r="T557" i="16"/>
  <c r="T275" i="20"/>
  <c r="T347" i="16"/>
  <c r="T487" i="20"/>
  <c r="T1094" i="16"/>
  <c r="T1106" i="20"/>
  <c r="T173" i="20"/>
  <c r="T467" i="16"/>
  <c r="T358" i="16"/>
  <c r="T885" i="20"/>
  <c r="T664" i="16"/>
  <c r="T505" i="20"/>
  <c r="T676" i="20"/>
  <c r="T684" i="20"/>
  <c r="T1034" i="16"/>
  <c r="T528" i="16"/>
  <c r="T203" i="20"/>
  <c r="T33" i="20"/>
  <c r="T954" i="20"/>
  <c r="T77" i="16"/>
  <c r="T371" i="16"/>
  <c r="T660" i="20"/>
  <c r="T812" i="16"/>
  <c r="T478" i="20"/>
  <c r="T654" i="20"/>
  <c r="T864" i="20"/>
  <c r="T918" i="20"/>
  <c r="T279" i="16"/>
  <c r="T392" i="20"/>
  <c r="T64" i="20"/>
  <c r="T937" i="16"/>
  <c r="T928" i="16"/>
  <c r="T170" i="20"/>
  <c r="T92" i="16"/>
  <c r="T808" i="20"/>
  <c r="T629" i="16"/>
  <c r="T447" i="16"/>
  <c r="T1016" i="20"/>
  <c r="T512" i="20"/>
  <c r="T875" i="16"/>
  <c r="T766" i="20"/>
  <c r="T287" i="20"/>
  <c r="T949" i="16"/>
  <c r="T569" i="20"/>
  <c r="T58" i="16"/>
  <c r="T121" i="20"/>
  <c r="T40" i="16"/>
  <c r="T450" i="20"/>
  <c r="T370" i="20"/>
  <c r="T897" i="20"/>
  <c r="T366" i="16"/>
  <c r="T464" i="16"/>
  <c r="T56" i="20"/>
  <c r="T657" i="20"/>
  <c r="T509" i="16"/>
  <c r="T71" i="20"/>
  <c r="T454" i="20"/>
  <c r="T174" i="20"/>
  <c r="T1120" i="16"/>
  <c r="T74" i="20"/>
  <c r="T502" i="20"/>
  <c r="T174" i="16"/>
  <c r="T689" i="20"/>
  <c r="T1028" i="20"/>
  <c r="T990" i="16"/>
  <c r="T1054" i="16"/>
  <c r="T904" i="16"/>
  <c r="T803" i="16"/>
  <c r="T502" i="16"/>
  <c r="T838" i="16"/>
  <c r="T372" i="20"/>
  <c r="T551" i="16"/>
  <c r="T563" i="20"/>
  <c r="T717" i="20"/>
  <c r="T558" i="16"/>
  <c r="T386" i="16"/>
  <c r="T650" i="16"/>
  <c r="T221" i="20"/>
  <c r="T363" i="16"/>
  <c r="T1068" i="16"/>
  <c r="T728" i="20"/>
  <c r="T785" i="16"/>
  <c r="T376" i="16"/>
  <c r="T980" i="20"/>
  <c r="T341" i="20"/>
  <c r="T443" i="16"/>
  <c r="T547" i="20"/>
  <c r="T117" i="16"/>
  <c r="T210" i="20"/>
  <c r="T479" i="16"/>
  <c r="T537" i="16"/>
  <c r="T507" i="16"/>
  <c r="T494" i="16"/>
  <c r="T117" i="20"/>
  <c r="T858" i="20"/>
  <c r="T920" i="20"/>
  <c r="T693" i="20"/>
  <c r="T504" i="20"/>
  <c r="T756" i="20"/>
  <c r="T77" i="20"/>
  <c r="T104" i="16"/>
  <c r="T926" i="20"/>
  <c r="T642" i="20"/>
  <c r="T828" i="16"/>
  <c r="T678" i="16"/>
  <c r="T378" i="20"/>
  <c r="T528" i="20"/>
  <c r="T367" i="20"/>
  <c r="T255" i="16"/>
  <c r="T216" i="16"/>
  <c r="T97" i="16"/>
  <c r="T760" i="20"/>
  <c r="T748" i="16"/>
  <c r="T446" i="16"/>
  <c r="T1044" i="16"/>
  <c r="T45" i="16"/>
  <c r="T1122" i="16"/>
  <c r="T638" i="16"/>
  <c r="T469" i="16"/>
  <c r="T788" i="20"/>
  <c r="T11" i="20"/>
  <c r="T879" i="20"/>
  <c r="T486" i="20"/>
  <c r="T561" i="16"/>
  <c r="T370" i="16"/>
  <c r="T249" i="20"/>
  <c r="T524" i="16"/>
  <c r="T915" i="20"/>
  <c r="T94" i="20"/>
  <c r="T688" i="16"/>
  <c r="T180" i="16"/>
  <c r="T863" i="20"/>
  <c r="T214" i="16"/>
  <c r="T669" i="20"/>
  <c r="T891" i="20"/>
  <c r="T732" i="20"/>
  <c r="T840" i="20"/>
  <c r="T838" i="20"/>
  <c r="T568" i="20"/>
  <c r="T439" i="20"/>
  <c r="T449" i="20"/>
  <c r="T858" i="16"/>
  <c r="T167" i="20"/>
  <c r="T525" i="20"/>
  <c r="T557" i="20"/>
  <c r="T520" i="16"/>
  <c r="T372" i="16"/>
  <c r="T96" i="20"/>
  <c r="T226" i="16"/>
  <c r="T112" i="20"/>
  <c r="T75" i="16"/>
  <c r="T66" i="16"/>
  <c r="T78" i="20"/>
  <c r="T342" i="20"/>
  <c r="T708" i="20"/>
  <c r="T533" i="16"/>
  <c r="T498" i="20"/>
  <c r="T868" i="20"/>
  <c r="T476" i="16"/>
  <c r="T229" i="20"/>
  <c r="T777" i="16"/>
  <c r="T259" i="16"/>
  <c r="T442" i="16"/>
  <c r="T876" i="20"/>
  <c r="T734" i="20"/>
  <c r="T1116" i="16"/>
  <c r="T944" i="16"/>
  <c r="T992" i="20"/>
  <c r="T714" i="16"/>
  <c r="T713" i="16"/>
  <c r="T560" i="20"/>
  <c r="T34" i="16"/>
  <c r="T811" i="16"/>
  <c r="T703" i="20"/>
  <c r="T807" i="16"/>
  <c r="T689" i="16"/>
  <c r="T643" i="16"/>
  <c r="T727" i="16"/>
  <c r="T93" i="16"/>
  <c r="T507" i="20"/>
  <c r="T519" i="20"/>
  <c r="T101" i="20"/>
  <c r="T242" i="16"/>
  <c r="T190" i="20"/>
  <c r="T765" i="20"/>
  <c r="T781" i="20"/>
  <c r="T965" i="20"/>
  <c r="T1000" i="16"/>
  <c r="T105" i="16"/>
  <c r="T764" i="20"/>
  <c r="T795" i="16"/>
  <c r="T182" i="16"/>
  <c r="T30" i="20"/>
  <c r="T102" i="16"/>
  <c r="T996" i="20"/>
  <c r="T816" i="16"/>
  <c r="T87" i="20"/>
  <c r="T674" i="16"/>
  <c r="T225" i="16"/>
  <c r="T842" i="20"/>
  <c r="T569" i="16"/>
  <c r="T115" i="16"/>
  <c r="T706" i="16"/>
  <c r="T113" i="16"/>
  <c r="T1008" i="16"/>
  <c r="T361" i="16"/>
  <c r="T614" i="16"/>
  <c r="T850" i="20"/>
  <c r="T570" i="16"/>
  <c r="T346" i="16"/>
  <c r="T765" i="16"/>
  <c r="T828" i="20"/>
  <c r="T95" i="16"/>
  <c r="T976" i="16"/>
  <c r="T198" i="20"/>
  <c r="T912" i="20"/>
  <c r="T721" i="20"/>
  <c r="T391" i="20"/>
  <c r="T911" i="20"/>
  <c r="T356" i="20"/>
  <c r="T620" i="20"/>
  <c r="T1034" i="20"/>
  <c r="T891" i="16"/>
  <c r="T902" i="16"/>
  <c r="T822" i="16"/>
  <c r="T1110" i="16"/>
  <c r="T289" i="16"/>
  <c r="T930" i="20"/>
  <c r="T244" i="16"/>
  <c r="T51" i="20"/>
  <c r="T717" i="16"/>
  <c r="T982" i="16"/>
  <c r="T282" i="16"/>
  <c r="T982" i="20"/>
  <c r="T166" i="20"/>
  <c r="T487" i="16"/>
  <c r="T801" i="20"/>
  <c r="T392" i="16"/>
  <c r="T482" i="20"/>
  <c r="T921" i="16"/>
  <c r="T670" i="20"/>
  <c r="T852" i="16"/>
  <c r="T829" i="20"/>
  <c r="T1080" i="20"/>
  <c r="T59" i="16"/>
  <c r="T674" i="20"/>
  <c r="T925" i="20"/>
  <c r="T497" i="20"/>
  <c r="T446" i="20"/>
  <c r="T560" i="16"/>
  <c r="T906" i="16"/>
  <c r="T752" i="16"/>
  <c r="T468" i="16"/>
  <c r="T1074" i="20"/>
  <c r="T782" i="20"/>
  <c r="T801" i="16"/>
  <c r="T875" i="20"/>
  <c r="T88" i="16"/>
  <c r="T1114" i="16"/>
  <c r="T655" i="16"/>
  <c r="T196" i="16"/>
  <c r="T340" i="20"/>
  <c r="T171" i="16"/>
  <c r="T268" i="16"/>
  <c r="T27" i="16"/>
  <c r="T219" i="16"/>
  <c r="T116" i="16"/>
  <c r="T242" i="20"/>
  <c r="T108" i="16"/>
  <c r="T686" i="16"/>
  <c r="T1048" i="16"/>
  <c r="T748" i="20"/>
  <c r="T448" i="16"/>
  <c r="T659" i="16"/>
  <c r="T656" i="16"/>
  <c r="T493" i="16"/>
  <c r="T729" i="16"/>
  <c r="T1026" i="20"/>
  <c r="T253" i="20"/>
  <c r="T479" i="20"/>
  <c r="T32" i="16"/>
  <c r="T283" i="20"/>
  <c r="T33" i="16"/>
  <c r="T445" i="20"/>
  <c r="T353" i="20"/>
  <c r="T240" i="16"/>
  <c r="T732" i="16"/>
  <c r="T350" i="20"/>
  <c r="T374" i="16"/>
  <c r="T37" i="20"/>
  <c r="T697" i="16"/>
  <c r="T175" i="20"/>
  <c r="T936" i="20"/>
  <c r="T936" i="16"/>
  <c r="T468" i="20"/>
  <c r="T701" i="20"/>
  <c r="T564" i="16"/>
  <c r="T437" i="16"/>
  <c r="T561" i="20"/>
  <c r="T824" i="16"/>
  <c r="T89" i="16"/>
  <c r="T377" i="20"/>
  <c r="T530" i="20"/>
  <c r="T659" i="20"/>
  <c r="T276" i="16"/>
  <c r="T862" i="20"/>
  <c r="T279" i="20"/>
  <c r="T626" i="20"/>
  <c r="T834" i="20"/>
  <c r="T291" i="16"/>
  <c r="T629" i="20"/>
  <c r="T611" i="16"/>
  <c r="T28" i="16"/>
  <c r="T889" i="20"/>
  <c r="T752" i="20"/>
  <c r="T382" i="20"/>
  <c r="T215" i="20"/>
  <c r="T184" i="16"/>
  <c r="T1074" i="16"/>
  <c r="T697" i="20"/>
  <c r="T68" i="16"/>
  <c r="T652" i="16"/>
  <c r="T960" i="16"/>
  <c r="T482" i="16"/>
  <c r="T559" i="16"/>
  <c r="T234" i="20"/>
  <c r="T30" i="16"/>
  <c r="T964" i="20"/>
  <c r="T777" i="20"/>
  <c r="T856" i="16"/>
  <c r="T645" i="16"/>
  <c r="T287" i="16"/>
  <c r="T184" i="20"/>
  <c r="T199" i="16"/>
  <c r="T698" i="20"/>
  <c r="T74" i="16"/>
  <c r="T552" i="20"/>
  <c r="T176" i="16"/>
  <c r="T68" i="20"/>
  <c r="T23" i="20"/>
  <c r="T52" i="20"/>
  <c r="T169" i="16"/>
  <c r="T219" i="20"/>
  <c r="T904" i="20"/>
  <c r="T680" i="16"/>
  <c r="T785" i="20"/>
  <c r="T237" i="20"/>
  <c r="T955" i="16"/>
  <c r="T724" i="20"/>
  <c r="T549" i="16"/>
  <c r="T1008" i="20"/>
  <c r="T1012" i="20"/>
  <c r="T845" i="16"/>
  <c r="T366" i="20"/>
  <c r="T217" i="20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598" i="16"/>
  <c r="T333" i="16"/>
  <c r="T301" i="16"/>
  <c r="T587" i="20"/>
  <c r="T331" i="20"/>
  <c r="T582" i="20"/>
  <c r="T600" i="20"/>
  <c r="T313" i="16"/>
  <c r="T581" i="16"/>
  <c r="T699" i="20"/>
  <c r="T598" i="20"/>
  <c r="T602" i="20"/>
  <c r="T328" i="20"/>
  <c r="T583" i="20"/>
  <c r="T588" i="20"/>
  <c r="T316" i="20"/>
  <c r="T595" i="16"/>
  <c r="T580" i="16"/>
  <c r="T325" i="16"/>
  <c r="T573" i="20"/>
  <c r="T581" i="20"/>
  <c r="T324" i="16"/>
  <c r="T574" i="16"/>
  <c r="T579" i="16"/>
  <c r="T326" i="16"/>
  <c r="T579" i="20"/>
  <c r="T303" i="20"/>
  <c r="T301" i="20"/>
  <c r="T302" i="20"/>
  <c r="T327" i="16"/>
  <c r="T308" i="20"/>
  <c r="T572" i="16"/>
  <c r="T608" i="16"/>
  <c r="T583" i="16"/>
  <c r="T308" i="16"/>
  <c r="T606" i="16"/>
  <c r="T582" i="16"/>
  <c r="T593" i="20"/>
  <c r="T321" i="20"/>
  <c r="T591" i="20"/>
  <c r="T322" i="20"/>
  <c r="T307" i="20"/>
  <c r="T572" i="20"/>
  <c r="T603" i="20"/>
  <c r="T310" i="20"/>
  <c r="T699" i="16"/>
  <c r="T316" i="16"/>
  <c r="T331" i="16"/>
  <c r="T592" i="16"/>
  <c r="T319" i="20"/>
  <c r="T591" i="16"/>
  <c r="T325" i="20"/>
  <c r="T327" i="20"/>
  <c r="T314" i="20"/>
  <c r="T700" i="20"/>
  <c r="T594" i="16"/>
  <c r="T575" i="20"/>
  <c r="T312" i="16"/>
  <c r="T328" i="16"/>
  <c r="T309" i="16"/>
  <c r="T312" i="20"/>
  <c r="T597" i="20"/>
  <c r="T603" i="16"/>
  <c r="T309" i="20"/>
  <c r="T300" i="20"/>
  <c r="T580" i="20"/>
  <c r="T311" i="16"/>
  <c r="T332" i="16"/>
  <c r="T330" i="20"/>
  <c r="T314" i="16"/>
  <c r="T333" i="20"/>
  <c r="T329" i="20"/>
  <c r="T318" i="20"/>
  <c r="T587" i="16"/>
  <c r="T311" i="20"/>
  <c r="T324" i="20"/>
  <c r="T335" i="20"/>
  <c r="T700" i="16"/>
  <c r="T332" i="20"/>
  <c r="T607" i="16"/>
  <c r="T599" i="16"/>
  <c r="T597" i="16"/>
  <c r="T601" i="16"/>
  <c r="T600" i="16"/>
  <c r="T574" i="20"/>
  <c r="T334" i="16"/>
  <c r="T588" i="16"/>
  <c r="T323" i="20"/>
  <c r="T604" i="16"/>
  <c r="T320" i="16"/>
  <c r="T304" i="16"/>
  <c r="T585" i="16"/>
  <c r="T604" i="20"/>
  <c r="T318" i="16"/>
  <c r="T577" i="20"/>
  <c r="T589" i="16"/>
  <c r="T305" i="16"/>
  <c r="T315" i="20"/>
  <c r="T577" i="16"/>
  <c r="T584" i="16"/>
  <c r="T608" i="20"/>
  <c r="T576" i="20"/>
  <c r="T305" i="20"/>
  <c r="T599" i="20"/>
  <c r="T594" i="20"/>
  <c r="T300" i="16"/>
  <c r="T323" i="16"/>
  <c r="T303" i="16"/>
  <c r="T601" i="20"/>
  <c r="T326" i="20"/>
  <c r="T304" i="20"/>
  <c r="T299" i="20"/>
  <c r="T302" i="16"/>
  <c r="T578" i="20"/>
  <c r="T605" i="16"/>
  <c r="T584" i="20"/>
  <c r="T329" i="16"/>
  <c r="T310" i="16"/>
  <c r="T322" i="16"/>
  <c r="T319" i="16"/>
  <c r="T592" i="20"/>
  <c r="T595" i="20"/>
  <c r="T321" i="16"/>
  <c r="T589" i="20"/>
  <c r="T602" i="16"/>
  <c r="T596" i="16"/>
  <c r="T315" i="16"/>
  <c r="T576" i="16"/>
  <c r="T306" i="20"/>
  <c r="T575" i="16"/>
  <c r="T307" i="16"/>
  <c r="T334" i="20"/>
  <c r="T586" i="20"/>
  <c r="T578" i="16"/>
  <c r="T335" i="16"/>
  <c r="T606" i="20"/>
  <c r="T306" i="16"/>
  <c r="T607" i="20"/>
  <c r="T330" i="16"/>
  <c r="T573" i="16"/>
  <c r="T593" i="16"/>
  <c r="T299" i="16"/>
  <c r="T596" i="20"/>
  <c r="T586" i="16"/>
  <c r="T320" i="20"/>
  <c r="T585" i="20"/>
  <c r="T313" i="20"/>
  <c r="T605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E122" i="1" l="1"/>
  <c r="BE659" i="1"/>
  <c r="BE225" i="1"/>
  <c r="BY533" i="2"/>
  <c r="BY371" i="2"/>
  <c r="BE57" i="1"/>
  <c r="AP212" i="5"/>
  <c r="BY326" i="2"/>
  <c r="AP113" i="5"/>
  <c r="BY596" i="2"/>
  <c r="BE315" i="1"/>
  <c r="AP255" i="5"/>
  <c r="BY361" i="2"/>
  <c r="BE176" i="1"/>
  <c r="BE574" i="1"/>
  <c r="AP48" i="5"/>
  <c r="BY284" i="2"/>
  <c r="BE227" i="1"/>
  <c r="BE686" i="1"/>
  <c r="BY530" i="2"/>
  <c r="AP189" i="5"/>
  <c r="BE765" i="1"/>
  <c r="AG179" i="6"/>
  <c r="BY331" i="2"/>
  <c r="BE703" i="1"/>
  <c r="BE708" i="1"/>
  <c r="BY459" i="2"/>
  <c r="AG296" i="6"/>
  <c r="BY834" i="2"/>
  <c r="BE647" i="1"/>
  <c r="BE839" i="1"/>
  <c r="BE348" i="1"/>
  <c r="AP202" i="5"/>
  <c r="BY112" i="2"/>
  <c r="BY108" i="2"/>
  <c r="AG193" i="6"/>
  <c r="BE133" i="1"/>
  <c r="BE171" i="1"/>
  <c r="BE816" i="1"/>
  <c r="BE353" i="1"/>
  <c r="BE532" i="1"/>
  <c r="BY45" i="2"/>
  <c r="BE422" i="1"/>
  <c r="BY541" i="2"/>
  <c r="AP162" i="5"/>
  <c r="BY418" i="2"/>
  <c r="BE515" i="1"/>
  <c r="BE784" i="1"/>
  <c r="AG36" i="6"/>
  <c r="BY491" i="2"/>
  <c r="BE646" i="1"/>
  <c r="BE298" i="1"/>
  <c r="BE490" i="1"/>
  <c r="BY50" i="2"/>
  <c r="BY325" i="2"/>
  <c r="BE611" i="1"/>
  <c r="AP69" i="5"/>
  <c r="AP206" i="5"/>
  <c r="BY818" i="2"/>
  <c r="BY751" i="2"/>
  <c r="BY524" i="2"/>
  <c r="BE482" i="1"/>
  <c r="BE783" i="1"/>
  <c r="BE53" i="1"/>
  <c r="AP92" i="5"/>
  <c r="AP94" i="5"/>
  <c r="AP150" i="5"/>
  <c r="BY128" i="2"/>
  <c r="BE248" i="1"/>
  <c r="AP166" i="5"/>
  <c r="BE433" i="1"/>
  <c r="BE204" i="1"/>
  <c r="AG115" i="6"/>
  <c r="BY247" i="2"/>
  <c r="BY316" i="2"/>
  <c r="BE396" i="1"/>
  <c r="BE354" i="1"/>
  <c r="AG116" i="6"/>
  <c r="BE338" i="1"/>
  <c r="BY100" i="2"/>
  <c r="BE805" i="1"/>
  <c r="BY281" i="2"/>
  <c r="BE687" i="1"/>
  <c r="AG252" i="6"/>
  <c r="AP263" i="5"/>
  <c r="BY303" i="2"/>
  <c r="BE37" i="1"/>
  <c r="BY411" i="2"/>
  <c r="AG141" i="6"/>
  <c r="AG212" i="6"/>
  <c r="BE365" i="1"/>
  <c r="BE222" i="1"/>
  <c r="BY245" i="2"/>
  <c r="AP243" i="5"/>
  <c r="AG201" i="6"/>
  <c r="BY786" i="2"/>
  <c r="AG41" i="6"/>
  <c r="BE294" i="1"/>
  <c r="AG155" i="6"/>
  <c r="AG268" i="6"/>
  <c r="BY72" i="2"/>
  <c r="AP93" i="5"/>
  <c r="AP60" i="5"/>
  <c r="BE844" i="1"/>
  <c r="BE332" i="1"/>
  <c r="AP171" i="5"/>
  <c r="AG152" i="6"/>
  <c r="BY254" i="2"/>
  <c r="AG34" i="6"/>
  <c r="AG126" i="6"/>
  <c r="BE431" i="1"/>
  <c r="AG178" i="6"/>
  <c r="BE573" i="1"/>
  <c r="AP149" i="5"/>
  <c r="BE364" i="1"/>
  <c r="BE580" i="1"/>
  <c r="BY568" i="2"/>
  <c r="AP110" i="5"/>
  <c r="BE75" i="1"/>
  <c r="BE82" i="1"/>
  <c r="BY665" i="2"/>
  <c r="BY206" i="2"/>
  <c r="BE843" i="1"/>
  <c r="BE802" i="1"/>
  <c r="AG94" i="6"/>
  <c r="BY629" i="2"/>
  <c r="AP242" i="5"/>
  <c r="BY57" i="2"/>
  <c r="BE345" i="1"/>
  <c r="BE827" i="1"/>
  <c r="AP232" i="5"/>
  <c r="BE330" i="1"/>
  <c r="AG154" i="6"/>
  <c r="BE155" i="1"/>
  <c r="BY93" i="2"/>
  <c r="AP233" i="5"/>
  <c r="AG37" i="6"/>
  <c r="AP181" i="5"/>
  <c r="AG157" i="6"/>
  <c r="BY41" i="2"/>
  <c r="BY484" i="2"/>
  <c r="AG57" i="6"/>
  <c r="BY532" i="2"/>
  <c r="BY565" i="2"/>
  <c r="BY417" i="2"/>
  <c r="AG200" i="6"/>
  <c r="BE440" i="1"/>
  <c r="BY564" i="2"/>
  <c r="AG59" i="6"/>
  <c r="BY692" i="2"/>
  <c r="BY376" i="2"/>
  <c r="BY216" i="2"/>
  <c r="BY468" i="2"/>
  <c r="BE616" i="1"/>
  <c r="BY332" i="2"/>
  <c r="BY758" i="2"/>
  <c r="BE309" i="1"/>
  <c r="BY435" i="2"/>
  <c r="AG174" i="6"/>
  <c r="BE30" i="1"/>
  <c r="BY302" i="2"/>
  <c r="BE208" i="1"/>
  <c r="BY584" i="2"/>
  <c r="BY505" i="2"/>
  <c r="BE121" i="1"/>
  <c r="BY207" i="2"/>
  <c r="BY664" i="2"/>
  <c r="BY118" i="2"/>
  <c r="AG39" i="6"/>
  <c r="BY317" i="2"/>
  <c r="BY549" i="2"/>
  <c r="BY73" i="2"/>
  <c r="BE144" i="1"/>
  <c r="BY113" i="2"/>
  <c r="AP196" i="5"/>
  <c r="BE680" i="1"/>
  <c r="BY558" i="2"/>
  <c r="BY267" i="2"/>
  <c r="BE138" i="1"/>
  <c r="BY125" i="2"/>
  <c r="BE265" i="1"/>
  <c r="BE831" i="1"/>
  <c r="AG48" i="6"/>
  <c r="BE291" i="1"/>
  <c r="AG58" i="6"/>
  <c r="BY148" i="2"/>
  <c r="BY121" i="2"/>
  <c r="BY453" i="2"/>
  <c r="BY777" i="2"/>
  <c r="BY298" i="2"/>
  <c r="BY707" i="2"/>
  <c r="BE246" i="1"/>
  <c r="BY238" i="2"/>
  <c r="BE485" i="1"/>
  <c r="BE145" i="1"/>
  <c r="AG265" i="6"/>
  <c r="BE551" i="1"/>
  <c r="BY586" i="2"/>
  <c r="BY647" i="2"/>
  <c r="AP208" i="5"/>
  <c r="BY169" i="2"/>
  <c r="AP285" i="5"/>
  <c r="BE569" i="1"/>
  <c r="BE436" i="1"/>
  <c r="BE382" i="1"/>
  <c r="BY601" i="2"/>
  <c r="BY269" i="2"/>
  <c r="BE797" i="1"/>
  <c r="BY705" i="2"/>
  <c r="BY835" i="2"/>
  <c r="BE97" i="1"/>
  <c r="BY36" i="2"/>
  <c r="BE517" i="1"/>
  <c r="AG204" i="6"/>
  <c r="BE407" i="1"/>
  <c r="BE209" i="1"/>
  <c r="BY428" i="2"/>
  <c r="BY423" i="2"/>
  <c r="AG144" i="6"/>
  <c r="BY450" i="2"/>
  <c r="BY170" i="2"/>
  <c r="BY673" i="2"/>
  <c r="BY508" i="2"/>
  <c r="BY693" i="2"/>
  <c r="BE186" i="1"/>
  <c r="AP178" i="5"/>
  <c r="AP276" i="5"/>
  <c r="BY265" i="2"/>
  <c r="BE394" i="1"/>
  <c r="BE842" i="1"/>
  <c r="BY579" i="2"/>
  <c r="AP154" i="5"/>
  <c r="BY486" i="2"/>
  <c r="BY355" i="2"/>
  <c r="BE70" i="1"/>
  <c r="AG30" i="6"/>
  <c r="AP105" i="5"/>
  <c r="BY213" i="2"/>
  <c r="BE788" i="1"/>
  <c r="BE586" i="1"/>
  <c r="BY294" i="2"/>
  <c r="BY798" i="2"/>
  <c r="BY66" i="2"/>
  <c r="BE761" i="1"/>
  <c r="AG167" i="6"/>
  <c r="BY476" i="2"/>
  <c r="AG143" i="6"/>
  <c r="BY81" i="2"/>
  <c r="BY301" i="2"/>
  <c r="AP53" i="5"/>
  <c r="AP209" i="5"/>
  <c r="BY611" i="2"/>
  <c r="BY138" i="2"/>
  <c r="BY200" i="2"/>
  <c r="BY259" i="2"/>
  <c r="AG150" i="6"/>
  <c r="AG285" i="6"/>
  <c r="BY374" i="2"/>
  <c r="BE473" i="1"/>
  <c r="AG264" i="6"/>
  <c r="AG69" i="6"/>
  <c r="BE139" i="1"/>
  <c r="BY179" i="2"/>
  <c r="AG286" i="6"/>
  <c r="BE423" i="1"/>
  <c r="AG240" i="6"/>
  <c r="BY183" i="2"/>
  <c r="AG214" i="6"/>
  <c r="AP100" i="5"/>
  <c r="BY754" i="2"/>
  <c r="BY831" i="2"/>
  <c r="BE800" i="1"/>
  <c r="AP200" i="5"/>
  <c r="BY277" i="2"/>
  <c r="BY708" i="2"/>
  <c r="AG250" i="6"/>
  <c r="AP36" i="5"/>
  <c r="AP205" i="5"/>
  <c r="BY678" i="2"/>
  <c r="AP247" i="5"/>
  <c r="AG207" i="6"/>
  <c r="BE590" i="1"/>
  <c r="BY94" i="2"/>
  <c r="BY761" i="2"/>
  <c r="BE410" i="1"/>
  <c r="AG151" i="6"/>
  <c r="BY690" i="2"/>
  <c r="AG245" i="6"/>
  <c r="BY648" i="2"/>
  <c r="BY680" i="2"/>
  <c r="AG102" i="6"/>
  <c r="BE184" i="1"/>
  <c r="BY577" i="2"/>
  <c r="BY236" i="2"/>
  <c r="BY32" i="2"/>
  <c r="BY559" i="2"/>
  <c r="BE152" i="1"/>
  <c r="BE94" i="1"/>
  <c r="BE743" i="1"/>
  <c r="BY633" i="2"/>
  <c r="AG124" i="6"/>
  <c r="BY444" i="2"/>
  <c r="AP79" i="5"/>
  <c r="BE560" i="1"/>
  <c r="BE553" i="1"/>
  <c r="BY120" i="2"/>
  <c r="BY187" i="2"/>
  <c r="BE499" i="1"/>
  <c r="BE156" i="1"/>
  <c r="AP246" i="5"/>
  <c r="BY457" i="2"/>
  <c r="AP157" i="5"/>
  <c r="BE596" i="1"/>
  <c r="BY717" i="2"/>
  <c r="AP235" i="5"/>
  <c r="BE653" i="1"/>
  <c r="BY160" i="2"/>
  <c r="BY554" i="2"/>
  <c r="BE439" i="1"/>
  <c r="BY580" i="2"/>
  <c r="BE287" i="1"/>
  <c r="BY479" i="2"/>
  <c r="BE408" i="1"/>
  <c r="BY136" i="2"/>
  <c r="BY721" i="2"/>
  <c r="BE576" i="1"/>
  <c r="AP297" i="5"/>
  <c r="BY182" i="2"/>
  <c r="BY701" i="2"/>
  <c r="AP89" i="5"/>
  <c r="AG166" i="6"/>
  <c r="BY436" i="2"/>
  <c r="BY697" i="2"/>
  <c r="BY715" i="2"/>
  <c r="BE781" i="1"/>
  <c r="BY102" i="2"/>
  <c r="BE731" i="1"/>
  <c r="BY610" i="2"/>
  <c r="BY776" i="2"/>
  <c r="BE51" i="1"/>
  <c r="BY49" i="2"/>
  <c r="BY285" i="2"/>
  <c r="AP228" i="5"/>
  <c r="BE374" i="1"/>
  <c r="BE460" i="1"/>
  <c r="BY443" i="2"/>
  <c r="BY783" i="2"/>
  <c r="BY741" i="2"/>
  <c r="AG100" i="6"/>
  <c r="BE226" i="1"/>
  <c r="BY209" i="2"/>
  <c r="BY404" i="2"/>
  <c r="BE525" i="1"/>
  <c r="BE810" i="1"/>
  <c r="BE312" i="1"/>
  <c r="BE91" i="1"/>
  <c r="BY223" i="2"/>
  <c r="BY48" i="2"/>
  <c r="BE85" i="1"/>
  <c r="AP197" i="5"/>
  <c r="BY527" i="2"/>
  <c r="BY362" i="2"/>
  <c r="BY501" i="2"/>
  <c r="BY59" i="2"/>
  <c r="BE113" i="1"/>
  <c r="AP177" i="5"/>
  <c r="BY643" i="2"/>
  <c r="BY830" i="2"/>
  <c r="AG253" i="6"/>
  <c r="BY616" i="2"/>
  <c r="AP30" i="5"/>
  <c r="AP112" i="5"/>
  <c r="BY622" i="2"/>
  <c r="AG272" i="6"/>
  <c r="BE181" i="1"/>
  <c r="BE179" i="1"/>
  <c r="BY763" i="2"/>
  <c r="BE677" i="1"/>
  <c r="AG96" i="6"/>
  <c r="BY283" i="2"/>
  <c r="BE583" i="1"/>
  <c r="BE398" i="1"/>
  <c r="BY730" i="2"/>
  <c r="BE161" i="1"/>
  <c r="BE825" i="1"/>
  <c r="BY67" i="2"/>
  <c r="AP151" i="5"/>
  <c r="BE201" i="1"/>
  <c r="BY485" i="2"/>
  <c r="AP139" i="5"/>
  <c r="AG82" i="6"/>
  <c r="BY794" i="2"/>
  <c r="BE347" i="1"/>
  <c r="BE841" i="1"/>
  <c r="BY795" i="2"/>
  <c r="AG92" i="6"/>
  <c r="BY175" i="2"/>
  <c r="BY202" i="2"/>
  <c r="BE168" i="1"/>
  <c r="BE437" i="1"/>
  <c r="BE452" i="1"/>
  <c r="BY289" i="2"/>
  <c r="AP121" i="5"/>
  <c r="BE467" i="1"/>
  <c r="BY392" i="2"/>
  <c r="AP253" i="5"/>
  <c r="BE48" i="1"/>
  <c r="BY389" i="2"/>
  <c r="BY256" i="2"/>
  <c r="AP73" i="5"/>
  <c r="BE748" i="1"/>
  <c r="BY252" i="2"/>
  <c r="BY227" i="2"/>
  <c r="BE386" i="1"/>
  <c r="BE205" i="1"/>
  <c r="BY300" i="2"/>
  <c r="BY520" i="2"/>
  <c r="AG173" i="6"/>
  <c r="BE325" i="1"/>
  <c r="AG113" i="6"/>
  <c r="BY796" i="2"/>
  <c r="BY137" i="2"/>
  <c r="BY438" i="2"/>
  <c r="BE367" i="1"/>
  <c r="BY720" i="2"/>
  <c r="AP257" i="5"/>
  <c r="AP160" i="5"/>
  <c r="BY474" i="2"/>
  <c r="BE426" i="1"/>
  <c r="BY714" i="2"/>
  <c r="AP169" i="5"/>
  <c r="BY588" i="2"/>
  <c r="BY599" i="2"/>
  <c r="BE610" i="1"/>
  <c r="BY728" i="2"/>
  <c r="BE835" i="1"/>
  <c r="BY52" i="2"/>
  <c r="BE362" i="1"/>
  <c r="AP284" i="5"/>
  <c r="BY144" i="2"/>
  <c r="BE416" i="1"/>
  <c r="AG40" i="6"/>
  <c r="AG98" i="6"/>
  <c r="BY681" i="2"/>
  <c r="AG209" i="6"/>
  <c r="AP136" i="5"/>
  <c r="BY504" i="2"/>
  <c r="AG269" i="6"/>
  <c r="BY509" i="2"/>
  <c r="AP148" i="5"/>
  <c r="AP290" i="5"/>
  <c r="AG101" i="6"/>
  <c r="BE430" i="1"/>
  <c r="BE279" i="1"/>
  <c r="BE461" i="1"/>
  <c r="BY760" i="2"/>
  <c r="BY379" i="2"/>
  <c r="BY151" i="2"/>
  <c r="BE280" i="1"/>
  <c r="AG75" i="6"/>
  <c r="AG263" i="6"/>
  <c r="BE772" i="1"/>
  <c r="BE699" i="1"/>
  <c r="AP46" i="5"/>
  <c r="BY295" i="2"/>
  <c r="BE535" i="1"/>
  <c r="BY806" i="2"/>
  <c r="BY832" i="2"/>
  <c r="BE434" i="1"/>
  <c r="BE670" i="1"/>
  <c r="AG223" i="6"/>
  <c r="BY152" i="2"/>
  <c r="BE795" i="1"/>
  <c r="BY461" i="2"/>
  <c r="BE43" i="1"/>
  <c r="BE815" i="1"/>
  <c r="BE108" i="1"/>
  <c r="BE190" i="1"/>
  <c r="BY290" i="2"/>
  <c r="BY658" i="2"/>
  <c r="AG104" i="6"/>
  <c r="BY503" i="2"/>
  <c r="BE545" i="1"/>
  <c r="BE578" i="1"/>
  <c r="BE86" i="1"/>
  <c r="BE465" i="1"/>
  <c r="BE787" i="1"/>
  <c r="BE372" i="1"/>
  <c r="BE412" i="1"/>
  <c r="BY372" i="2"/>
  <c r="AP283" i="5"/>
  <c r="BY249" i="2"/>
  <c r="BE177" i="1"/>
  <c r="BE210" i="1"/>
  <c r="AG35" i="6"/>
  <c r="BE455" i="1"/>
  <c r="BE696" i="1"/>
  <c r="AP64" i="5"/>
  <c r="BY464" i="2"/>
  <c r="AP180" i="5"/>
  <c r="BE508" i="1"/>
  <c r="BY92" i="2"/>
  <c r="BY381" i="2"/>
  <c r="AG288" i="6"/>
  <c r="AP193" i="5"/>
  <c r="AP168" i="5"/>
  <c r="BY336" i="2"/>
  <c r="BY833" i="2"/>
  <c r="AG63" i="6"/>
  <c r="BE685" i="1"/>
  <c r="BE385" i="1"/>
  <c r="BE334" i="1"/>
  <c r="BE735" i="1"/>
  <c r="BE463" i="1"/>
  <c r="BE60" i="1"/>
  <c r="BY609" i="2"/>
  <c r="BY750" i="2"/>
  <c r="BY239" i="2"/>
  <c r="AG237" i="6"/>
  <c r="AG195" i="6"/>
  <c r="BY649" i="2"/>
  <c r="BE542" i="1"/>
  <c r="BY489" i="2"/>
  <c r="BY514" i="2"/>
  <c r="AP116" i="5"/>
  <c r="AG163" i="6"/>
  <c r="AP211" i="5"/>
  <c r="BE231" i="1"/>
  <c r="BY189" i="2"/>
  <c r="AG275" i="6"/>
  <c r="BE33" i="1"/>
  <c r="BY168" i="2"/>
  <c r="BE742" i="1"/>
  <c r="BE93" i="1"/>
  <c r="BY646" i="2"/>
  <c r="BE272" i="1"/>
  <c r="BY454" i="2"/>
  <c r="BE585" i="1"/>
  <c r="BE117" i="1"/>
  <c r="AG192" i="6"/>
  <c r="AG258" i="6"/>
  <c r="BE238" i="1"/>
  <c r="AG233" i="6"/>
  <c r="BE321" i="1"/>
  <c r="AG230" i="6"/>
  <c r="BE702" i="1"/>
  <c r="AP269" i="5"/>
  <c r="BY677" i="2"/>
  <c r="BE481" i="1"/>
  <c r="BY42" i="2"/>
  <c r="BE822" i="1"/>
  <c r="BE178" i="1"/>
  <c r="BE681" i="1"/>
  <c r="BY348" i="2"/>
  <c r="AP170" i="5"/>
  <c r="BY699" i="2"/>
  <c r="BY198" i="2"/>
  <c r="BY90" i="2"/>
  <c r="AP192" i="5"/>
  <c r="AP292" i="5"/>
  <c r="BY547" i="2"/>
  <c r="BY562" i="2"/>
  <c r="BY370" i="2"/>
  <c r="BY167" i="2"/>
  <c r="BE217" i="1"/>
  <c r="AG255" i="6"/>
  <c r="BE679" i="1"/>
  <c r="AP298" i="5"/>
  <c r="BE689" i="1"/>
  <c r="BY338" i="2"/>
  <c r="BE819" i="1"/>
  <c r="BY324" i="2"/>
  <c r="BY546" i="2"/>
  <c r="BY800" i="2"/>
  <c r="BE247" i="1"/>
  <c r="BE782" i="1"/>
  <c r="BY749" i="2"/>
  <c r="BY126" i="2"/>
  <c r="BY696" i="2"/>
  <c r="AP50" i="5"/>
  <c r="AG88" i="6"/>
  <c r="AP72" i="5"/>
  <c r="AG146" i="6"/>
  <c r="BY569" i="2"/>
  <c r="BY612" i="2"/>
  <c r="AG54" i="6"/>
  <c r="AG121" i="6"/>
  <c r="BE604" i="1"/>
  <c r="BY185" i="2"/>
  <c r="BE220" i="1"/>
  <c r="BY358" i="2"/>
  <c r="BE492" i="1"/>
  <c r="BY746" i="2"/>
  <c r="BE100" i="1"/>
  <c r="BY383" i="2"/>
  <c r="BY803" i="2"/>
  <c r="BE254" i="1"/>
  <c r="BY410" i="2"/>
  <c r="BE451" i="1"/>
  <c r="BE514" i="1"/>
  <c r="BY813" i="2"/>
  <c r="BY617" i="2"/>
  <c r="BE68" i="1"/>
  <c r="BE50" i="1"/>
  <c r="BE671" i="1"/>
  <c r="BE192" i="1"/>
  <c r="BY162" i="2"/>
  <c r="BE264" i="1"/>
  <c r="AP295" i="5"/>
  <c r="BE64" i="1"/>
  <c r="AG147" i="6"/>
  <c r="BE495" i="1"/>
  <c r="AG47" i="6"/>
  <c r="BE428" i="1"/>
  <c r="BE697" i="1"/>
  <c r="AG31" i="6"/>
  <c r="BE101" i="1"/>
  <c r="AP287" i="5"/>
  <c r="BE518" i="1"/>
  <c r="BY31" i="2"/>
  <c r="BE789" i="1"/>
  <c r="BE260" i="1"/>
  <c r="BE526" i="1"/>
  <c r="BY65" i="2"/>
  <c r="AP203" i="5"/>
  <c r="BY344" i="2"/>
  <c r="BE746" i="1"/>
  <c r="BY477" i="2"/>
  <c r="BE512" i="1"/>
  <c r="BE664" i="1"/>
  <c r="BE337" i="1"/>
  <c r="AG168" i="6"/>
  <c r="BE732" i="1"/>
  <c r="AP219" i="5"/>
  <c r="AG298" i="6"/>
  <c r="BE589" i="1"/>
  <c r="BE690" i="1"/>
  <c r="BY829" i="2"/>
  <c r="AP286" i="5"/>
  <c r="BE257" i="1"/>
  <c r="BE546" i="1"/>
  <c r="BY262" i="2"/>
  <c r="AP291" i="5"/>
  <c r="BY335" i="2"/>
  <c r="BY345" i="2"/>
  <c r="BE411" i="1"/>
  <c r="BY408" i="2"/>
  <c r="BY425" i="2"/>
  <c r="BE59" i="1"/>
  <c r="BE36" i="1"/>
  <c r="BE292" i="1"/>
  <c r="BE624" i="1"/>
  <c r="BE83" i="1"/>
  <c r="AP101" i="5"/>
  <c r="BY488" i="2"/>
  <c r="BE356" i="1"/>
  <c r="BY365" i="2"/>
  <c r="BE565" i="1"/>
  <c r="BE577" i="1"/>
  <c r="BY309" i="2"/>
  <c r="BY449" i="2"/>
  <c r="BY56" i="2"/>
  <c r="BY540" i="2"/>
  <c r="BE837" i="1"/>
  <c r="BE792" i="1"/>
  <c r="BE635" i="1"/>
  <c r="BY76" i="2"/>
  <c r="BY706" i="2"/>
  <c r="BE558" i="1"/>
  <c r="BE150" i="1"/>
  <c r="BY592" i="2"/>
  <c r="BE134" i="1"/>
  <c r="BY483" i="2"/>
  <c r="AG235" i="6"/>
  <c r="BY176" i="2"/>
  <c r="BY691" i="2"/>
  <c r="BE675" i="1"/>
  <c r="AP195" i="5"/>
  <c r="BE620" i="1"/>
  <c r="AP260" i="5"/>
  <c r="BE200" i="1"/>
  <c r="AP217" i="5"/>
  <c r="AP32" i="5"/>
  <c r="BE609" i="1"/>
  <c r="BY460" i="2"/>
  <c r="BY481" i="2"/>
  <c r="BY347" i="2"/>
  <c r="BY146" i="2"/>
  <c r="AG218" i="6"/>
  <c r="BE262" i="1"/>
  <c r="BE766" i="1"/>
  <c r="BE636" i="1"/>
  <c r="AG78" i="6"/>
  <c r="AP288" i="5"/>
  <c r="BE483" i="1"/>
  <c r="BE90" i="1"/>
  <c r="BY704" i="2"/>
  <c r="BY280" i="2"/>
  <c r="BY241" i="2"/>
  <c r="BY804" i="2"/>
  <c r="BE701" i="1"/>
  <c r="BE450" i="1"/>
  <c r="BY766" i="2"/>
  <c r="BY785" i="2"/>
  <c r="BE169" i="1"/>
  <c r="BE607" i="1"/>
  <c r="BE623" i="1"/>
  <c r="BE87" i="1"/>
  <c r="BY114" i="2"/>
  <c r="BE767" i="1"/>
  <c r="BE406" i="1"/>
  <c r="BY132" i="2"/>
  <c r="AP216" i="5"/>
  <c r="BY242" i="2"/>
  <c r="AP280" i="5"/>
  <c r="BY512" i="2"/>
  <c r="BE725" i="1"/>
  <c r="BE233" i="1"/>
  <c r="BY58" i="2"/>
  <c r="BE627" i="1"/>
  <c r="BE660" i="1"/>
  <c r="AG251" i="6"/>
  <c r="BY251" i="2"/>
  <c r="BY225" i="2"/>
  <c r="BE162" i="1"/>
  <c r="AP119" i="5"/>
  <c r="AG185" i="6"/>
  <c r="BY745" i="2"/>
  <c r="BE303" i="1"/>
  <c r="BE206" i="1"/>
  <c r="BY604" i="2"/>
  <c r="BY388" i="2"/>
  <c r="BE718" i="1"/>
  <c r="BE282" i="1"/>
  <c r="BY771" i="2"/>
  <c r="BY116" i="2"/>
  <c r="AP248" i="5"/>
  <c r="BY499" i="2"/>
  <c r="BE640" i="1"/>
  <c r="BE779" i="1"/>
  <c r="BY274" i="2"/>
  <c r="BY124" i="2"/>
  <c r="AP174" i="5"/>
  <c r="BY166" i="2"/>
  <c r="BE333" i="1"/>
  <c r="BE318" i="1"/>
  <c r="BY402" i="2"/>
  <c r="AP108" i="5"/>
  <c r="BY253" i="2"/>
  <c r="BY427" i="2"/>
  <c r="BE166" i="1"/>
  <c r="AG129" i="6"/>
  <c r="BY356" i="2"/>
  <c r="AG134" i="6"/>
  <c r="BY748" i="2"/>
  <c r="BE806" i="1"/>
  <c r="BE652" i="1"/>
  <c r="BY154" i="2"/>
  <c r="BE307" i="1"/>
  <c r="BE458" i="1"/>
  <c r="BY380" i="2"/>
  <c r="BY271" i="2"/>
  <c r="AG106" i="6"/>
  <c r="BY77" i="2"/>
  <c r="BE89" i="1"/>
  <c r="AG206" i="6"/>
  <c r="BE114" i="1"/>
  <c r="BE136" i="1"/>
  <c r="BE341" i="1"/>
  <c r="BE447" i="1"/>
  <c r="BY822" i="2"/>
  <c r="BE420" i="1"/>
  <c r="BY145" i="2"/>
  <c r="BY711" i="2"/>
  <c r="BE317" i="1"/>
  <c r="AG282" i="6"/>
  <c r="BY566" i="2"/>
  <c r="BY672" i="2"/>
  <c r="BY142" i="2"/>
  <c r="AP147" i="5"/>
  <c r="BY600" i="2"/>
  <c r="BE129" i="1"/>
  <c r="BE566" i="1"/>
  <c r="BY567" i="2"/>
  <c r="BY291" i="2"/>
  <c r="BE778" i="1"/>
  <c r="BE693" i="1"/>
  <c r="AP76" i="5"/>
  <c r="BE676" i="1"/>
  <c r="AG67" i="6"/>
  <c r="BE477" i="1"/>
  <c r="BY772" i="2"/>
  <c r="AG60" i="6"/>
  <c r="BY747" i="2"/>
  <c r="BE61" i="1"/>
  <c r="BE796" i="1"/>
  <c r="AP184" i="5"/>
  <c r="BY268" i="2"/>
  <c r="BE644" i="1"/>
  <c r="AP296" i="5"/>
  <c r="BE814" i="1"/>
  <c r="AP98" i="5"/>
  <c r="AP267" i="5"/>
  <c r="BY827" i="2"/>
  <c r="BE267" i="1"/>
  <c r="BE44" i="1"/>
  <c r="BE618" i="1"/>
  <c r="BY221" i="2"/>
  <c r="BY432" i="2"/>
  <c r="BY177" i="2"/>
  <c r="AG216" i="6"/>
  <c r="BE663" i="1"/>
  <c r="AP186" i="5"/>
  <c r="BY333" i="2"/>
  <c r="BE313" i="1"/>
  <c r="BY205" i="2"/>
  <c r="BE678" i="1"/>
  <c r="BY212" i="2"/>
  <c r="BY602" i="2"/>
  <c r="AG280" i="6"/>
  <c r="BE62" i="1"/>
  <c r="AG184" i="6"/>
  <c r="AP114" i="5"/>
  <c r="BE397" i="1"/>
  <c r="BY79" i="2"/>
  <c r="AP268" i="5"/>
  <c r="BY208" i="2"/>
  <c r="BY231" i="2"/>
  <c r="BY784" i="2"/>
  <c r="BE711" i="1"/>
  <c r="BY165" i="2"/>
  <c r="BE513" i="1"/>
  <c r="AP67" i="5"/>
  <c r="BY55" i="2"/>
  <c r="AG197" i="6"/>
  <c r="AP99" i="5"/>
  <c r="AP187" i="5"/>
  <c r="BE613" i="1"/>
  <c r="BY812" i="2"/>
  <c r="BY769" i="2"/>
  <c r="AP225" i="5"/>
  <c r="AP188" i="5"/>
  <c r="BE308" i="1"/>
  <c r="BY539" i="2"/>
  <c r="BY47" i="2"/>
  <c r="BE339" i="1"/>
  <c r="BY218" i="2"/>
  <c r="BY521" i="2"/>
  <c r="BY598" i="2"/>
  <c r="BY740" i="2"/>
  <c r="BE140" i="1"/>
  <c r="BY718" i="2"/>
  <c r="AG65" i="6"/>
  <c r="AP142" i="5"/>
  <c r="BY222" i="2"/>
  <c r="BE768" i="1"/>
  <c r="BE167" i="1"/>
  <c r="BY574" i="2"/>
  <c r="BE401" i="1"/>
  <c r="BE392" i="1"/>
  <c r="BE769" i="1"/>
  <c r="BE34" i="1"/>
  <c r="BE599" i="1"/>
  <c r="BE310" i="1"/>
  <c r="BE45" i="1"/>
  <c r="BE35" i="1"/>
  <c r="BE614" i="1"/>
  <c r="BE504" i="1"/>
  <c r="AG198" i="6"/>
  <c r="AG55" i="6"/>
  <c r="BE442" i="1"/>
  <c r="AP236" i="5"/>
  <c r="BY781" i="2"/>
  <c r="BE219" i="1"/>
  <c r="AP251" i="5"/>
  <c r="BY487" i="2"/>
  <c r="AG64" i="6"/>
  <c r="BY490" i="2"/>
  <c r="BY273" i="2"/>
  <c r="BE326" i="1"/>
  <c r="BY69" i="2"/>
  <c r="BE432" i="1"/>
  <c r="AG159" i="6"/>
  <c r="BE67" i="1"/>
  <c r="BE402" i="1"/>
  <c r="BE125" i="1"/>
  <c r="AG289" i="6"/>
  <c r="AP250" i="5"/>
  <c r="BE395" i="1"/>
  <c r="BY674" i="2"/>
  <c r="BE716" i="1"/>
  <c r="BY38" i="2"/>
  <c r="BY731" i="2"/>
  <c r="BE99" i="1"/>
  <c r="BY737" i="2"/>
  <c r="BY149" i="2"/>
  <c r="AG84" i="6"/>
  <c r="BE717" i="1"/>
  <c r="BE534" i="1"/>
  <c r="BE405" i="1"/>
  <c r="BE111" i="1"/>
  <c r="BY716" i="2"/>
  <c r="BY817" i="2"/>
  <c r="BE78" i="1"/>
  <c r="AG51" i="6"/>
  <c r="BY593" i="2"/>
  <c r="BE683" i="1"/>
  <c r="BY557" i="2"/>
  <c r="BE780" i="1"/>
  <c r="AP95" i="5"/>
  <c r="AG107" i="6"/>
  <c r="BY74" i="2"/>
  <c r="BE135" i="1"/>
  <c r="BE81" i="1"/>
  <c r="AP47" i="5"/>
  <c r="BE46" i="1"/>
  <c r="AG33" i="6"/>
  <c r="BY757" i="2"/>
  <c r="BY263" i="2"/>
  <c r="AG224" i="6"/>
  <c r="BY632" i="2"/>
  <c r="BE304" i="1"/>
  <c r="BE507" i="1"/>
  <c r="BE736" i="1"/>
  <c r="BE268" i="1"/>
  <c r="BY452" i="2"/>
  <c r="BE651" i="1"/>
  <c r="AG145" i="6"/>
  <c r="BY413" i="2"/>
  <c r="AP126" i="5"/>
  <c r="BE505" i="1"/>
  <c r="BY139" i="2"/>
  <c r="BE524" i="1"/>
  <c r="BY84" i="2"/>
  <c r="BY409" i="2"/>
  <c r="BY531" i="2"/>
  <c r="AG270" i="6"/>
  <c r="AP252" i="5"/>
  <c r="AG153" i="6"/>
  <c r="BE199" i="1"/>
  <c r="BE283" i="1"/>
  <c r="AP179" i="5"/>
  <c r="AP122" i="5"/>
  <c r="BY122" i="2"/>
  <c r="BY734" i="2"/>
  <c r="BE489" i="1"/>
  <c r="BY538" i="2"/>
  <c r="AG266" i="6"/>
  <c r="BE295" i="1"/>
  <c r="BE180" i="1"/>
  <c r="BE470" i="1"/>
  <c r="BY229" i="2"/>
  <c r="AG80" i="6"/>
  <c r="AP130" i="5"/>
  <c r="BY305" i="2"/>
  <c r="BY353" i="2"/>
  <c r="AG228" i="6"/>
  <c r="AG259" i="6"/>
  <c r="BY724" i="2"/>
  <c r="BY349" i="2"/>
  <c r="BY525" i="2"/>
  <c r="AG56" i="6"/>
  <c r="BY439" i="2"/>
  <c r="BE115" i="1"/>
  <c r="BE289" i="1"/>
  <c r="BY98" i="2"/>
  <c r="BY534" i="2"/>
  <c r="BY364" i="2"/>
  <c r="BY762" i="2"/>
  <c r="BE639" i="1"/>
  <c r="BE391" i="1"/>
  <c r="BY173" i="2"/>
  <c r="BE132" i="1"/>
  <c r="BY518" i="2"/>
  <c r="BE286" i="1"/>
  <c r="AP83" i="5"/>
  <c r="BE486" i="1"/>
  <c r="BE829" i="1"/>
  <c r="BE228" i="1"/>
  <c r="BE352" i="1"/>
  <c r="BY86" i="2"/>
  <c r="BE803" i="1"/>
  <c r="BE378" i="1"/>
  <c r="BE350" i="1"/>
  <c r="AP175" i="5"/>
  <c r="BY507" i="2"/>
  <c r="BE595" i="1"/>
  <c r="BY713" i="2"/>
  <c r="BE271" i="1"/>
  <c r="AG261" i="6"/>
  <c r="BY473" i="2"/>
  <c r="BE379" i="1"/>
  <c r="BY536" i="2"/>
  <c r="BE529" i="1"/>
  <c r="AP165" i="5"/>
  <c r="BY414" i="2"/>
  <c r="BE628" i="1"/>
  <c r="AG247" i="6"/>
  <c r="AP74" i="5"/>
  <c r="AG122" i="6"/>
  <c r="AG295" i="6"/>
  <c r="BY357" i="2"/>
  <c r="AG287" i="6"/>
  <c r="BY780" i="2"/>
  <c r="AG227" i="6"/>
  <c r="BE213" i="1"/>
  <c r="AG243" i="6"/>
  <c r="AG90" i="6"/>
  <c r="BY158" i="2"/>
  <c r="BY171" i="2"/>
  <c r="AG86" i="6"/>
  <c r="BE720" i="1"/>
  <c r="BY517" i="2"/>
  <c r="AG120" i="6"/>
  <c r="AG72" i="6"/>
  <c r="BE151" i="1"/>
  <c r="AP140" i="5"/>
  <c r="BE459" i="1"/>
  <c r="BE572" i="1"/>
  <c r="BE128" i="1"/>
  <c r="BE349" i="1"/>
  <c r="BY799" i="2"/>
  <c r="BY613" i="2"/>
  <c r="BY712" i="2"/>
  <c r="BY456" i="2"/>
  <c r="BE562" i="1"/>
  <c r="BY552" i="2"/>
  <c r="BY314" i="2"/>
  <c r="BY640" i="2"/>
  <c r="BY244" i="2"/>
  <c r="BE393" i="1"/>
  <c r="AP270" i="5"/>
  <c r="BE343" i="1"/>
  <c r="BE266" i="1"/>
  <c r="AG190" i="6"/>
  <c r="BE331" i="1"/>
  <c r="BY296" i="2"/>
  <c r="BE509" i="1"/>
  <c r="BE734" i="1"/>
  <c r="BE760" i="1"/>
  <c r="BE642" i="1"/>
  <c r="AG38" i="6"/>
  <c r="BE197" i="1"/>
  <c r="BY700" i="2"/>
  <c r="BE251" i="1"/>
  <c r="BY220" i="2"/>
  <c r="AP78" i="5"/>
  <c r="BY575" i="2"/>
  <c r="AP222" i="5"/>
  <c r="BE790" i="1"/>
  <c r="BY248" i="2"/>
  <c r="BE243" i="1"/>
  <c r="BY573" i="2"/>
  <c r="BY689" i="2"/>
  <c r="BY759" i="2"/>
  <c r="AP124" i="5"/>
  <c r="AG283" i="6"/>
  <c r="BE672" i="1"/>
  <c r="BY789" i="2"/>
  <c r="BE749" i="1"/>
  <c r="BY478" i="2"/>
  <c r="AP54" i="5"/>
  <c r="BE549" i="1"/>
  <c r="AP226" i="5"/>
  <c r="BE478" i="1"/>
  <c r="AG226" i="6"/>
  <c r="BE785" i="1"/>
  <c r="AP266" i="5"/>
  <c r="BE488" i="1"/>
  <c r="BY497" i="2"/>
  <c r="BE274" i="1"/>
  <c r="AP61" i="5"/>
  <c r="BE722" i="1"/>
  <c r="AP71" i="5"/>
  <c r="BY805" i="2"/>
  <c r="BY400" i="2"/>
  <c r="BY89" i="2"/>
  <c r="AG291" i="6"/>
  <c r="AG260" i="6"/>
  <c r="AG161" i="6"/>
  <c r="BY469" i="2"/>
  <c r="BY140" i="2"/>
  <c r="BE202" i="1"/>
  <c r="BE480" i="1"/>
  <c r="AP204" i="5"/>
  <c r="BE591" i="1"/>
  <c r="BE244" i="1"/>
  <c r="BE612" i="1"/>
  <c r="BE645" i="1"/>
  <c r="BE821" i="1"/>
  <c r="AG249" i="6"/>
  <c r="BY339" i="2"/>
  <c r="BE390" i="1"/>
  <c r="BY214" i="2"/>
  <c r="AP80" i="5"/>
  <c r="BE840" i="1"/>
  <c r="BE511" i="1"/>
  <c r="AP231" i="5"/>
  <c r="BE377" i="1"/>
  <c r="BY201" i="2"/>
  <c r="AP145" i="5"/>
  <c r="BY753" i="2"/>
  <c r="BE791" i="1"/>
  <c r="BE368" i="1"/>
  <c r="BE723" i="1"/>
  <c r="BE823" i="1"/>
  <c r="BE692" i="1"/>
  <c r="BY816" i="2"/>
  <c r="BE747" i="1"/>
  <c r="AP107" i="5"/>
  <c r="BY603" i="2"/>
  <c r="AG162" i="6"/>
  <c r="AG273" i="6"/>
  <c r="BY582" i="2"/>
  <c r="BE528" i="1"/>
  <c r="BE594" i="1"/>
  <c r="BE170" i="1"/>
  <c r="BE634" i="1"/>
  <c r="AG271" i="6"/>
  <c r="BY286" i="2"/>
  <c r="BY627" i="2"/>
  <c r="BY190" i="2"/>
  <c r="BE435" i="1"/>
  <c r="BE667" i="1"/>
  <c r="BE756" i="1"/>
  <c r="BE661" i="1"/>
  <c r="BE462" i="1"/>
  <c r="BE373" i="1"/>
  <c r="BY710" i="2"/>
  <c r="BE479" i="1"/>
  <c r="BY493" i="2"/>
  <c r="BE474" i="1"/>
  <c r="AG71" i="6"/>
  <c r="BE556" i="1"/>
  <c r="BE38" i="1"/>
  <c r="BE56" i="1"/>
  <c r="AP62" i="5"/>
  <c r="AG137" i="6"/>
  <c r="BY838" i="2"/>
  <c r="AP77" i="5"/>
  <c r="BY837" i="2"/>
  <c r="BE302" i="1"/>
  <c r="BE207" i="1"/>
  <c r="AG239" i="6"/>
  <c r="AP117" i="5"/>
  <c r="BY415" i="2"/>
  <c r="BE164" i="1"/>
  <c r="BE52" i="1"/>
  <c r="AG130" i="6"/>
  <c r="BY397" i="2"/>
  <c r="BE522" i="1"/>
  <c r="AG49" i="6"/>
  <c r="BE323" i="1"/>
  <c r="BY738" i="2"/>
  <c r="BY431" i="2"/>
  <c r="AG172" i="6"/>
  <c r="BY641" i="2"/>
  <c r="AG81" i="6"/>
  <c r="BE764" i="1"/>
  <c r="BY723" i="2"/>
  <c r="BE497" i="1"/>
  <c r="BY606" i="2"/>
  <c r="AG109" i="6"/>
  <c r="BE360" i="1"/>
  <c r="BY788" i="2"/>
  <c r="BE389" i="1"/>
  <c r="BY628" i="2"/>
  <c r="AG177" i="6"/>
  <c r="BE541" i="1"/>
  <c r="BY250" i="2"/>
  <c r="BE296" i="1"/>
  <c r="BE41" i="1"/>
  <c r="AG148" i="6"/>
  <c r="AG188" i="6"/>
  <c r="BE617" i="1"/>
  <c r="BY390" i="2"/>
  <c r="AP191" i="5"/>
  <c r="AG87" i="6"/>
  <c r="BY550" i="2"/>
  <c r="AP262" i="5"/>
  <c r="BE500" i="1"/>
  <c r="AG44" i="6"/>
  <c r="BY791" i="2"/>
  <c r="BY234" i="2"/>
  <c r="AG232" i="6"/>
  <c r="BY545" i="2"/>
  <c r="BE811" i="1"/>
  <c r="BE290" i="1"/>
  <c r="AG103" i="6"/>
  <c r="BY354" i="2"/>
  <c r="BE626" i="1"/>
  <c r="BE838" i="1"/>
  <c r="BY373" i="2"/>
  <c r="BE527" i="1"/>
  <c r="BY703" i="2"/>
  <c r="BY764" i="2"/>
  <c r="BY343" i="2"/>
  <c r="AP143" i="5"/>
  <c r="BE154" i="1"/>
  <c r="BE570" i="1"/>
  <c r="AG76" i="6"/>
  <c r="BE284" i="1"/>
  <c r="BE536" i="1"/>
  <c r="BY526" i="2"/>
  <c r="BY164" i="2"/>
  <c r="BE159" i="1"/>
  <c r="BE603" i="1"/>
  <c r="BY528" i="2"/>
  <c r="BY553" i="2"/>
  <c r="BY828" i="2"/>
  <c r="BE194" i="1"/>
  <c r="AP146" i="5"/>
  <c r="AG292" i="6"/>
  <c r="AG182" i="6"/>
  <c r="BY161" i="2"/>
  <c r="BE185" i="1"/>
  <c r="BY405" i="2"/>
  <c r="BE322" i="1"/>
  <c r="AP278" i="5"/>
  <c r="AG236" i="6"/>
  <c r="BY71" i="2"/>
  <c r="BE229" i="1"/>
  <c r="BY115" i="2"/>
  <c r="AP123" i="5"/>
  <c r="BY367" i="2"/>
  <c r="BE834" i="1"/>
  <c r="BE755" i="1"/>
  <c r="BE730" i="1"/>
  <c r="AG50" i="6"/>
  <c r="BY119" i="2"/>
  <c r="BE757" i="1"/>
  <c r="BY709" i="2"/>
  <c r="BY107" i="2"/>
  <c r="BE537" i="1"/>
  <c r="BY178" i="2"/>
  <c r="BE340" i="1"/>
  <c r="BE429" i="1"/>
  <c r="BE684" i="1"/>
  <c r="BY366" i="2"/>
  <c r="BE637" i="1"/>
  <c r="BY471" i="2"/>
  <c r="BE621" i="1"/>
  <c r="BE538" i="1"/>
  <c r="BE112" i="1"/>
  <c r="BY230" i="2"/>
  <c r="BE466" i="1"/>
  <c r="BE188" i="1"/>
  <c r="BY181" i="2"/>
  <c r="BE593" i="1"/>
  <c r="BE250" i="1"/>
  <c r="BE153" i="1"/>
  <c r="BY639" i="2"/>
  <c r="BY342" i="2"/>
  <c r="BY421" i="2"/>
  <c r="AG242" i="6"/>
  <c r="AP245" i="5"/>
  <c r="BE417" i="1"/>
  <c r="BE211" i="1"/>
  <c r="AG294" i="6"/>
  <c r="AG278" i="6"/>
  <c r="AP125" i="5"/>
  <c r="BE521" i="1"/>
  <c r="AP37" i="5"/>
  <c r="BY172" i="2"/>
  <c r="BE55" i="1"/>
  <c r="AP258" i="5"/>
  <c r="BY359" i="2"/>
  <c r="BY765" i="2"/>
  <c r="BY840" i="2"/>
  <c r="BY313" i="2"/>
  <c r="AP183" i="5"/>
  <c r="BE469" i="1"/>
  <c r="AG138" i="6"/>
  <c r="BE568" i="1"/>
  <c r="BY346" i="2"/>
  <c r="BY492" i="2"/>
  <c r="BY733" i="2"/>
  <c r="BY192" i="2"/>
  <c r="AP234" i="5"/>
  <c r="AG202" i="6"/>
  <c r="BE418" i="1"/>
  <c r="BE366" i="1"/>
  <c r="BY293" i="2"/>
  <c r="BE355" i="1"/>
  <c r="BY117" i="2"/>
  <c r="AG119" i="6"/>
  <c r="BE105" i="1"/>
  <c r="AP75" i="5"/>
  <c r="BE88" i="1"/>
  <c r="BE563" i="1"/>
  <c r="BY99" i="2"/>
  <c r="BE754" i="1"/>
  <c r="BY623" i="2"/>
  <c r="BY233" i="2"/>
  <c r="BY46" i="2"/>
  <c r="BE277" i="1"/>
  <c r="BY312" i="2"/>
  <c r="BY472" i="2"/>
  <c r="BE79" i="1"/>
  <c r="BY719" i="2"/>
  <c r="BE510" i="1"/>
  <c r="BE32" i="1"/>
  <c r="BY742" i="2"/>
  <c r="BE698" i="1"/>
  <c r="AP272" i="5"/>
  <c r="BY351" i="2"/>
  <c r="BY659" i="2"/>
  <c r="BY199" i="2"/>
  <c r="BE127" i="1"/>
  <c r="BY255" i="2"/>
  <c r="AP45" i="5"/>
  <c r="BE773" i="1"/>
  <c r="BE619" i="1"/>
  <c r="BY644" i="2"/>
  <c r="BE216" i="1"/>
  <c r="BY340" i="2"/>
  <c r="BY437" i="2"/>
  <c r="BE491" i="1"/>
  <c r="BY210" i="2"/>
  <c r="BE763" i="1"/>
  <c r="AP40" i="5"/>
  <c r="BE300" i="1"/>
  <c r="BE49" i="1"/>
  <c r="AG52" i="6"/>
  <c r="BE559" i="1"/>
  <c r="BY529" i="2"/>
  <c r="BE493" i="1"/>
  <c r="BE777" i="1"/>
  <c r="BE737" i="1"/>
  <c r="BY278" i="2"/>
  <c r="BY97" i="2"/>
  <c r="BY369" i="2"/>
  <c r="BE540" i="1"/>
  <c r="BY653" i="2"/>
  <c r="AG118" i="6"/>
  <c r="BY642" i="2"/>
  <c r="BE165" i="1"/>
  <c r="BE285" i="1"/>
  <c r="BE606" i="1"/>
  <c r="BY217" i="2"/>
  <c r="BY447" i="2"/>
  <c r="AP215" i="5"/>
  <c r="BY836" i="2"/>
  <c r="BY51" i="2"/>
  <c r="BE324" i="1"/>
  <c r="BE359" i="1"/>
  <c r="BY204" i="2"/>
  <c r="BY43" i="2"/>
  <c r="BY662" i="2"/>
  <c r="BY787" i="2"/>
  <c r="BE587" i="1"/>
  <c r="BY424" i="2"/>
  <c r="BY744" i="2"/>
  <c r="AP229" i="5"/>
  <c r="AG210" i="6"/>
  <c r="BE143" i="1"/>
  <c r="BY736" i="2"/>
  <c r="BE631" i="1"/>
  <c r="BE506" i="1"/>
  <c r="BY63" i="2"/>
  <c r="BE120" i="1"/>
  <c r="BE544" i="1"/>
  <c r="BY595" i="2"/>
  <c r="AP86" i="5"/>
  <c r="BE371" i="1"/>
  <c r="AP34" i="5"/>
  <c r="BE157" i="1"/>
  <c r="AG97" i="6"/>
  <c r="AP214" i="5"/>
  <c r="BY243" i="2"/>
  <c r="AG208" i="6"/>
  <c r="BE457" i="1"/>
  <c r="BE666" i="1"/>
  <c r="BE449" i="1"/>
  <c r="BY687" i="2"/>
  <c r="BE427" i="1"/>
  <c r="AP41" i="5"/>
  <c r="AP135" i="5"/>
  <c r="BY556" i="2"/>
  <c r="BE104" i="1"/>
  <c r="BE552" i="1"/>
  <c r="AP68" i="5"/>
  <c r="BE84" i="1"/>
  <c r="BY377" i="2"/>
  <c r="AG203" i="6"/>
  <c r="BY219" i="2"/>
  <c r="AG215" i="6"/>
  <c r="BY134" i="2"/>
  <c r="BY237" i="2"/>
  <c r="AG61" i="6"/>
  <c r="AG171" i="6"/>
  <c r="BE342" i="1"/>
  <c r="BY82" i="2"/>
  <c r="AP176" i="5"/>
  <c r="BE468" i="1"/>
  <c r="BY726" i="2"/>
  <c r="BY774" i="2"/>
  <c r="BY605" i="2"/>
  <c r="BE641" i="1"/>
  <c r="BY446" i="2"/>
  <c r="BY196" i="2"/>
  <c r="BY466" i="2"/>
  <c r="BE598" i="1"/>
  <c r="BE203" i="1"/>
  <c r="BE752" i="1"/>
  <c r="BY266" i="2"/>
  <c r="BE425" i="1"/>
  <c r="BE584" i="1"/>
  <c r="BY147" i="2"/>
  <c r="AG244" i="6"/>
  <c r="BE214" i="1"/>
  <c r="BY811" i="2"/>
  <c r="BE503" i="1"/>
  <c r="BY585" i="2"/>
  <c r="BY341" i="2"/>
  <c r="BY153" i="2"/>
  <c r="BY412" i="2"/>
  <c r="AP42" i="5"/>
  <c r="BY399" i="2"/>
  <c r="BY53" i="2"/>
  <c r="AG125" i="6"/>
  <c r="BE581" i="1"/>
  <c r="BY572" i="2"/>
  <c r="BE76" i="1"/>
  <c r="AG89" i="6"/>
  <c r="BY363" i="2"/>
  <c r="BE305" i="1"/>
  <c r="BY698" i="2"/>
  <c r="AG62" i="6"/>
  <c r="BY636" i="2"/>
  <c r="BE740" i="1"/>
  <c r="BY159" i="2"/>
  <c r="BY211" i="2"/>
  <c r="AP55" i="5"/>
  <c r="AP156" i="5"/>
  <c r="BY299" i="2"/>
  <c r="BY773" i="2"/>
  <c r="BY133" i="2"/>
  <c r="BY319" i="2"/>
  <c r="BE399" i="1"/>
  <c r="BY670" i="2"/>
  <c r="BE691" i="1"/>
  <c r="BY597" i="2"/>
  <c r="BY755" i="2"/>
  <c r="BE187" i="1"/>
  <c r="AP207" i="5"/>
  <c r="AP271" i="5"/>
  <c r="BY802" i="2"/>
  <c r="BY792" i="2"/>
  <c r="AP210" i="5"/>
  <c r="BE828" i="1"/>
  <c r="BY578" i="2"/>
  <c r="BY306" i="2"/>
  <c r="BE530" i="1"/>
  <c r="AG112" i="6"/>
  <c r="BY591" i="2"/>
  <c r="AP230" i="5"/>
  <c r="BY824" i="2"/>
  <c r="BY513" i="2"/>
  <c r="BE224" i="1"/>
  <c r="BE771" i="1"/>
  <c r="AP96" i="5"/>
  <c r="AG238" i="6"/>
  <c r="BE414" i="1"/>
  <c r="BE240" i="1"/>
  <c r="AG142" i="6"/>
  <c r="BE579" i="1"/>
  <c r="AP294" i="5"/>
  <c r="BY451" i="2"/>
  <c r="BE817" i="1"/>
  <c r="BY378" i="2"/>
  <c r="BY506" i="2"/>
  <c r="AP90" i="5"/>
  <c r="AP194" i="5"/>
  <c r="BY191" i="2"/>
  <c r="BE531" i="1"/>
  <c r="BY442" i="2"/>
  <c r="BE710" i="1"/>
  <c r="BE351" i="1"/>
  <c r="BY729" i="2"/>
  <c r="BY203" i="2"/>
  <c r="BY510" i="2"/>
  <c r="BE622" i="1"/>
  <c r="BY516" i="2"/>
  <c r="BY104" i="2"/>
  <c r="AP144" i="5"/>
  <c r="BE695" i="1"/>
  <c r="BE259" i="1"/>
  <c r="BY522" i="2"/>
  <c r="BE65" i="1"/>
  <c r="BY163" i="2"/>
  <c r="BY841" i="2"/>
  <c r="BE709" i="1"/>
  <c r="AP132" i="5"/>
  <c r="BY458" i="2"/>
  <c r="BY807" i="2"/>
  <c r="BE123" i="1"/>
  <c r="BE630" i="1"/>
  <c r="BE196" i="1"/>
  <c r="BE191" i="1"/>
  <c r="BY594" i="2"/>
  <c r="BY215" i="2"/>
  <c r="BY809" i="2"/>
  <c r="BE830" i="1"/>
  <c r="BE96" i="1"/>
  <c r="AG117" i="6"/>
  <c r="BY30" i="2"/>
  <c r="BE600" i="1"/>
  <c r="AP190" i="5"/>
  <c r="BE63" i="1"/>
  <c r="AG169" i="6"/>
  <c r="AP289" i="5"/>
  <c r="BE344" i="1"/>
  <c r="BE812" i="1"/>
  <c r="BY645" i="2"/>
  <c r="AG254" i="6"/>
  <c r="BY109" i="2"/>
  <c r="BE824" i="1"/>
  <c r="AG74" i="6"/>
  <c r="BE380" i="1"/>
  <c r="AP163" i="5"/>
  <c r="BE269" i="1"/>
  <c r="AP129" i="5"/>
  <c r="BY756" i="2"/>
  <c r="AP265" i="5"/>
  <c r="AG234" i="6"/>
  <c r="BE744" i="1"/>
  <c r="BY445" i="2"/>
  <c r="AG279" i="6"/>
  <c r="AG196" i="6"/>
  <c r="BE729" i="1"/>
  <c r="BY61" i="2"/>
  <c r="AG132" i="6"/>
  <c r="AP185" i="5"/>
  <c r="AG229" i="6"/>
  <c r="BY420" i="2"/>
  <c r="BE669" i="1"/>
  <c r="BE682" i="1"/>
  <c r="AP65" i="5"/>
  <c r="BY323" i="2"/>
  <c r="AG32" i="6"/>
  <c r="BE713" i="1"/>
  <c r="BE475" i="1"/>
  <c r="BY386" i="2"/>
  <c r="BE625" i="1"/>
  <c r="AP259" i="5"/>
  <c r="BE453" i="1"/>
  <c r="AG257" i="6"/>
  <c r="BE255" i="1"/>
  <c r="BE256" i="1"/>
  <c r="BE375" i="1"/>
  <c r="BE293" i="1"/>
  <c r="AG128" i="6"/>
  <c r="AG276" i="6"/>
  <c r="BE643" i="1"/>
  <c r="BE235" i="1"/>
  <c r="BE172" i="1"/>
  <c r="BE441" i="1"/>
  <c r="AP220" i="5"/>
  <c r="AG194" i="6"/>
  <c r="BE299" i="1"/>
  <c r="BE39" i="1"/>
  <c r="BE443" i="1"/>
  <c r="BY563" i="2"/>
  <c r="BE131" i="1"/>
  <c r="BE198" i="1"/>
  <c r="BY110" i="2"/>
  <c r="AP264" i="5"/>
  <c r="BY842" i="2"/>
  <c r="BY91" i="2"/>
  <c r="BE47" i="1"/>
  <c r="BE706" i="1"/>
  <c r="BY590" i="2"/>
  <c r="BE733" i="1"/>
  <c r="BY228" i="2"/>
  <c r="BY311" i="2"/>
  <c r="BY535" i="2"/>
  <c r="BE654" i="1"/>
  <c r="AP51" i="5"/>
  <c r="BY843" i="2"/>
  <c r="BE454" i="1"/>
  <c r="BE110" i="1"/>
  <c r="BE638" i="1"/>
  <c r="BY793" i="2"/>
  <c r="BE146" i="1"/>
  <c r="BY576" i="2"/>
  <c r="BE363" i="1"/>
  <c r="BE103" i="1"/>
  <c r="BY246" i="2"/>
  <c r="BY657" i="2"/>
  <c r="BY683" i="2"/>
  <c r="AP159" i="5"/>
  <c r="BE753" i="1"/>
  <c r="BE71" i="1"/>
  <c r="BY33" i="2"/>
  <c r="BE657" i="1"/>
  <c r="BY684" i="2"/>
  <c r="BE707" i="1"/>
  <c r="BE141" i="1"/>
  <c r="BY440" i="2"/>
  <c r="BE346" i="1"/>
  <c r="BE320" i="1"/>
  <c r="BE694" i="1"/>
  <c r="BE438" i="1"/>
  <c r="BY515" i="2"/>
  <c r="AG77" i="6"/>
  <c r="BE750" i="1"/>
  <c r="AG186" i="6"/>
  <c r="BY571" i="2"/>
  <c r="BY462" i="2"/>
  <c r="BE704" i="1"/>
  <c r="BE745" i="1"/>
  <c r="BY307" i="2"/>
  <c r="BY682" i="2"/>
  <c r="BY197" i="2"/>
  <c r="BY448" i="2"/>
  <c r="BY821" i="2"/>
  <c r="AP120" i="5"/>
  <c r="BY542" i="2"/>
  <c r="BY496" i="2"/>
  <c r="AP104" i="5"/>
  <c r="BY226" i="2"/>
  <c r="BY282" i="2"/>
  <c r="BE615" i="1"/>
  <c r="BY752" i="2"/>
  <c r="BY387" i="2"/>
  <c r="BY823" i="2"/>
  <c r="BY666" i="2"/>
  <c r="BY322" i="2"/>
  <c r="BY391" i="2"/>
  <c r="BE498" i="1"/>
  <c r="BE98" i="1"/>
  <c r="BE173" i="1"/>
  <c r="BE234" i="1"/>
  <c r="BE148" i="1"/>
  <c r="BY330" i="2"/>
  <c r="AG248" i="6"/>
  <c r="BY561" i="2"/>
  <c r="BY739" i="2"/>
  <c r="BY537" i="2"/>
  <c r="AP39" i="5"/>
  <c r="BE794" i="1"/>
  <c r="BE275" i="1"/>
  <c r="BY157" i="2"/>
  <c r="BY416" i="2"/>
  <c r="BY621" i="2"/>
  <c r="BY87" i="2"/>
  <c r="BE547" i="1"/>
  <c r="BY352" i="2"/>
  <c r="BY551" i="2"/>
  <c r="BY465" i="2"/>
  <c r="BE421" i="1"/>
  <c r="BY735" i="2"/>
  <c r="BY143" i="2"/>
  <c r="BY188" i="2"/>
  <c r="AG73" i="6"/>
  <c r="BY482" i="2"/>
  <c r="BY304" i="2"/>
  <c r="BY608" i="2"/>
  <c r="BE319" i="1"/>
  <c r="AG241" i="6"/>
  <c r="BY686" i="2"/>
  <c r="BY35" i="2"/>
  <c r="AP282" i="5"/>
  <c r="BY320" i="2"/>
  <c r="AP164" i="5"/>
  <c r="AG105" i="6"/>
  <c r="BY676" i="2"/>
  <c r="BE523" i="1"/>
  <c r="BE215" i="1"/>
  <c r="BE306" i="1"/>
  <c r="BY129" i="2"/>
  <c r="BE400" i="1"/>
  <c r="BE673" i="1"/>
  <c r="BY502" i="2"/>
  <c r="BY401" i="2"/>
  <c r="BE118" i="1"/>
  <c r="BE403" i="1"/>
  <c r="BY825" i="2"/>
  <c r="BY652" i="2"/>
  <c r="BY123" i="2"/>
  <c r="BY620" i="2"/>
  <c r="BE249" i="1"/>
  <c r="AG297" i="6"/>
  <c r="BE826" i="1"/>
  <c r="AP56" i="5"/>
  <c r="BE253" i="1"/>
  <c r="BE124" i="1"/>
  <c r="AP82" i="5"/>
  <c r="BE276" i="1"/>
  <c r="BE189" i="1"/>
  <c r="BY702" i="2"/>
  <c r="AG211" i="6"/>
  <c r="BE72" i="1"/>
  <c r="BE40" i="1"/>
  <c r="BE383" i="1"/>
  <c r="AP70" i="5"/>
  <c r="BE813" i="1"/>
  <c r="AP249" i="5"/>
  <c r="BY618" i="2"/>
  <c r="AG293" i="6"/>
  <c r="BY261" i="2"/>
  <c r="AG231" i="6"/>
  <c r="AP277" i="5"/>
  <c r="AP43" i="5"/>
  <c r="AP256" i="5"/>
  <c r="AP161" i="5"/>
  <c r="AG176" i="6"/>
  <c r="AP244" i="5"/>
  <c r="BE288" i="1"/>
  <c r="BY614" i="2"/>
  <c r="AP237" i="5"/>
  <c r="AG99" i="6"/>
  <c r="BE221" i="1"/>
  <c r="BY426" i="2"/>
  <c r="BE808" i="1"/>
  <c r="BE311" i="1"/>
  <c r="AP103" i="5"/>
  <c r="BE484" i="1"/>
  <c r="AG274" i="6"/>
  <c r="AP274" i="5"/>
  <c r="BE281" i="1"/>
  <c r="BY260" i="2"/>
  <c r="AG189" i="6"/>
  <c r="AG140" i="6"/>
  <c r="AP134" i="5"/>
  <c r="BE727" i="1"/>
  <c r="BE516" i="1"/>
  <c r="BE182" i="1"/>
  <c r="BY130" i="2"/>
  <c r="BE658" i="1"/>
  <c r="AG225" i="6"/>
  <c r="BE212" i="1"/>
  <c r="BY270" i="2"/>
  <c r="BY88" i="2"/>
  <c r="BE160" i="1"/>
  <c r="BE539" i="1"/>
  <c r="BY725" i="2"/>
  <c r="AG42" i="6"/>
  <c r="BE605" i="1"/>
  <c r="BY275" i="2"/>
  <c r="BY679" i="2"/>
  <c r="AP293" i="5"/>
  <c r="BE77" i="1"/>
  <c r="BY135" i="2"/>
  <c r="BY767" i="2"/>
  <c r="BY495" i="2"/>
  <c r="BE445" i="1"/>
  <c r="BE66" i="1"/>
  <c r="BY500" i="2"/>
  <c r="AP158" i="5"/>
  <c r="AP224" i="5"/>
  <c r="AP109" i="5"/>
  <c r="AP155" i="5"/>
  <c r="AP44" i="5"/>
  <c r="BY327" i="2"/>
  <c r="BY328" i="2"/>
  <c r="BY826" i="2"/>
  <c r="BY694" i="2"/>
  <c r="BE278" i="1"/>
  <c r="BY329" i="2"/>
  <c r="BY85" i="2"/>
  <c r="BE786" i="1"/>
  <c r="BE555" i="1"/>
  <c r="AP84" i="5"/>
  <c r="BE163" i="1"/>
  <c r="AP198" i="5"/>
  <c r="AG267" i="6"/>
  <c r="BE361" i="1"/>
  <c r="AP152" i="5"/>
  <c r="BE95" i="1"/>
  <c r="BY150" i="2"/>
  <c r="BY186" i="2"/>
  <c r="BE674" i="1"/>
  <c r="BY455" i="2"/>
  <c r="BE358" i="1"/>
  <c r="BY801" i="2"/>
  <c r="BY337" i="2"/>
  <c r="AP128" i="5"/>
  <c r="BE464" i="1"/>
  <c r="BY62" i="2"/>
  <c r="BY95" i="2"/>
  <c r="BY111" i="2"/>
  <c r="BE820" i="1"/>
  <c r="BY511" i="2"/>
  <c r="AG139" i="6"/>
  <c r="AG156" i="6"/>
  <c r="AP275" i="5"/>
  <c r="AG136" i="6"/>
  <c r="AG70" i="6"/>
  <c r="BY384" i="2"/>
  <c r="BY625" i="2"/>
  <c r="AP49" i="5"/>
  <c r="AG290" i="6"/>
  <c r="BY727" i="2"/>
  <c r="BY194" i="2"/>
  <c r="BY272" i="2"/>
  <c r="BE728" i="1"/>
  <c r="BY819" i="2"/>
  <c r="BE381" i="1"/>
  <c r="AP58" i="5"/>
  <c r="BY64" i="2"/>
  <c r="BY624" i="2"/>
  <c r="BY820" i="2"/>
  <c r="BY368" i="2"/>
  <c r="AG45" i="6"/>
  <c r="BE833" i="1"/>
  <c r="BE832" i="1"/>
  <c r="BE80" i="1"/>
  <c r="AG43" i="6"/>
  <c r="AG262" i="6"/>
  <c r="BY292" i="2"/>
  <c r="BY669" i="2"/>
  <c r="BE147" i="1"/>
  <c r="AP106" i="5"/>
  <c r="AG222" i="6"/>
  <c r="BY467" i="2"/>
  <c r="BE770" i="1"/>
  <c r="BY523" i="2"/>
  <c r="BY808" i="2"/>
  <c r="BE601" i="1"/>
  <c r="BE632" i="1"/>
  <c r="BE712" i="1"/>
  <c r="BE655" i="1"/>
  <c r="AP213" i="5"/>
  <c r="AG277" i="6"/>
  <c r="AG191" i="6"/>
  <c r="AG95" i="6"/>
  <c r="BE582" i="1"/>
  <c r="BE520" i="1"/>
  <c r="AG205" i="6"/>
  <c r="AG91" i="6"/>
  <c r="BY544" i="2"/>
  <c r="BY240" i="2"/>
  <c r="BE126" i="1"/>
  <c r="AG111" i="6"/>
  <c r="AP279" i="5"/>
  <c r="BE471" i="1"/>
  <c r="AP118" i="5"/>
  <c r="AP173" i="5"/>
  <c r="BE31" i="1"/>
  <c r="BE476" i="1"/>
  <c r="BE762" i="1"/>
  <c r="AG220" i="6"/>
  <c r="BY635" i="2"/>
  <c r="AG281" i="6"/>
  <c r="BE258" i="1"/>
  <c r="BE74" i="1"/>
  <c r="BE273" i="1"/>
  <c r="BE446" i="1"/>
  <c r="BY607" i="2"/>
  <c r="BY441" i="2"/>
  <c r="BE314" i="1"/>
  <c r="BY587" i="2"/>
  <c r="AG127" i="6"/>
  <c r="BE775" i="1"/>
  <c r="BE107" i="1"/>
  <c r="BE533" i="1"/>
  <c r="BE759" i="1"/>
  <c r="AG256" i="6"/>
  <c r="BE92" i="1"/>
  <c r="BY688" i="2"/>
  <c r="AG158" i="6"/>
  <c r="BY815" i="2"/>
  <c r="AG221" i="6"/>
  <c r="BE668" i="1"/>
  <c r="BY385" i="2"/>
  <c r="BY630" i="2"/>
  <c r="AG123" i="6"/>
  <c r="AP31" i="5"/>
  <c r="BY34" i="2"/>
  <c r="AG199" i="6"/>
  <c r="BE263" i="1"/>
  <c r="BY39" i="2"/>
  <c r="BY656" i="2"/>
  <c r="BE629" i="1"/>
  <c r="AG110" i="6"/>
  <c r="BE456" i="1"/>
  <c r="BY297" i="2"/>
  <c r="BE836" i="1"/>
  <c r="BY770" i="2"/>
  <c r="BE496" i="1"/>
  <c r="AP221" i="5"/>
  <c r="BY475" i="2"/>
  <c r="AP133" i="5"/>
  <c r="BE688" i="1"/>
  <c r="BY287" i="2"/>
  <c r="BE424" i="1"/>
  <c r="AG213" i="6"/>
  <c r="BY655" i="2"/>
  <c r="BE239" i="1"/>
  <c r="AG284" i="6"/>
  <c r="BY224" i="2"/>
  <c r="AP115" i="5"/>
  <c r="BE758" i="1"/>
  <c r="BE370" i="1"/>
  <c r="BE633" i="1"/>
  <c r="BY434" i="2"/>
  <c r="AG187" i="6"/>
  <c r="BE751" i="1"/>
  <c r="AP218" i="5"/>
  <c r="AP141" i="5"/>
  <c r="AG164" i="6"/>
  <c r="BY422" i="2"/>
  <c r="BY106" i="2"/>
  <c r="BY258" i="2"/>
  <c r="BE102" i="1"/>
  <c r="BE158" i="1"/>
  <c r="BY570" i="2"/>
  <c r="BE650" i="1"/>
  <c r="BY101" i="2"/>
  <c r="AG66" i="6"/>
  <c r="BY235" i="2"/>
  <c r="BE175" i="1"/>
  <c r="BY790" i="2"/>
  <c r="BE448" i="1"/>
  <c r="BE656" i="1"/>
  <c r="AG53" i="6"/>
  <c r="BY615" i="2"/>
  <c r="BY619" i="2"/>
  <c r="AP88" i="5"/>
  <c r="BE301" i="1"/>
  <c r="BY394" i="2"/>
  <c r="AP153" i="5"/>
  <c r="BY581" i="2"/>
  <c r="BY105" i="2"/>
  <c r="BY810" i="2"/>
  <c r="AG46" i="6"/>
  <c r="AG175" i="6"/>
  <c r="BY103" i="2"/>
  <c r="BE554" i="1"/>
  <c r="BE799" i="1"/>
  <c r="BE54" i="1"/>
  <c r="BE149" i="1"/>
  <c r="BE588" i="1"/>
  <c r="AP81" i="5"/>
  <c r="BY264" i="2"/>
  <c r="BY37" i="2"/>
  <c r="BY406" i="2"/>
  <c r="AG246" i="6"/>
  <c r="BY398" i="2"/>
  <c r="BE705" i="1"/>
  <c r="AP85" i="5"/>
  <c r="AP63" i="5"/>
  <c r="BE119" i="1"/>
  <c r="BY279" i="2"/>
  <c r="BY70" i="2"/>
  <c r="BE195" i="1"/>
  <c r="BY675" i="2"/>
  <c r="BY494" i="2"/>
  <c r="BY127" i="2"/>
  <c r="BE388" i="1"/>
  <c r="BE649" i="1"/>
  <c r="BE793" i="1"/>
  <c r="BY778" i="2"/>
  <c r="BE519" i="1"/>
  <c r="BY334" i="2"/>
  <c r="AP97" i="5"/>
  <c r="BY634" i="2"/>
  <c r="BY839" i="2"/>
  <c r="BY430" i="2"/>
  <c r="BE237" i="1"/>
  <c r="AP138" i="5"/>
  <c r="BY775" i="2"/>
  <c r="BE384" i="1"/>
  <c r="BY193" i="2"/>
  <c r="BY83" i="2"/>
  <c r="BY419" i="2"/>
  <c r="BY671" i="2"/>
  <c r="BE741" i="1"/>
  <c r="AG133" i="6"/>
  <c r="BY68" i="2"/>
  <c r="BY661" i="2"/>
  <c r="AG170" i="6"/>
  <c r="AP131" i="5"/>
  <c r="BY141" i="2"/>
  <c r="AP127" i="5"/>
  <c r="BE818" i="1"/>
  <c r="BE174" i="1"/>
  <c r="AG135" i="6"/>
  <c r="AG180" i="6"/>
  <c r="BE142" i="1"/>
  <c r="AG83" i="6"/>
  <c r="BY308" i="2"/>
  <c r="AP238" i="5"/>
  <c r="BE575" i="1"/>
  <c r="BE328" i="1"/>
  <c r="BY195" i="2"/>
  <c r="BY60" i="2"/>
  <c r="BY782" i="2"/>
  <c r="BE369" i="1"/>
  <c r="AG85" i="6"/>
  <c r="BE415" i="1"/>
  <c r="AP182" i="5"/>
  <c r="BE548" i="1"/>
  <c r="BY393" i="2"/>
  <c r="BE662" i="1"/>
  <c r="BE329" i="1"/>
  <c r="BE724" i="1"/>
  <c r="BY315" i="2"/>
  <c r="BE809" i="1"/>
  <c r="BY463" i="2"/>
  <c r="BE798" i="1"/>
  <c r="BE665" i="1"/>
  <c r="BY155" i="2"/>
  <c r="BY407" i="2"/>
  <c r="BE804" i="1"/>
  <c r="AG181" i="6"/>
  <c r="BY174" i="2"/>
  <c r="BY184" i="2"/>
  <c r="BE270" i="1"/>
  <c r="BY80" i="2"/>
  <c r="BY156" i="2"/>
  <c r="BY732" i="2"/>
  <c r="BY638" i="2"/>
  <c r="BE648" i="1"/>
  <c r="BY75" i="2"/>
  <c r="BE774" i="1"/>
  <c r="BE714" i="1"/>
  <c r="BY631" i="2"/>
  <c r="BE719" i="1"/>
  <c r="BE73" i="1"/>
  <c r="BY519" i="2"/>
  <c r="BE109" i="1"/>
  <c r="AP167" i="5"/>
  <c r="BE232" i="1"/>
  <c r="BE592" i="1"/>
  <c r="AP273" i="5"/>
  <c r="BY663" i="2"/>
  <c r="BY548" i="2"/>
  <c r="BY44" i="2"/>
  <c r="AP137" i="5"/>
  <c r="BE116" i="1"/>
  <c r="BY321" i="2"/>
  <c r="BE413" i="1"/>
  <c r="AP35" i="5"/>
  <c r="BY40" i="2"/>
  <c r="AP239" i="5"/>
  <c r="BY498" i="2"/>
  <c r="BE409" i="1"/>
  <c r="BE252" i="1"/>
  <c r="BE357" i="1"/>
  <c r="BE58" i="1"/>
  <c r="BY382" i="2"/>
  <c r="BE130" i="1"/>
  <c r="BE543" i="1"/>
  <c r="BY722" i="2"/>
  <c r="BY543" i="2"/>
  <c r="BE564" i="1"/>
  <c r="AG217" i="6"/>
  <c r="BE550" i="1"/>
  <c r="BY288" i="2"/>
  <c r="AP87" i="5"/>
  <c r="BY660" i="2"/>
  <c r="AP227" i="5"/>
  <c r="AP59" i="5"/>
  <c r="BY318" i="2"/>
  <c r="BE608" i="1"/>
  <c r="AP201" i="5"/>
  <c r="AG79" i="6"/>
  <c r="BE602" i="1"/>
  <c r="AG183" i="6"/>
  <c r="BE807" i="1"/>
  <c r="BY779" i="2"/>
  <c r="BE726" i="1"/>
  <c r="BY395" i="2"/>
  <c r="BE223" i="1"/>
  <c r="BY668" i="2"/>
  <c r="BY350" i="2"/>
  <c r="BY768" i="2"/>
  <c r="BE242" i="1"/>
  <c r="AP254" i="5"/>
  <c r="BY797" i="2"/>
  <c r="BY257" i="2"/>
  <c r="AP91" i="5"/>
  <c r="BE69" i="1"/>
  <c r="BY814" i="2"/>
  <c r="AG114" i="6"/>
  <c r="BY844" i="2"/>
  <c r="BE487" i="1"/>
  <c r="BE419" i="1"/>
  <c r="AP57" i="5"/>
  <c r="BE236" i="1"/>
  <c r="BE336" i="1"/>
  <c r="BY637" i="2"/>
  <c r="BY685" i="2"/>
  <c r="BE404" i="1"/>
  <c r="AP111" i="5"/>
  <c r="BE738" i="1"/>
  <c r="BY232" i="2"/>
  <c r="BY651" i="2"/>
  <c r="BY310" i="2"/>
  <c r="AP172" i="5"/>
  <c r="BE561" i="1"/>
  <c r="BE316" i="1"/>
  <c r="BY650" i="2"/>
  <c r="AP66" i="5"/>
  <c r="BE444" i="1"/>
  <c r="BE42" i="1"/>
  <c r="AG149" i="6"/>
  <c r="AP241" i="5"/>
  <c r="BE387" i="1"/>
  <c r="AP33" i="5"/>
  <c r="BE106" i="1"/>
  <c r="BY180" i="2"/>
  <c r="BE376" i="1"/>
  <c r="BY555" i="2"/>
  <c r="BY743" i="2"/>
  <c r="BY560" i="2"/>
  <c r="BY480" i="2"/>
  <c r="AP102" i="5"/>
  <c r="BY429" i="2"/>
  <c r="BE739" i="1"/>
  <c r="AP52" i="5"/>
  <c r="AP261" i="5"/>
  <c r="AG160" i="6"/>
  <c r="BE721" i="1"/>
  <c r="BY654" i="2"/>
  <c r="BY695" i="2"/>
  <c r="BY433" i="2"/>
  <c r="BE230" i="1"/>
  <c r="BY54" i="2"/>
  <c r="BE137" i="1"/>
  <c r="BE218" i="1"/>
  <c r="AG131" i="6"/>
  <c r="AP38" i="5"/>
  <c r="BY96" i="2"/>
  <c r="BE700" i="1"/>
  <c r="BY626" i="2"/>
  <c r="BE501" i="1"/>
  <c r="BE472" i="1"/>
  <c r="BE335" i="1"/>
  <c r="BE776" i="1"/>
  <c r="BE597" i="1"/>
  <c r="BE567" i="1"/>
  <c r="BY375" i="2"/>
  <c r="BE715" i="1"/>
  <c r="BE327" i="1"/>
  <c r="BY589" i="2"/>
  <c r="BE261" i="1"/>
  <c r="AG219" i="6"/>
  <c r="BE241" i="1"/>
  <c r="AG108" i="6"/>
  <c r="BE494" i="1"/>
  <c r="AP223" i="5"/>
  <c r="BE557" i="1"/>
  <c r="BY667" i="2"/>
  <c r="AG165" i="6"/>
  <c r="AG93" i="6"/>
  <c r="BE502" i="1"/>
  <c r="BE193" i="1"/>
  <c r="BY470" i="2"/>
  <c r="AG68" i="6"/>
  <c r="BY131" i="2"/>
  <c r="BE183" i="1"/>
  <c r="BE245" i="1"/>
  <c r="BE297" i="1"/>
  <c r="AP240" i="5"/>
  <c r="BY396" i="2"/>
  <c r="BY360" i="2"/>
  <c r="AP281" i="5"/>
  <c r="BY276" i="2"/>
  <c r="BY78" i="2"/>
  <c r="AP199" i="5"/>
  <c r="BY583" i="2"/>
  <c r="BE801" i="1"/>
  <c r="BY403" i="2"/>
  <c r="BE571" i="1"/>
  <c r="T46" i="7"/>
  <c r="T30" i="7"/>
  <c r="T112" i="7"/>
  <c r="T80" i="7"/>
  <c r="T118" i="7"/>
  <c r="T42" i="8"/>
  <c r="T135" i="8"/>
  <c r="T183" i="8"/>
  <c r="T79" i="7"/>
  <c r="T189" i="7"/>
  <c r="T75" i="7"/>
  <c r="T98" i="8"/>
  <c r="T271" i="7"/>
  <c r="T137" i="7"/>
  <c r="T258" i="7"/>
  <c r="T25" i="8"/>
  <c r="T239" i="7"/>
  <c r="T220" i="7"/>
  <c r="T115" i="7"/>
  <c r="T241" i="8"/>
  <c r="T94" i="7"/>
  <c r="T237" i="8"/>
  <c r="T67" i="7"/>
  <c r="T13" i="8"/>
  <c r="T21" i="7"/>
  <c r="T28" i="7"/>
  <c r="T159" i="8"/>
  <c r="T203" i="7"/>
  <c r="T184" i="8"/>
  <c r="T141" i="8"/>
  <c r="T171" i="7"/>
  <c r="T65" i="7"/>
  <c r="T116" i="7"/>
  <c r="T63" i="7"/>
  <c r="T123" i="8"/>
  <c r="T90" i="8"/>
  <c r="T260" i="7"/>
  <c r="T274" i="7"/>
  <c r="T176" i="7"/>
  <c r="T270" i="8"/>
  <c r="T158" i="7"/>
  <c r="T281" i="8"/>
  <c r="T208" i="8"/>
  <c r="T249" i="8"/>
  <c r="T14" i="7"/>
  <c r="T280" i="7"/>
  <c r="T168" i="7"/>
  <c r="T235" i="7"/>
  <c r="T38" i="8"/>
  <c r="T286" i="8"/>
  <c r="T246" i="8"/>
  <c r="T77" i="7"/>
  <c r="T64" i="7"/>
  <c r="T49" i="8"/>
  <c r="T245" i="7"/>
  <c r="T23" i="7"/>
  <c r="T19" i="7"/>
  <c r="T93" i="8"/>
  <c r="T251" i="7"/>
  <c r="T152" i="7"/>
  <c r="T274" i="8"/>
  <c r="T209" i="7"/>
  <c r="T238" i="8"/>
  <c r="T126" i="7"/>
  <c r="T228" i="8"/>
  <c r="T200" i="8"/>
  <c r="T35" i="7"/>
  <c r="T171" i="8"/>
  <c r="T191" i="7"/>
  <c r="T257" i="7"/>
  <c r="T123" i="7"/>
  <c r="T218" i="8"/>
  <c r="T228" i="7"/>
  <c r="T27" i="7"/>
  <c r="T55" i="8"/>
  <c r="T168" i="8"/>
  <c r="T121" i="8"/>
  <c r="T224" i="8"/>
  <c r="T85" i="7"/>
  <c r="T115" i="8"/>
  <c r="T76" i="7"/>
  <c r="T232" i="8"/>
  <c r="T219" i="7"/>
  <c r="T50" i="8"/>
  <c r="T102" i="7"/>
  <c r="T213" i="8"/>
  <c r="T196" i="8"/>
  <c r="T256" i="7"/>
  <c r="T146" i="7"/>
  <c r="T31" i="8"/>
  <c r="T157" i="7"/>
  <c r="T224" i="7"/>
  <c r="T106" i="8"/>
  <c r="T198" i="8"/>
  <c r="T78" i="7"/>
  <c r="T61" i="7"/>
  <c r="T282" i="8"/>
  <c r="T119" i="7"/>
  <c r="T136" i="7"/>
  <c r="T187" i="8"/>
  <c r="T152" i="8"/>
  <c r="T108" i="7"/>
  <c r="T254" i="8"/>
  <c r="T51" i="7"/>
  <c r="T262" i="8"/>
  <c r="T154" i="8"/>
  <c r="T202" i="7"/>
  <c r="T288" i="8"/>
  <c r="T263" i="8"/>
  <c r="T178" i="7"/>
  <c r="T265" i="7"/>
  <c r="T26" i="7"/>
  <c r="T145" i="7"/>
  <c r="T129" i="8"/>
  <c r="T190" i="7"/>
  <c r="T243" i="7"/>
  <c r="T120" i="7"/>
  <c r="T252" i="7"/>
  <c r="T12" i="7"/>
  <c r="T207" i="7"/>
  <c r="T15" i="8"/>
  <c r="T140" i="7"/>
  <c r="T233" i="8"/>
  <c r="T21" i="8"/>
  <c r="T147" i="7"/>
  <c r="T37" i="8"/>
  <c r="T266" i="7"/>
  <c r="T172" i="7"/>
  <c r="T282" i="7"/>
  <c r="T276" i="7"/>
  <c r="T281" i="7"/>
  <c r="T164" i="7"/>
  <c r="T203" i="8"/>
  <c r="T179" i="7"/>
  <c r="T222" i="8"/>
  <c r="T264" i="8"/>
  <c r="T181" i="8"/>
  <c r="T121" i="7"/>
  <c r="T143" i="8"/>
  <c r="T198" i="7"/>
  <c r="T39" i="7"/>
  <c r="T271" i="8"/>
  <c r="T45" i="7"/>
  <c r="T94" i="8"/>
  <c r="T180" i="7"/>
  <c r="T147" i="8"/>
  <c r="T66" i="8"/>
  <c r="T50" i="7"/>
  <c r="T167" i="7"/>
  <c r="T82" i="8"/>
  <c r="T206" i="7"/>
  <c r="T133" i="8"/>
  <c r="T101" i="8"/>
  <c r="T204" i="8"/>
  <c r="T139" i="8"/>
  <c r="T261" i="7"/>
  <c r="T53" i="7"/>
  <c r="T134" i="7"/>
  <c r="T130" i="8"/>
  <c r="T96" i="8"/>
  <c r="T188" i="8"/>
  <c r="T200" i="7"/>
  <c r="T205" i="7"/>
  <c r="T261" i="8"/>
  <c r="T132" i="7"/>
  <c r="T75" i="8"/>
  <c r="T230" i="8"/>
  <c r="T47" i="7"/>
  <c r="T11" i="8"/>
  <c r="T85" i="8"/>
  <c r="T186" i="8"/>
  <c r="T234" i="8"/>
  <c r="T43" i="8"/>
  <c r="T162" i="7"/>
  <c r="T244" i="8"/>
  <c r="T142" i="7"/>
  <c r="T99" i="8"/>
  <c r="T262" i="7"/>
  <c r="T65" i="8"/>
  <c r="T182" i="7"/>
  <c r="T70" i="8"/>
  <c r="T13" i="7"/>
  <c r="T118" i="8"/>
  <c r="T116" i="8"/>
  <c r="T233" i="7"/>
  <c r="T191" i="8"/>
  <c r="T124" i="7"/>
  <c r="T102" i="8"/>
  <c r="T71" i="7"/>
  <c r="T43" i="7"/>
  <c r="T28" i="8"/>
  <c r="T225" i="7"/>
  <c r="T164" i="8"/>
  <c r="T219" i="8"/>
  <c r="T285" i="7"/>
  <c r="T93" i="7"/>
  <c r="T51" i="8"/>
  <c r="T252" i="8"/>
  <c r="T110" i="7"/>
  <c r="T125" i="8"/>
  <c r="T212" i="7"/>
  <c r="T57" i="8"/>
  <c r="T52" i="7"/>
  <c r="T16" i="8"/>
  <c r="T225" i="8"/>
  <c r="T68" i="7"/>
  <c r="T169" i="8"/>
  <c r="T185" i="7"/>
  <c r="T259" i="7"/>
  <c r="T12" i="8"/>
  <c r="T193" i="8"/>
  <c r="T253" i="8"/>
  <c r="T280" i="8"/>
  <c r="T104" i="8"/>
  <c r="T179" i="8"/>
  <c r="T58" i="7"/>
  <c r="T287" i="8"/>
  <c r="T157" i="8"/>
  <c r="T216" i="7"/>
  <c r="T122" i="8"/>
  <c r="T37" i="7"/>
  <c r="T53" i="8"/>
  <c r="T270" i="7"/>
  <c r="T97" i="8"/>
  <c r="T97" i="7"/>
  <c r="T92" i="7"/>
  <c r="T231" i="7"/>
  <c r="T20" i="8"/>
  <c r="T170" i="7"/>
  <c r="T190" i="8"/>
  <c r="T177" i="8"/>
  <c r="T165" i="8"/>
  <c r="T175" i="7"/>
  <c r="T95" i="8"/>
  <c r="T18" i="7"/>
  <c r="T58" i="8"/>
  <c r="T288" i="7"/>
  <c r="T180" i="8"/>
  <c r="T205" i="8"/>
  <c r="T39" i="8"/>
  <c r="T247" i="7"/>
  <c r="T229" i="8"/>
  <c r="T183" i="7"/>
  <c r="T88" i="8"/>
  <c r="T243" i="8"/>
  <c r="T32" i="7"/>
  <c r="T275" i="8"/>
  <c r="T269" i="8"/>
  <c r="T30" i="8"/>
  <c r="T89" i="7"/>
  <c r="T177" i="7"/>
  <c r="T165" i="7"/>
  <c r="T72" i="7"/>
  <c r="T144" i="8"/>
  <c r="T214" i="8"/>
  <c r="T136" i="8"/>
  <c r="T67" i="8"/>
  <c r="T201" i="7"/>
  <c r="T242" i="7"/>
  <c r="T194" i="8"/>
  <c r="T215" i="7"/>
  <c r="T176" i="8"/>
  <c r="T87" i="8"/>
  <c r="T27" i="8"/>
  <c r="T19" i="8"/>
  <c r="T117" i="7"/>
  <c r="T227" i="7"/>
  <c r="T278" i="7"/>
  <c r="T63" i="8"/>
  <c r="T14" i="8"/>
  <c r="T155" i="8"/>
  <c r="T247" i="8"/>
  <c r="T84" i="8"/>
  <c r="T66" i="7"/>
  <c r="T114" i="7"/>
  <c r="T241" i="7"/>
  <c r="T277" i="7"/>
  <c r="T258" i="8"/>
  <c r="T226" i="8"/>
  <c r="T25" i="7"/>
  <c r="T104" i="7"/>
  <c r="T32" i="8"/>
  <c r="T135" i="7"/>
  <c r="T267" i="7"/>
  <c r="T36" i="7"/>
  <c r="T209" i="8"/>
  <c r="T215" i="8"/>
  <c r="T238" i="7"/>
  <c r="T33" i="7"/>
  <c r="T253" i="7"/>
  <c r="T148" i="8"/>
  <c r="T17" i="8"/>
  <c r="T273" i="8"/>
  <c r="T49" i="7"/>
  <c r="T45" i="8"/>
  <c r="T124" i="8"/>
  <c r="T61" i="8"/>
  <c r="T29" i="7"/>
  <c r="T201" i="8"/>
  <c r="T88" i="7"/>
  <c r="T134" i="8"/>
  <c r="T20" i="7"/>
  <c r="T82" i="7"/>
  <c r="T139" i="7"/>
  <c r="T251" i="8"/>
  <c r="T113" i="8"/>
  <c r="T186" i="7"/>
  <c r="T166" i="8"/>
  <c r="T193" i="7"/>
  <c r="T284" i="7"/>
  <c r="T220" i="8"/>
  <c r="T264" i="7"/>
  <c r="T208" i="7"/>
  <c r="T159" i="7"/>
  <c r="T237" i="7"/>
  <c r="T62" i="7"/>
  <c r="T195" i="7"/>
  <c r="T204" i="7"/>
  <c r="T172" i="8"/>
  <c r="T68" i="8"/>
  <c r="T60" i="7"/>
  <c r="T57" i="7"/>
  <c r="T87" i="7"/>
  <c r="T138" i="7"/>
  <c r="T210" i="7"/>
  <c r="T143" i="7"/>
  <c r="T105" i="7"/>
  <c r="T56" i="7"/>
  <c r="T246" i="7"/>
  <c r="T36" i="8"/>
  <c r="T105" i="8"/>
  <c r="T289" i="7"/>
  <c r="T55" i="7"/>
  <c r="T41" i="8"/>
  <c r="T169" i="7"/>
  <c r="T232" i="7"/>
  <c r="T130" i="7"/>
  <c r="T26" i="8"/>
  <c r="T278" i="8"/>
  <c r="T76" i="8"/>
  <c r="T103" i="7"/>
  <c r="T74" i="7"/>
  <c r="T95" i="7"/>
  <c r="T91" i="7"/>
  <c r="T173" i="7"/>
  <c r="T250" i="7"/>
  <c r="T267" i="8"/>
  <c r="T188" i="7"/>
  <c r="T163" i="7"/>
  <c r="T192" i="8"/>
  <c r="T290" i="8"/>
  <c r="T245" i="8"/>
  <c r="T197" i="8"/>
  <c r="T35" i="8"/>
  <c r="T111" i="8"/>
  <c r="T255" i="7"/>
  <c r="R5" i="1" a="1"/>
  <c r="T56" i="8"/>
  <c r="T137" i="8"/>
  <c r="T181" i="7"/>
  <c r="T38" i="7"/>
  <c r="T277" i="8"/>
  <c r="T210" i="8"/>
  <c r="T112" i="8"/>
  <c r="T285" i="8"/>
  <c r="T100" i="7"/>
  <c r="T132" i="8"/>
  <c r="T81" i="7"/>
  <c r="T18" i="8"/>
  <c r="T250" i="8"/>
  <c r="T260" i="8"/>
  <c r="T114" i="8"/>
  <c r="T127" i="8"/>
  <c r="T234" i="7"/>
  <c r="T128" i="8"/>
  <c r="T126" i="8"/>
  <c r="T244" i="7"/>
  <c r="T178" i="8"/>
  <c r="T90" i="7"/>
  <c r="T196" i="7"/>
  <c r="T153" i="7"/>
  <c r="T279" i="8"/>
  <c r="T109" i="7"/>
  <c r="T263" i="7"/>
  <c r="T206" i="8"/>
  <c r="T155" i="7"/>
  <c r="T84" i="7"/>
  <c r="T213" i="7"/>
  <c r="T100" i="8"/>
  <c r="T287" i="7"/>
  <c r="T214" i="7"/>
  <c r="T240" i="7"/>
  <c r="T167" i="8"/>
  <c r="T92" i="8"/>
  <c r="T279" i="7"/>
  <c r="T276" i="8"/>
  <c r="T236" i="8"/>
  <c r="T227" i="8"/>
  <c r="T229" i="7"/>
  <c r="T194" i="7"/>
  <c r="T216" i="8"/>
  <c r="T122" i="7"/>
  <c r="T47" i="8"/>
  <c r="T64" i="8"/>
  <c r="T273" i="7"/>
  <c r="T108" i="8"/>
  <c r="T144" i="7"/>
  <c r="T163" i="8"/>
  <c r="T111" i="7"/>
  <c r="T236" i="7"/>
  <c r="T24" i="7"/>
  <c r="T211" i="8"/>
  <c r="T221" i="8"/>
  <c r="T80" i="8"/>
  <c r="T48" i="8"/>
  <c r="T268" i="8"/>
  <c r="T23" i="8"/>
  <c r="T182" i="8"/>
  <c r="T110" i="8"/>
  <c r="T265" i="8"/>
  <c r="T255" i="8"/>
  <c r="T166" i="7"/>
  <c r="T254" i="7"/>
  <c r="T268" i="7"/>
  <c r="T70" i="7"/>
  <c r="T73" i="7"/>
  <c r="T284" i="8"/>
  <c r="T242" i="8"/>
  <c r="T226" i="7"/>
  <c r="T142" i="8"/>
  <c r="T189" i="8"/>
  <c r="T283" i="7"/>
  <c r="T151" i="8"/>
  <c r="T160" i="7"/>
  <c r="T218" i="7"/>
  <c r="T195" i="8"/>
  <c r="T184" i="7"/>
  <c r="T48" i="7"/>
  <c r="T98" i="7"/>
  <c r="T235" i="8"/>
  <c r="T79" i="8"/>
  <c r="T217" i="7"/>
  <c r="T161" i="7"/>
  <c r="T41" i="7"/>
  <c r="T77" i="8"/>
  <c r="R5" i="5" a="1"/>
  <c r="T71" i="8"/>
  <c r="T140" i="8"/>
  <c r="T125" i="7"/>
  <c r="T60" i="8"/>
  <c r="T222" i="7"/>
  <c r="T52" i="8"/>
  <c r="T89" i="8"/>
  <c r="T42" i="7"/>
  <c r="T133" i="7"/>
  <c r="T128" i="7"/>
  <c r="T289" i="8"/>
  <c r="T22" i="8"/>
  <c r="T15" i="7"/>
  <c r="T149" i="8"/>
  <c r="T106" i="7"/>
  <c r="T290" i="7"/>
  <c r="T239" i="8"/>
  <c r="T283" i="8"/>
  <c r="T266" i="8"/>
  <c r="T74" i="8"/>
  <c r="T117" i="8"/>
  <c r="T69" i="7"/>
  <c r="T99" i="7"/>
  <c r="T240" i="8"/>
  <c r="T156" i="8"/>
  <c r="T221" i="7"/>
  <c r="R5" i="6" a="1"/>
  <c r="T96" i="7"/>
  <c r="T259" i="8"/>
  <c r="T156" i="7"/>
  <c r="R5" i="2" a="1"/>
  <c r="T217" i="8"/>
  <c r="T154" i="7"/>
  <c r="T211" i="7"/>
  <c r="T231" i="8"/>
  <c r="T46" i="8"/>
  <c r="T73" i="8"/>
  <c r="T22" i="7"/>
  <c r="T151" i="7"/>
  <c r="T54" i="7"/>
  <c r="T62" i="8"/>
  <c r="T31" i="7"/>
  <c r="T120" i="8"/>
  <c r="T192" i="7"/>
  <c r="T54" i="8"/>
  <c r="T185" i="8"/>
  <c r="T148" i="7"/>
  <c r="T202" i="8"/>
  <c r="T141" i="7"/>
  <c r="T230" i="7"/>
  <c r="T109" i="8"/>
  <c r="T275" i="7"/>
  <c r="T86" i="7"/>
  <c r="T127" i="7"/>
  <c r="T269" i="7"/>
  <c r="T91" i="8"/>
  <c r="T212" i="8"/>
  <c r="T29" i="8"/>
  <c r="T153" i="8"/>
  <c r="T207" i="8"/>
  <c r="T286" i="7"/>
  <c r="T129" i="7"/>
  <c r="T86" i="8"/>
  <c r="T119" i="8"/>
  <c r="T138" i="8"/>
  <c r="T161" i="8"/>
  <c r="T24" i="8"/>
  <c r="T175" i="8"/>
  <c r="T256" i="8"/>
  <c r="T257" i="8"/>
  <c r="T145" i="8"/>
  <c r="T69" i="8"/>
  <c r="T81" i="8"/>
  <c r="T17" i="7"/>
  <c r="T113" i="7"/>
  <c r="T249" i="7"/>
  <c r="T72" i="8"/>
  <c r="T149" i="7"/>
  <c r="T40" i="7"/>
  <c r="T197" i="7"/>
  <c r="T40" i="8"/>
  <c r="T103" i="8"/>
  <c r="T16" i="7"/>
  <c r="T162" i="8"/>
  <c r="T44" i="8"/>
  <c r="T158" i="8"/>
  <c r="T78" i="8"/>
  <c r="T160" i="8"/>
  <c r="T187" i="7"/>
  <c r="T44" i="7"/>
  <c r="T170" i="8"/>
  <c r="T11" i="7"/>
  <c r="T101" i="7"/>
  <c r="T173" i="8"/>
  <c r="T146" i="8"/>
  <c r="T33" i="8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R5" i="5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R5" i="1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R5" i="6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R5" i="2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Y27" i="2" a="1"/>
  <c r="BY27" i="2" s="1"/>
  <c r="BY28" i="2"/>
  <c r="AP28" i="5"/>
  <c r="AP27" i="5" a="1"/>
  <c r="AP27" i="5" s="1"/>
  <c r="AG27" i="6" a="1"/>
  <c r="AG27" i="6" s="1"/>
  <c r="AG28" i="6"/>
  <c r="BE27" i="1" a="1"/>
  <c r="BE27" i="1" s="1"/>
  <c r="BE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W6" i="20" l="1"/>
  <c r="X6" i="8"/>
  <c r="X6" i="8" a="1"/>
  <c r="P5" i="2"/>
  <c r="W6" i="20" a="1"/>
  <c r="P5" i="2" a="1"/>
  <c r="H7" i="9"/>
  <c r="K7" i="9"/>
  <c r="W6" i="7"/>
  <c r="P5" i="5"/>
  <c r="K3" i="9"/>
  <c r="K5" i="9"/>
  <c r="W6" i="7" a="1"/>
  <c r="P5" i="5" a="1"/>
  <c r="H5" i="9"/>
  <c r="H3" i="9"/>
  <c r="X6" i="20"/>
  <c r="X6" i="20" a="1"/>
  <c r="P5" i="1"/>
  <c r="P5" i="1" a="1"/>
  <c r="W6" i="16"/>
  <c r="W6" i="16" a="1"/>
  <c r="X6" i="16"/>
  <c r="X6" i="16" a="1"/>
  <c r="P5" i="6"/>
  <c r="P5" i="6" a="1"/>
  <c r="W6" i="8"/>
  <c r="W6" i="8" a="1"/>
  <c r="X6" i="7"/>
  <c r="X6" i="7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<sst xmlns="http://schemas.openxmlformats.org/spreadsheetml/2006/main" count="61824" uniqueCount="4103">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</sst>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43" fontId="5" fillId="0" borderId="0" xfId="3" applyNumberFormat="1" applyFont="1" applyAlignment="1">
      <alignment horizontal="center" vertical="center" wrapText="1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Sheet1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U2_SH06C-LUG-1-PY-1</v>
          </cell>
          <cell r="J3">
            <v>3</v>
          </cell>
        </row>
        <row r="4">
          <cell r="D4" t="str">
            <v>U2_SH06B-LUG-1-PY-1</v>
          </cell>
          <cell r="J4">
            <v>3</v>
          </cell>
        </row>
        <row r="5">
          <cell r="D5" t="str">
            <v>U2_SH04A-LUG-1-PY-1</v>
          </cell>
          <cell r="J5">
            <v>3</v>
          </cell>
        </row>
        <row r="6">
          <cell r="D6" t="str">
            <v>U2_SH03C-LUG-1-PY-1</v>
          </cell>
          <cell r="J6">
            <v>3</v>
          </cell>
        </row>
        <row r="7">
          <cell r="D7" t="str">
            <v>U2_SH06A-LUG-1-PY-1</v>
          </cell>
          <cell r="J7">
            <v>3</v>
          </cell>
        </row>
        <row r="8">
          <cell r="D8" t="str">
            <v>U2_SH05C-LUG-1-PY-1</v>
          </cell>
          <cell r="J8">
            <v>3</v>
          </cell>
        </row>
        <row r="9">
          <cell r="D9" t="str">
            <v>U2_SH03B-LUG-1-PY-1</v>
          </cell>
          <cell r="J9">
            <v>3</v>
          </cell>
        </row>
        <row r="10">
          <cell r="D10" t="str">
            <v>U2_SH05B-LUG-1-PY-1</v>
          </cell>
          <cell r="J10">
            <v>3</v>
          </cell>
        </row>
        <row r="11">
          <cell r="D11" t="str">
            <v>U2_SH03A-LUG-1-PY-1</v>
          </cell>
          <cell r="J11">
            <v>3</v>
          </cell>
        </row>
        <row r="12">
          <cell r="D12" t="str">
            <v>U2_SH05A-LUG-1-PY-1</v>
          </cell>
          <cell r="J12">
            <v>3</v>
          </cell>
        </row>
        <row r="13">
          <cell r="D13" t="str">
            <v>U2_SH04C-LUG-1-PY-1</v>
          </cell>
          <cell r="J13">
            <v>3</v>
          </cell>
        </row>
        <row r="14">
          <cell r="D14" t="str">
            <v>U2_SH02C-LUG-1-PY-1</v>
          </cell>
          <cell r="J14">
            <v>3</v>
          </cell>
        </row>
        <row r="15">
          <cell r="D15" t="str">
            <v>U2_SH04B-LUG-1-PY-1</v>
          </cell>
          <cell r="J15">
            <v>3</v>
          </cell>
        </row>
        <row r="16">
          <cell r="D16" t="str">
            <v>U2_SH02B-LUG-1-PY-1</v>
          </cell>
          <cell r="J16">
            <v>3</v>
          </cell>
        </row>
        <row r="17">
          <cell r="D17" t="str">
            <v>U2_SH02A-LUG-1-PY-1</v>
          </cell>
          <cell r="J17">
            <v>3</v>
          </cell>
        </row>
        <row r="18">
          <cell r="D18" t="str">
            <v>U2_SH01B-LUG-1-PY-1</v>
          </cell>
          <cell r="J18">
            <v>3</v>
          </cell>
        </row>
        <row r="19">
          <cell r="D19" t="str">
            <v>U2_SH01A-LUG-1-PY-1</v>
          </cell>
          <cell r="J19">
            <v>3</v>
          </cell>
        </row>
        <row r="20">
          <cell r="D20" t="str">
            <v>U1_SH01A-P3-A</v>
          </cell>
          <cell r="J20">
            <v>1</v>
          </cell>
        </row>
        <row r="21">
          <cell r="D21" t="str">
            <v>U1_SH01B-P3-C</v>
          </cell>
          <cell r="J21">
            <v>1</v>
          </cell>
        </row>
        <row r="22">
          <cell r="D22" t="str">
            <v>U1_SH01B-P3-A</v>
          </cell>
          <cell r="J22">
            <v>1</v>
          </cell>
        </row>
        <row r="23">
          <cell r="D23" t="str">
            <v>U1_SH01A-P3-C</v>
          </cell>
          <cell r="J23">
            <v>1</v>
          </cell>
        </row>
        <row r="24">
          <cell r="D24" t="str">
            <v>U2_SH01A-P3-A</v>
          </cell>
          <cell r="J24">
            <v>1</v>
          </cell>
        </row>
        <row r="25">
          <cell r="D25" t="str">
            <v>U2_SH01B-P3-C</v>
          </cell>
          <cell r="J25">
            <v>1</v>
          </cell>
        </row>
        <row r="26">
          <cell r="D26" t="str">
            <v>U2_SH01B-P3-A</v>
          </cell>
          <cell r="J26">
            <v>1</v>
          </cell>
        </row>
        <row r="27">
          <cell r="D27" t="str">
            <v>U2_SH01A-P3-C</v>
          </cell>
          <cell r="J27">
            <v>1</v>
          </cell>
        </row>
        <row r="28">
          <cell r="D28" t="str">
            <v>U2_SH01A-P3-B</v>
          </cell>
          <cell r="J28">
            <v>3</v>
          </cell>
        </row>
        <row r="29">
          <cell r="D29" t="str">
            <v>U1_SH01A-P3-B</v>
          </cell>
          <cell r="J29">
            <v>4</v>
          </cell>
        </row>
        <row r="30">
          <cell r="D30" t="str">
            <v>U1_SH01B-P3-B</v>
          </cell>
          <cell r="J30">
            <v>4</v>
          </cell>
        </row>
        <row r="31">
          <cell r="D31" t="str">
            <v>U2_SH01B-P3-B</v>
          </cell>
          <cell r="J31">
            <v>4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135389.92000000077</v>
          </cell>
        </row>
        <row r="9">
          <cell r="BH9">
            <v>24733.700000000008</v>
          </cell>
        </row>
        <row r="10">
          <cell r="BH10">
            <v>106523.49999999943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320043.88203119056</v>
      </c>
      <c r="G3" s="217">
        <f>SUM(G4:G11)</f>
        <v>815.75796880939743</v>
      </c>
      <c r="H3" s="217">
        <f ca="1">SUM(H4:H11)</f>
        <v>160158.02000000002</v>
      </c>
      <c r="I3" s="231">
        <f>IFERROR(F3/E3," ")</f>
        <v>0.99745758622427738</v>
      </c>
      <c r="J3" s="217">
        <f>SUM(J4:J11)</f>
        <v>291380.82000000024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24666.700000000004</v>
      </c>
      <c r="G5" s="220">
        <f t="shared" ref="G5:G7" si="1">+E5-F5</f>
        <v>0</v>
      </c>
      <c r="H5" s="220">
        <f ca="1">'BTP-U302AB2'!P5</f>
        <v>0</v>
      </c>
      <c r="I5" s="233">
        <f t="shared" si="0"/>
        <v>1</v>
      </c>
      <c r="J5" s="220">
        <f>[2]Progress!$BH$9</f>
        <v>24733.700000000008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135389.92000000077</v>
      </c>
      <c r="K6" s="234">
        <f t="shared" si="2"/>
        <v>121.39999999923748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135219.16203119056</v>
      </c>
      <c r="G7" s="220">
        <f t="shared" si="1"/>
        <v>543.75796880942653</v>
      </c>
      <c r="H7" s="220">
        <f ca="1">'BTP-U302SCR2'!P5</f>
        <v>0</v>
      </c>
      <c r="I7" s="233">
        <f t="shared" si="0"/>
        <v>0.99599479763097742</v>
      </c>
      <c r="J7" s="220">
        <f>[2]Progress!$BH$10</f>
        <v>106523.49999999943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P846"/>
  <sheetViews>
    <sheetView zoomScale="85" zoomScaleNormal="85" workbookViewId="0">
      <pane xSplit="13" ySplit="29" topLeftCell="AO30" activePane="bottomRight" state="frozen"/>
      <selection activeCell="X13" sqref="X13"/>
      <selection pane="topRight" activeCell="X13" sqref="X13"/>
      <selection pane="bottomLeft" activeCell="X13" sqref="X13"/>
      <selection pane="bottomRight" activeCell="AZ864" sqref="AZ86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5" width="6.875" style="3" customWidth="1"/>
    <col min="56" max="56" width="7.25" style="3" customWidth="1"/>
    <col min="57" max="57" width="8.625" style="3" customWidth="1"/>
    <col min="58" max="58" width="9.875" style="3" customWidth="1"/>
    <col min="59" max="59" width="8.625" style="3" customWidth="1"/>
    <col min="60" max="60" width="8.75" style="3" customWidth="1"/>
    <col min="61" max="61" width="7.5" style="3" customWidth="1"/>
    <col min="62" max="64" width="9" style="3" customWidth="1"/>
    <col min="65" max="65" width="8.75" style="3" customWidth="1"/>
    <col min="66" max="66" width="8.625" style="3" customWidth="1"/>
    <col min="67" max="68" width="9" style="3" customWidth="1"/>
    <col min="69" max="16384" width="8.75" style="3"/>
  </cols>
  <sheetData>
    <row r="1" spans="4:56" ht="19.5">
      <c r="D1" s="1" t="s">
        <v>0</v>
      </c>
      <c r="E1" s="2"/>
      <c r="F1" s="2"/>
      <c r="G1" s="2"/>
      <c r="H1" s="2"/>
    </row>
    <row r="2" spans="4:56" ht="13.5" thickBot="1"/>
    <row r="3" spans="4:5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</row>
    <row r="4" spans="4:5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5"/>
    </row>
    <row r="5" spans="4:56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  <c r="BD5" s="35"/>
    </row>
    <row r="6" spans="4:56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</row>
    <row r="7" spans="4:56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6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6" ht="13.5" hidden="1" outlineLevel="1" thickTop="1"/>
    <row r="10" spans="4:5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6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</row>
    <row r="12" spans="4:56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</row>
    <row r="13" spans="4:56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</row>
    <row r="14" spans="4:56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</row>
    <row r="15" spans="4:56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</row>
    <row r="16" spans="4:56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</row>
    <row r="17" spans="3:68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</row>
    <row r="18" spans="3:68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</row>
    <row r="19" spans="3:68" ht="13.5" hidden="1" outlineLevel="1" thickTop="1"/>
    <row r="20" spans="3:6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8" ht="13.5" hidden="1" outlineLevel="1" thickTop="1">
      <c r="D21" s="63" t="s">
        <v>14</v>
      </c>
      <c r="E21" s="64" t="e" cm="1" vm="1">
        <f t="array" ref="E21">_xlfn._xlws.SORT(MID(TRANSPOSE(_xlfn.UNIQUE(_xlfn._xlws.FILTER(BG30:BG846,(C30:C846=$D$21)*(M30:M846&lt;&gt;0)))),3,3),,1)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</row>
    <row r="22" spans="3:68" ht="30.75" hidden="1" customHeight="1" outlineLevel="2">
      <c r="D22" s="66" t="s">
        <v>25</v>
      </c>
      <c r="E22" s="67" t="e" cm="1" vm="2">
        <f t="array" ref="E22">SUMPRODUCT(--($C$30:$C$846=$D$21),--($BG$30:$BG$846="PL"&amp;E$21),$J$30:$J$846,$I$30:$I$846)/(7.85*E$21)</f>
        <v>#VALUE!</v>
      </c>
      <c r="F22" s="67" t="e" cm="1">
        <f t="array" ref="F22">SUMPRODUCT(--($C$30:$C$846=$D$21),--($BG$30:$BG$846="PL"&amp;F$21),$J$30:$J$846,$I$30:$I$846)/(7.85*F$21)</f>
        <v>#DIV/0!</v>
      </c>
      <c r="G22" s="67" t="e" cm="1">
        <f t="array" ref="G22">SUMPRODUCT(--($C$30:$C$846=$D$21),--($BG$30:$BG$846="PL"&amp;G$21),$J$30:$J$846,$I$30:$I$846)/(7.85*G$21)</f>
        <v>#DIV/0!</v>
      </c>
      <c r="H22" s="67" t="e" cm="1">
        <f t="array" ref="H22">SUMPRODUCT(--($C$30:$C$846=$D$21),--($BG$30:$BG$846="PL"&amp;H$21),$J$30:$J$846,$I$30:$I$846)/(7.85*H$21)</f>
        <v>#DIV/0!</v>
      </c>
      <c r="I22" s="67" t="e" cm="1">
        <f t="array" ref="I22">SUMPRODUCT(--($C$30:$C$846=$D$21),--($BG$30:$BG$846="PL"&amp;I$21),$J$30:$J$846,$I$30:$I$846)/(7.85*I$21)</f>
        <v>#DIV/0!</v>
      </c>
      <c r="J22" s="67" t="e" cm="1">
        <f t="array" ref="J22">SUMPRODUCT(--($C$30:$C$846=$D$21),--($BG$30:$BG$846="PL"&amp;J$21),$J$30:$J$846,$I$30:$I$846)/(7.85*J$21)</f>
        <v>#DIV/0!</v>
      </c>
      <c r="K22" s="67" t="e" cm="1">
        <f t="array" ref="K22">SUMPRODUCT(--($C$30:$C$846=$D$21),--($BG$30:$BG$846="PL"&amp;K$21),$J$30:$J$846,$I$30:$I$846)/(7.85*K$21)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</row>
    <row r="23" spans="3:68" ht="21" hidden="1" customHeight="1" outlineLevel="2">
      <c r="D23" s="66" t="s">
        <v>18</v>
      </c>
      <c r="E23" s="69" t="e" cm="1" vm="2">
        <f t="array" ref="E23">SUMPRODUCT(--($C$30:$C$846=$D$21),--($BG$30:$BG$846="PL"&amp;E$21),$I$30:$I$846)</f>
        <v>#VALUE!</v>
      </c>
      <c r="F23" s="69" cm="1">
        <f t="array" ref="F23">SUMPRODUCT(--($C$30:$C$846=$D$21),--($BG$30:$BG$846="PL"&amp;F$21),$I$30:$I$846)</f>
        <v>0</v>
      </c>
      <c r="G23" s="69" cm="1">
        <f t="array" ref="G23">SUMPRODUCT(--($C$30:$C$846=$D$21),--($BG$30:$BG$846="PL"&amp;G$21),$I$30:$I$846)</f>
        <v>0</v>
      </c>
      <c r="H23" s="69" cm="1">
        <f t="array" ref="H23">SUMPRODUCT(--($C$30:$C$846=$D$21),--($BG$30:$BG$846="PL"&amp;H$21),$I$30:$I$846)</f>
        <v>0</v>
      </c>
      <c r="I23" s="69" cm="1">
        <f t="array" ref="I23">SUMPRODUCT(--($C$30:$C$846=$D$21),--($BG$30:$BG$846="PL"&amp;I$21),$I$30:$I$846)</f>
        <v>0</v>
      </c>
      <c r="J23" s="69" cm="1">
        <f t="array" ref="J23">SUMPRODUCT(--($C$30:$C$846=$D$21),--($BG$30:$BG$846="PL"&amp;J$21),$I$30:$I$846)</f>
        <v>0</v>
      </c>
      <c r="K23" s="69" cm="1">
        <f t="array" ref="K23">SUMPRODUCT(--($C$30:$C$846=$D$21),--($BG$30:$BG$846="PL"&amp;K$21),$I$30:$I$846)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</row>
    <row r="24" spans="3:68" ht="25.9" hidden="1" customHeight="1" outlineLevel="2">
      <c r="D24" s="66" t="s">
        <v>26</v>
      </c>
      <c r="E24" s="67" t="e" cm="1" vm="2">
        <f t="array" ref="E24">SUMPRODUCT(--($C$30:$C$846=$D$21),--($BG$30:$BG$846="PL"&amp;E$21),$J$30:$J$846,$M$30:$M$846)/(7.85*E$21)</f>
        <v>#VALUE!</v>
      </c>
      <c r="F24" s="67" t="e" cm="1">
        <f t="array" ref="F24">SUMPRODUCT(--($C$30:$C$846=$D$21),--($BG$30:$BG$846="PL"&amp;F$21),$J$30:$J$846,$M$30:$M$846)/(7.85*F$21)</f>
        <v>#DIV/0!</v>
      </c>
      <c r="G24" s="67" t="e" cm="1">
        <f t="array" ref="G24">SUMPRODUCT(--($C$30:$C$846=$D$21),--($BG$30:$BG$846="PL"&amp;G$21),$J$30:$J$846,$M$30:$M$846)/(7.85*G$21)</f>
        <v>#DIV/0!</v>
      </c>
      <c r="H24" s="67" t="e" cm="1">
        <f t="array" ref="H24">SUMPRODUCT(--($C$30:$C$846=$D$21),--($BG$30:$BG$846="PL"&amp;H$21),$J$30:$J$846,$M$30:$M$846)/(7.85*H$21)</f>
        <v>#DIV/0!</v>
      </c>
      <c r="I24" s="67" t="e" cm="1">
        <f t="array" ref="I24">SUMPRODUCT(--($C$30:$C$846=$D$21),--($BG$30:$BG$846="PL"&amp;I$21),$J$30:$J$846,$M$30:$M$846)/(7.85*I$21)</f>
        <v>#DIV/0!</v>
      </c>
      <c r="J24" s="67" t="e" cm="1">
        <f t="array" ref="J24">SUMPRODUCT(--($C$30:$C$846=$D$21),--($BG$30:$BG$846="PL"&amp;J$21),$J$30:$J$846,$M$30:$M$846)/(7.85*J$21)</f>
        <v>#DIV/0!</v>
      </c>
      <c r="K24" s="67" t="e" cm="1">
        <f t="array" ref="K24">SUMPRODUCT(--($C$30:$C$846=$D$21),--($BG$30:$BG$846="PL"&amp;K$21),$J$30:$J$846,$M$30:$M$846)/(7.85*K$21)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</row>
    <row r="25" spans="3:68" ht="19.5" hidden="1" customHeight="1" outlineLevel="2">
      <c r="D25" s="71" t="s">
        <v>27</v>
      </c>
      <c r="E25" s="69" t="e" cm="1" vm="2">
        <f t="array" ref="E25">SUMPRODUCT(--($C$30:$C$846=$D$21),--($BG$30:$BG$846="PL"&amp;E$21),$M$30:$M$846)</f>
        <v>#VALUE!</v>
      </c>
      <c r="F25" s="69" cm="1">
        <f t="array" ref="F25">SUMPRODUCT(--($C$30:$C$846=$D$21),--($BG$30:$BG$846="PL"&amp;F$21),$M$30:$M$846)</f>
        <v>0</v>
      </c>
      <c r="G25" s="69" cm="1">
        <f t="array" ref="G25">SUMPRODUCT(--($C$30:$C$846=$D$21),--($BG$30:$BG$846="PL"&amp;G$21),$M$30:$M$846)</f>
        <v>0</v>
      </c>
      <c r="H25" s="69" cm="1">
        <f t="array" ref="H25">SUMPRODUCT(--($C$30:$C$846=$D$21),--($BG$30:$BG$846="PL"&amp;H$21),$M$30:$M$846)</f>
        <v>0</v>
      </c>
      <c r="I25" s="69" cm="1">
        <f t="array" ref="I25">SUMPRODUCT(--($C$30:$C$846=$D$21),--($BG$30:$BG$846="PL"&amp;I$21),$M$30:$M$846)</f>
        <v>0</v>
      </c>
      <c r="J25" s="69" cm="1">
        <f t="array" ref="J25">SUMPRODUCT(--($C$30:$C$846=$D$21),--($BG$30:$BG$846="PL"&amp;J$21),$M$30:$M$846)</f>
        <v>0</v>
      </c>
      <c r="K25" s="69" cm="1">
        <f t="array" ref="K25">SUMPRODUCT(--($C$30:$C$846=$D$21),--($BG$30:$BG$846="PL"&amp;K$21),$M$30:$M$846)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</row>
    <row r="26" spans="3:68" ht="25.9" hidden="1" customHeight="1" outlineLevel="1" collapsed="1" thickBot="1">
      <c r="D26" s="72" t="s">
        <v>28</v>
      </c>
      <c r="E26" s="67" t="e" cm="1" vm="2">
        <f t="array" ref="E26">SUMPRODUCT(--($C$30:$C$846=$D$21),--($BG$30:$BG$846="PL"&amp;E$21),$J$30:$J$846,$M$30:$M$846)</f>
        <v>#VALUE!</v>
      </c>
      <c r="F26" s="67" cm="1">
        <f t="array" ref="F26">SUMPRODUCT(--($C$30:$C$846=$D$21),--($BG$30:$BG$846="PL"&amp;F$21),$J$30:$J$846,$M$30:$M$846)</f>
        <v>0</v>
      </c>
      <c r="G26" s="67" cm="1">
        <f t="array" ref="G26">SUMPRODUCT(--($C$30:$C$846=$D$21),--($BG$30:$BG$846="PL"&amp;G$21),$J$30:$J$846,$M$30:$M$846)</f>
        <v>0</v>
      </c>
      <c r="H26" s="67" cm="1">
        <f t="array" ref="H26">SUMPRODUCT(--($C$30:$C$846=$D$21),--($BG$30:$BG$846="PL"&amp;H$21),$J$30:$J$846,$M$30:$M$846)</f>
        <v>0</v>
      </c>
      <c r="I26" s="67" cm="1">
        <f t="array" ref="I26">SUMPRODUCT(--($C$30:$C$846=$D$21),--($BG$30:$BG$846="PL"&amp;I$21),$J$30:$J$846,$M$30:$M$846)</f>
        <v>0</v>
      </c>
      <c r="J26" s="67" cm="1">
        <f t="array" ref="J26">SUMPRODUCT(--($C$30:$C$846=$D$21),--($BG$30:$BG$846="PL"&amp;J$21),$J$30:$J$846,$M$30:$M$846)</f>
        <v>0</v>
      </c>
      <c r="K26" s="67" cm="1">
        <f t="array" ref="K26">SUMPRODUCT(--($C$30:$C$846=$D$21),--($BG$30:$BG$846="PL"&amp;K$21),$J$30:$J$846,$M$30:$M$846)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</row>
    <row r="27" spans="3:68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134</v>
      </c>
      <c r="BC27" s="73" cm="1">
        <f t="array" ref="BC27">SUMPRODUCT($J$30:$J$846,BC30:BC846,--(BC30:BC846&lt;&gt;""))</f>
        <v>38.6</v>
      </c>
      <c r="BD27" s="73" cm="1">
        <f t="array" ref="BD27">SUMPRODUCT($J$30:$J$846,BD30:BD846,--(BD30:BD846&lt;&gt;""))</f>
        <v>779.81999999999948</v>
      </c>
      <c r="BE27" s="73" cm="1">
        <f t="array" ref="BE27">SUMPRODUCT($J$30:$J$846,BE30:BE846,--(BE30:BE846&lt;&gt;""))</f>
        <v>0</v>
      </c>
    </row>
    <row r="28" spans="3:6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D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2</v>
      </c>
      <c r="BC28" s="75">
        <f t="shared" ref="BC28" si="9">SUM(BC30:BC846)</f>
        <v>2</v>
      </c>
      <c r="BD28" s="75">
        <f t="shared" si="1"/>
        <v>16605</v>
      </c>
      <c r="BE28" s="75">
        <f t="shared" ref="BE28" si="10">SUM(BE30:BE846)</f>
        <v>0</v>
      </c>
      <c r="BF28" s="74"/>
      <c r="BG28" s="74"/>
    </row>
    <row r="29" spans="3:6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>
        <v>46297</v>
      </c>
      <c r="BC29" s="79">
        <v>46298</v>
      </c>
      <c r="BD29" s="78" t="s">
        <v>35</v>
      </c>
      <c r="BE29" s="77" t="s">
        <v>36</v>
      </c>
      <c r="BF29" s="77" t="s">
        <v>37</v>
      </c>
      <c r="BG29" s="77" t="s">
        <v>38</v>
      </c>
      <c r="BH29" s="80" t="s">
        <v>39</v>
      </c>
      <c r="BI29" s="80" t="s">
        <v>40</v>
      </c>
      <c r="BJ29" s="80" t="s">
        <v>41</v>
      </c>
      <c r="BK29" s="80" t="s">
        <v>42</v>
      </c>
      <c r="BL29" s="80" t="s">
        <v>43</v>
      </c>
      <c r="BM29" s="80" t="s">
        <v>44</v>
      </c>
      <c r="BN29" s="81" t="s">
        <v>45</v>
      </c>
      <c r="BO29" s="80"/>
      <c r="BP29" s="80"/>
    </row>
    <row r="30" spans="3:68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1">MIN(SUM(N30:BD30),I30)</f>
        <v>1</v>
      </c>
      <c r="M30" s="26">
        <f t="shared" ref="M30:M289" si="12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67">
        <f>SUMIFS([1]Up!$J:$J,[1]Up!$D:$D,D30)</f>
        <v>0</v>
      </c>
      <c r="BF30" s="82"/>
      <c r="BG30" s="82" t="str">
        <f t="shared" ref="BG30:BG93" si="13">IFERROR(IF(C30="Plate",LEFT(E30,FIND("*",E30,1)-1),""),IF(C30="Plate",LEFT(E30,FIND("x",E30,1)-1),""))</f>
        <v/>
      </c>
      <c r="BH30" s="53" t="str">
        <f t="shared" ref="BH30:BH93" si="14">IF(ROUND(SUM(N30:BD30)-I30,0)&gt;0,"Thừa "&amp;SUM(N30:BD30)-I30,"")</f>
        <v/>
      </c>
      <c r="BI30" s="53" t="s">
        <v>50</v>
      </c>
      <c r="BJ30" s="53"/>
      <c r="BK30" s="53"/>
      <c r="BL30" s="53" t="s">
        <v>1681</v>
      </c>
      <c r="BM30" s="53">
        <v>1</v>
      </c>
      <c r="BN30" s="83"/>
      <c r="BO30" s="53"/>
      <c r="BP30" s="53"/>
    </row>
    <row r="31" spans="3:68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1"/>
        <v>1</v>
      </c>
      <c r="M31" s="26">
        <f t="shared" si="12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67">
        <f>SUMIFS([1]Up!$J:$J,[1]Up!$D:$D,D31)</f>
        <v>0</v>
      </c>
      <c r="BF31" s="82"/>
      <c r="BG31" s="82" t="str">
        <f t="shared" si="13"/>
        <v/>
      </c>
      <c r="BH31" s="53" t="str">
        <f t="shared" si="14"/>
        <v/>
      </c>
      <c r="BI31" s="53" t="s">
        <v>50</v>
      </c>
      <c r="BJ31" s="53" t="s">
        <v>1820</v>
      </c>
      <c r="BK31" s="53"/>
      <c r="BL31" s="53" t="s">
        <v>1821</v>
      </c>
      <c r="BM31" s="53">
        <v>1</v>
      </c>
      <c r="BN31" s="83">
        <v>46169</v>
      </c>
      <c r="BO31" s="53"/>
      <c r="BP31" s="53"/>
    </row>
    <row r="32" spans="3:68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1"/>
        <v>7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67">
        <f>SUMIFS([1]Up!$J:$J,[1]Up!$D:$D,D32)</f>
        <v>0</v>
      </c>
      <c r="BF32" s="82"/>
      <c r="BG32" s="82" t="str">
        <f t="shared" si="13"/>
        <v/>
      </c>
      <c r="BH32" s="53" t="str">
        <f t="shared" si="14"/>
        <v/>
      </c>
      <c r="BI32" s="53" t="s">
        <v>50</v>
      </c>
      <c r="BJ32" s="53" t="s">
        <v>1827</v>
      </c>
      <c r="BK32" s="53"/>
      <c r="BL32" s="53" t="s">
        <v>1828</v>
      </c>
      <c r="BM32" s="53">
        <v>7</v>
      </c>
      <c r="BN32" s="83">
        <v>46169</v>
      </c>
      <c r="BO32" s="53"/>
      <c r="BP32" s="53"/>
    </row>
    <row r="33" spans="3:68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1"/>
        <v>8</v>
      </c>
      <c r="M33" s="26">
        <f t="shared" si="1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67">
        <f>SUMIFS([1]Up!$J:$J,[1]Up!$D:$D,D33)</f>
        <v>0</v>
      </c>
      <c r="BF33" s="82"/>
      <c r="BG33" s="82" t="str">
        <f t="shared" si="13"/>
        <v>PL10</v>
      </c>
      <c r="BH33" s="53" t="str">
        <f t="shared" si="14"/>
        <v/>
      </c>
      <c r="BI33" s="53" t="s">
        <v>61</v>
      </c>
      <c r="BJ33" s="84" t="s">
        <v>1787</v>
      </c>
      <c r="BK33" s="53"/>
      <c r="BL33" s="53" t="s">
        <v>1788</v>
      </c>
      <c r="BM33" s="53">
        <v>8</v>
      </c>
      <c r="BN33" s="83">
        <v>46169</v>
      </c>
      <c r="BO33" s="53"/>
      <c r="BP33" s="53"/>
    </row>
    <row r="34" spans="3:68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1"/>
        <v>2</v>
      </c>
      <c r="M34" s="26">
        <f t="shared" si="12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67">
        <f>SUMIFS([1]Up!$J:$J,[1]Up!$D:$D,D34)</f>
        <v>0</v>
      </c>
      <c r="BF34" s="82"/>
      <c r="BG34" s="82" t="str">
        <f t="shared" si="13"/>
        <v/>
      </c>
      <c r="BH34" s="53" t="str">
        <f t="shared" si="14"/>
        <v/>
      </c>
      <c r="BI34" s="53" t="s">
        <v>50</v>
      </c>
      <c r="BJ34" s="84" t="s">
        <v>1833</v>
      </c>
      <c r="BK34" s="53"/>
      <c r="BL34" s="53" t="s">
        <v>1834</v>
      </c>
      <c r="BM34" s="53">
        <v>2</v>
      </c>
      <c r="BN34" s="83">
        <v>46169</v>
      </c>
      <c r="BO34" s="53"/>
      <c r="BP34" s="53"/>
    </row>
    <row r="35" spans="3:68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1"/>
        <v>7</v>
      </c>
      <c r="M35" s="26">
        <f t="shared" si="12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67">
        <f>SUMIFS([1]Up!$J:$J,[1]Up!$D:$D,D35)</f>
        <v>0</v>
      </c>
      <c r="BF35" s="82"/>
      <c r="BG35" s="82" t="str">
        <f t="shared" si="13"/>
        <v/>
      </c>
      <c r="BH35" s="53" t="str">
        <f t="shared" si="14"/>
        <v/>
      </c>
      <c r="BI35" s="53" t="s">
        <v>50</v>
      </c>
      <c r="BJ35" s="84" t="s">
        <v>1833</v>
      </c>
      <c r="BK35" s="53"/>
      <c r="BL35" s="53" t="s">
        <v>1834</v>
      </c>
      <c r="BM35" s="53">
        <v>7</v>
      </c>
      <c r="BN35" s="83">
        <v>46169</v>
      </c>
      <c r="BO35" s="53"/>
      <c r="BP35" s="53"/>
    </row>
    <row r="36" spans="3:68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1"/>
        <v>7</v>
      </c>
      <c r="M36" s="26">
        <f t="shared" si="12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67">
        <f>SUMIFS([1]Up!$J:$J,[1]Up!$D:$D,D36)</f>
        <v>0</v>
      </c>
      <c r="BF36" s="82"/>
      <c r="BG36" s="82" t="str">
        <f t="shared" si="13"/>
        <v/>
      </c>
      <c r="BH36" s="53" t="str">
        <f t="shared" si="14"/>
        <v/>
      </c>
      <c r="BI36" s="53" t="s">
        <v>50</v>
      </c>
      <c r="BJ36" s="84" t="s">
        <v>1833</v>
      </c>
      <c r="BK36" s="53"/>
      <c r="BL36" s="53" t="s">
        <v>1834</v>
      </c>
      <c r="BM36" s="53">
        <v>7</v>
      </c>
      <c r="BN36" s="83">
        <v>46169</v>
      </c>
      <c r="BO36" s="53"/>
      <c r="BP36" s="53"/>
    </row>
    <row r="37" spans="3:68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1"/>
        <v>7</v>
      </c>
      <c r="M37" s="26">
        <f t="shared" si="12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67">
        <f>SUMIFS([1]Up!$J:$J,[1]Up!$D:$D,D37)</f>
        <v>0</v>
      </c>
      <c r="BF37" s="82"/>
      <c r="BG37" s="82" t="str">
        <f t="shared" si="13"/>
        <v/>
      </c>
      <c r="BH37" s="53" t="str">
        <f t="shared" si="14"/>
        <v/>
      </c>
      <c r="BI37" s="53" t="s">
        <v>50</v>
      </c>
      <c r="BJ37" s="84" t="s">
        <v>1833</v>
      </c>
      <c r="BK37" s="53"/>
      <c r="BL37" s="53" t="s">
        <v>1834</v>
      </c>
      <c r="BM37" s="53">
        <v>7</v>
      </c>
      <c r="BN37" s="83">
        <v>46169</v>
      </c>
      <c r="BO37" s="53"/>
      <c r="BP37" s="53"/>
    </row>
    <row r="38" spans="3:68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1"/>
        <v>7</v>
      </c>
      <c r="M38" s="26">
        <f t="shared" si="12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67">
        <f>SUMIFS([1]Up!$J:$J,[1]Up!$D:$D,D38)</f>
        <v>0</v>
      </c>
      <c r="BF38" s="82"/>
      <c r="BG38" s="82" t="str">
        <f t="shared" si="13"/>
        <v/>
      </c>
      <c r="BH38" s="53" t="str">
        <f t="shared" si="14"/>
        <v/>
      </c>
      <c r="BI38" s="53" t="s">
        <v>50</v>
      </c>
      <c r="BJ38" s="84" t="s">
        <v>1833</v>
      </c>
      <c r="BK38" s="53"/>
      <c r="BL38" s="53" t="s">
        <v>1834</v>
      </c>
      <c r="BM38" s="53">
        <v>7</v>
      </c>
      <c r="BN38" s="83">
        <v>46169</v>
      </c>
      <c r="BO38" s="53"/>
      <c r="BP38" s="53"/>
    </row>
    <row r="39" spans="3:68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1"/>
        <v>4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67">
        <f>SUMIFS([1]Up!$J:$J,[1]Up!$D:$D,D39)</f>
        <v>0</v>
      </c>
      <c r="BF39" s="82"/>
      <c r="BG39" s="82" t="str">
        <f t="shared" si="13"/>
        <v/>
      </c>
      <c r="BH39" s="53" t="str">
        <f t="shared" si="14"/>
        <v/>
      </c>
      <c r="BI39" s="53" t="s">
        <v>61</v>
      </c>
      <c r="BJ39" s="53" t="s">
        <v>1842</v>
      </c>
      <c r="BK39" s="53"/>
      <c r="BL39" s="53" t="s">
        <v>1843</v>
      </c>
      <c r="BM39" s="53">
        <v>4</v>
      </c>
      <c r="BN39" s="83">
        <v>46169</v>
      </c>
      <c r="BO39" s="53"/>
      <c r="BP39" s="53"/>
    </row>
    <row r="40" spans="3:68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1"/>
        <v>524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>
        <v>524</v>
      </c>
      <c r="BE40" s="67">
        <f>SUMIFS([1]Up!$J:$J,[1]Up!$D:$D,D40)</f>
        <v>0</v>
      </c>
      <c r="BF40" s="82"/>
      <c r="BG40" s="82" t="str">
        <f t="shared" si="13"/>
        <v/>
      </c>
      <c r="BH40" s="53" t="str">
        <f t="shared" si="14"/>
        <v/>
      </c>
      <c r="BI40" s="53" t="s">
        <v>75</v>
      </c>
      <c r="BJ40" s="53" t="s">
        <v>1854</v>
      </c>
      <c r="BK40" s="53"/>
      <c r="BL40" s="53"/>
      <c r="BM40" s="53"/>
      <c r="BN40" s="83"/>
      <c r="BO40" s="53"/>
      <c r="BP40" s="53"/>
    </row>
    <row r="41" spans="3:68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1"/>
        <v>262</v>
      </c>
      <c r="M41" s="26">
        <f t="shared" si="12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67">
        <f>SUMIFS([1]Up!$J:$J,[1]Up!$D:$D,D41)</f>
        <v>0</v>
      </c>
      <c r="BF41" s="82"/>
      <c r="BG41" s="82" t="str">
        <f t="shared" si="13"/>
        <v/>
      </c>
      <c r="BH41" s="53" t="str">
        <f t="shared" si="14"/>
        <v/>
      </c>
      <c r="BI41" s="53" t="s">
        <v>75</v>
      </c>
      <c r="BJ41" s="53" t="s">
        <v>1856</v>
      </c>
      <c r="BK41" s="53"/>
      <c r="BL41" s="53"/>
      <c r="BM41" s="53"/>
      <c r="BN41" s="83"/>
      <c r="BO41" s="53"/>
      <c r="BP41" s="53"/>
    </row>
    <row r="42" spans="3:68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1"/>
        <v>1</v>
      </c>
      <c r="M42" s="26">
        <f t="shared" si="12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67">
        <f>SUMIFS([1]Up!$J:$J,[1]Up!$D:$D,D42)</f>
        <v>0</v>
      </c>
      <c r="BF42" s="82" t="s">
        <v>82</v>
      </c>
      <c r="BG42" s="82" t="str">
        <f t="shared" si="13"/>
        <v>PL6</v>
      </c>
      <c r="BH42" s="53" t="str">
        <f t="shared" si="14"/>
        <v>Thừa 1</v>
      </c>
      <c r="BI42" s="53" t="s">
        <v>50</v>
      </c>
      <c r="BJ42" s="53"/>
      <c r="BK42" s="53"/>
      <c r="BL42" s="53" t="s">
        <v>1681</v>
      </c>
      <c r="BM42" s="53">
        <v>1</v>
      </c>
      <c r="BN42" s="83"/>
      <c r="BO42" s="53"/>
      <c r="BP42" s="53"/>
    </row>
    <row r="43" spans="3:68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1"/>
        <v>7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67">
        <f>SUMIFS([1]Up!$J:$J,[1]Up!$D:$D,D43)</f>
        <v>0</v>
      </c>
      <c r="BF43" s="82"/>
      <c r="BG43" s="82" t="str">
        <f t="shared" si="13"/>
        <v>PL25</v>
      </c>
      <c r="BH43" s="53" t="str">
        <f t="shared" si="14"/>
        <v/>
      </c>
      <c r="BI43" s="53" t="s">
        <v>50</v>
      </c>
      <c r="BJ43" s="53" t="s">
        <v>1848</v>
      </c>
      <c r="BK43" s="53"/>
      <c r="BL43" s="53" t="s">
        <v>1849</v>
      </c>
      <c r="BM43" s="53">
        <v>7</v>
      </c>
      <c r="BN43" s="83">
        <v>46169</v>
      </c>
      <c r="BO43" s="53"/>
      <c r="BP43" s="53"/>
    </row>
    <row r="44" spans="3:68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1"/>
        <v>1</v>
      </c>
      <c r="M44" s="26">
        <f t="shared" si="12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67">
        <f>SUMIFS([1]Up!$J:$J,[1]Up!$D:$D,D44)</f>
        <v>0</v>
      </c>
      <c r="BF44" s="82"/>
      <c r="BG44" s="82" t="str">
        <f t="shared" si="13"/>
        <v/>
      </c>
      <c r="BH44" s="53" t="str">
        <f t="shared" si="14"/>
        <v/>
      </c>
      <c r="BI44" s="53" t="s">
        <v>50</v>
      </c>
      <c r="BJ44" s="53"/>
      <c r="BK44" s="53"/>
      <c r="BL44" s="53" t="s">
        <v>1681</v>
      </c>
      <c r="BM44" s="53">
        <v>1</v>
      </c>
      <c r="BN44" s="83"/>
      <c r="BO44" s="53"/>
      <c r="BP44" s="53"/>
    </row>
    <row r="45" spans="3:68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1"/>
        <v>1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67">
        <f>SUMIFS([1]Up!$J:$J,[1]Up!$D:$D,D45)</f>
        <v>0</v>
      </c>
      <c r="BF45" s="82"/>
      <c r="BG45" s="82" t="str">
        <f t="shared" si="13"/>
        <v/>
      </c>
      <c r="BH45" s="53" t="str">
        <f t="shared" si="14"/>
        <v/>
      </c>
      <c r="BI45" s="53" t="s">
        <v>50</v>
      </c>
      <c r="BJ45" s="53"/>
      <c r="BK45" s="53"/>
      <c r="BL45" s="53" t="s">
        <v>1681</v>
      </c>
      <c r="BM45" s="53">
        <v>1</v>
      </c>
      <c r="BN45" s="83"/>
      <c r="BO45" s="53"/>
      <c r="BP45" s="53"/>
    </row>
    <row r="46" spans="3:68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1"/>
        <v>2</v>
      </c>
      <c r="M46" s="26">
        <f t="shared" si="12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67">
        <f>SUMIFS([1]Up!$J:$J,[1]Up!$D:$D,D46)</f>
        <v>0</v>
      </c>
      <c r="BF46" s="82"/>
      <c r="BG46" s="82" t="str">
        <f t="shared" si="13"/>
        <v/>
      </c>
      <c r="BH46" s="53" t="str">
        <f t="shared" si="14"/>
        <v/>
      </c>
      <c r="BI46" s="53" t="s">
        <v>50</v>
      </c>
      <c r="BJ46" s="53" t="s">
        <v>1862</v>
      </c>
      <c r="BK46" s="53"/>
      <c r="BL46" s="53" t="s">
        <v>1863</v>
      </c>
      <c r="BM46" s="53">
        <v>2</v>
      </c>
      <c r="BN46" s="83">
        <v>46169</v>
      </c>
      <c r="BO46" s="53"/>
      <c r="BP46" s="53"/>
    </row>
    <row r="47" spans="3:68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1"/>
        <v>2</v>
      </c>
      <c r="M47" s="26">
        <f t="shared" si="12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67">
        <f>SUMIFS([1]Up!$J:$J,[1]Up!$D:$D,D47)</f>
        <v>0</v>
      </c>
      <c r="BF47" s="82"/>
      <c r="BG47" s="82" t="str">
        <f t="shared" si="13"/>
        <v/>
      </c>
      <c r="BH47" s="53" t="str">
        <f t="shared" si="14"/>
        <v/>
      </c>
      <c r="BI47" s="53" t="s">
        <v>50</v>
      </c>
      <c r="BJ47" s="53" t="s">
        <v>1862</v>
      </c>
      <c r="BK47" s="53"/>
      <c r="BL47" s="53" t="s">
        <v>1863</v>
      </c>
      <c r="BM47" s="53">
        <v>2</v>
      </c>
      <c r="BN47" s="83">
        <v>46169</v>
      </c>
      <c r="BO47" s="53"/>
      <c r="BP47" s="53"/>
    </row>
    <row r="48" spans="3:68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1"/>
        <v>2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67">
        <f>SUMIFS([1]Up!$J:$J,[1]Up!$D:$D,D48)</f>
        <v>0</v>
      </c>
      <c r="BF48" s="82"/>
      <c r="BG48" s="82" t="str">
        <f t="shared" si="13"/>
        <v/>
      </c>
      <c r="BH48" s="53" t="str">
        <f t="shared" si="14"/>
        <v/>
      </c>
      <c r="BI48" s="53" t="s">
        <v>96</v>
      </c>
      <c r="BJ48" s="53"/>
      <c r="BK48" s="53"/>
      <c r="BL48" s="53" t="s">
        <v>1681</v>
      </c>
      <c r="BM48" s="53">
        <v>2</v>
      </c>
      <c r="BN48" s="83"/>
      <c r="BO48" s="53"/>
      <c r="BP48" s="53"/>
    </row>
    <row r="49" spans="3:68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1"/>
        <v>6</v>
      </c>
      <c r="M49" s="26">
        <f t="shared" si="12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67">
        <f>SUMIFS([1]Up!$J:$J,[1]Up!$D:$D,D49)</f>
        <v>0</v>
      </c>
      <c r="BF49" s="82"/>
      <c r="BG49" s="82" t="str">
        <f t="shared" si="13"/>
        <v/>
      </c>
      <c r="BH49" s="53" t="str">
        <f t="shared" si="14"/>
        <v/>
      </c>
      <c r="BI49" s="53" t="s">
        <v>50</v>
      </c>
      <c r="BJ49" s="84" t="s">
        <v>1868</v>
      </c>
      <c r="BK49" s="53"/>
      <c r="BL49" s="53" t="s">
        <v>1869</v>
      </c>
      <c r="BM49" s="53">
        <v>6</v>
      </c>
      <c r="BN49" s="83">
        <v>46169</v>
      </c>
      <c r="BO49" s="53"/>
      <c r="BP49" s="53"/>
    </row>
    <row r="50" spans="3:68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1"/>
        <v>4</v>
      </c>
      <c r="M50" s="26">
        <f t="shared" si="12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67">
        <f>SUMIFS([1]Up!$J:$J,[1]Up!$D:$D,D50)</f>
        <v>0</v>
      </c>
      <c r="BF50" s="82"/>
      <c r="BG50" s="82" t="str">
        <f t="shared" si="13"/>
        <v>PL25</v>
      </c>
      <c r="BH50" s="53" t="str">
        <f t="shared" si="14"/>
        <v/>
      </c>
      <c r="BI50" s="53" t="s">
        <v>50</v>
      </c>
      <c r="BJ50" s="53" t="s">
        <v>1873</v>
      </c>
      <c r="BK50" s="53"/>
      <c r="BL50" s="53" t="s">
        <v>1874</v>
      </c>
      <c r="BM50" s="53">
        <v>4</v>
      </c>
      <c r="BN50" s="83">
        <v>46169</v>
      </c>
      <c r="BO50" s="53"/>
      <c r="BP50" s="53"/>
    </row>
    <row r="51" spans="3:68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1"/>
        <v>8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67">
        <f>SUMIFS([1]Up!$J:$J,[1]Up!$D:$D,D51)</f>
        <v>0</v>
      </c>
      <c r="BF51" s="82"/>
      <c r="BG51" s="82" t="str">
        <f t="shared" si="13"/>
        <v>PL10</v>
      </c>
      <c r="BH51" s="53" t="str">
        <f t="shared" si="14"/>
        <v/>
      </c>
      <c r="BI51" s="53" t="s">
        <v>61</v>
      </c>
      <c r="BJ51" s="84" t="s">
        <v>1787</v>
      </c>
      <c r="BK51" s="53"/>
      <c r="BL51" s="53" t="s">
        <v>1788</v>
      </c>
      <c r="BM51" s="53">
        <v>8</v>
      </c>
      <c r="BN51" s="83">
        <v>46169</v>
      </c>
      <c r="BO51" s="53"/>
      <c r="BP51" s="53"/>
    </row>
    <row r="52" spans="3:68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67">
        <f>SUMIFS([1]Up!$J:$J,[1]Up!$D:$D,D52)</f>
        <v>0</v>
      </c>
      <c r="BF52" s="82"/>
      <c r="BG52" s="82" t="str">
        <f t="shared" si="13"/>
        <v/>
      </c>
      <c r="BH52" s="53" t="str">
        <f t="shared" si="14"/>
        <v/>
      </c>
      <c r="BI52" s="53" t="s">
        <v>50</v>
      </c>
      <c r="BJ52" s="84" t="s">
        <v>1833</v>
      </c>
      <c r="BK52" s="53"/>
      <c r="BL52" s="53" t="s">
        <v>1834</v>
      </c>
      <c r="BM52" s="53">
        <v>2</v>
      </c>
      <c r="BN52" s="83">
        <v>46169</v>
      </c>
      <c r="BO52" s="53"/>
      <c r="BP52" s="53"/>
    </row>
    <row r="53" spans="3:68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1"/>
        <v>1</v>
      </c>
      <c r="M53" s="26">
        <f t="shared" si="12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67">
        <f>SUMIFS([1]Up!$J:$J,[1]Up!$D:$D,D53)</f>
        <v>0</v>
      </c>
      <c r="BF53" s="82"/>
      <c r="BG53" s="82" t="str">
        <f t="shared" si="13"/>
        <v/>
      </c>
      <c r="BH53" s="53" t="str">
        <f t="shared" si="14"/>
        <v/>
      </c>
      <c r="BI53" s="53" t="s">
        <v>50</v>
      </c>
      <c r="BJ53" s="84" t="s">
        <v>1833</v>
      </c>
      <c r="BK53" s="53"/>
      <c r="BL53" s="53" t="s">
        <v>1834</v>
      </c>
      <c r="BM53" s="53">
        <v>1</v>
      </c>
      <c r="BN53" s="83">
        <v>46169</v>
      </c>
      <c r="BO53" s="53"/>
      <c r="BP53" s="53"/>
    </row>
    <row r="54" spans="3:68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1"/>
        <v>2</v>
      </c>
      <c r="M54" s="26">
        <f t="shared" si="12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67">
        <f>SUMIFS([1]Up!$J:$J,[1]Up!$D:$D,D54)</f>
        <v>0</v>
      </c>
      <c r="BF54" s="82"/>
      <c r="BG54" s="82" t="str">
        <f t="shared" si="13"/>
        <v/>
      </c>
      <c r="BH54" s="53" t="str">
        <f t="shared" si="14"/>
        <v/>
      </c>
      <c r="BI54" s="53" t="s">
        <v>50</v>
      </c>
      <c r="BJ54" s="84" t="s">
        <v>1878</v>
      </c>
      <c r="BK54" s="53"/>
      <c r="BL54" s="53" t="s">
        <v>1879</v>
      </c>
      <c r="BM54" s="53">
        <v>2</v>
      </c>
      <c r="BN54" s="83">
        <v>46169</v>
      </c>
      <c r="BO54" s="53"/>
      <c r="BP54" s="53"/>
    </row>
    <row r="55" spans="3:68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1"/>
        <v>2</v>
      </c>
      <c r="M55" s="26">
        <f t="shared" si="12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67">
        <f>SUMIFS([1]Up!$J:$J,[1]Up!$D:$D,D55)</f>
        <v>0</v>
      </c>
      <c r="BF55" s="82"/>
      <c r="BG55" s="82" t="str">
        <f t="shared" si="13"/>
        <v/>
      </c>
      <c r="BH55" s="53" t="str">
        <f t="shared" si="14"/>
        <v/>
      </c>
      <c r="BI55" s="53" t="s">
        <v>50</v>
      </c>
      <c r="BJ55" s="84" t="s">
        <v>1878</v>
      </c>
      <c r="BK55" s="53"/>
      <c r="BL55" s="53" t="s">
        <v>1879</v>
      </c>
      <c r="BM55" s="53">
        <v>2</v>
      </c>
      <c r="BN55" s="83">
        <v>46169</v>
      </c>
      <c r="BO55" s="53"/>
      <c r="BP55" s="53"/>
    </row>
    <row r="56" spans="3:68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1"/>
        <v>4</v>
      </c>
      <c r="M56" s="26">
        <f t="shared" si="1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67">
        <f>SUMIFS([1]Up!$J:$J,[1]Up!$D:$D,D56)</f>
        <v>0</v>
      </c>
      <c r="BF56" s="82"/>
      <c r="BG56" s="82" t="str">
        <f t="shared" si="13"/>
        <v/>
      </c>
      <c r="BH56" s="53" t="str">
        <f t="shared" si="14"/>
        <v/>
      </c>
      <c r="BI56" s="53" t="s">
        <v>61</v>
      </c>
      <c r="BJ56" s="53" t="s">
        <v>1842</v>
      </c>
      <c r="BK56" s="53"/>
      <c r="BL56" s="53" t="s">
        <v>1843</v>
      </c>
      <c r="BM56" s="53">
        <v>4</v>
      </c>
      <c r="BN56" s="83">
        <v>46169</v>
      </c>
      <c r="BO56" s="53"/>
      <c r="BP56" s="53"/>
    </row>
    <row r="57" spans="3:68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1"/>
        <v>612</v>
      </c>
      <c r="M57" s="26">
        <f t="shared" si="1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>
        <v>612</v>
      </c>
      <c r="BE57" s="67">
        <f>SUMIFS([1]Up!$J:$J,[1]Up!$D:$D,D57)</f>
        <v>0</v>
      </c>
      <c r="BF57" s="82"/>
      <c r="BG57" s="82" t="str">
        <f t="shared" si="13"/>
        <v/>
      </c>
      <c r="BH57" s="53" t="str">
        <f t="shared" si="14"/>
        <v/>
      </c>
      <c r="BI57" s="53" t="s">
        <v>75</v>
      </c>
      <c r="BJ57" s="53" t="s">
        <v>1854</v>
      </c>
      <c r="BK57" s="53"/>
      <c r="BL57" s="53"/>
      <c r="BM57" s="53"/>
      <c r="BN57" s="83"/>
      <c r="BO57" s="53"/>
      <c r="BP57" s="53"/>
    </row>
    <row r="58" spans="3:68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1"/>
        <v>306</v>
      </c>
      <c r="M58" s="26">
        <f t="shared" si="1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67">
        <f>SUMIFS([1]Up!$J:$J,[1]Up!$D:$D,D58)</f>
        <v>0</v>
      </c>
      <c r="BF58" s="82"/>
      <c r="BG58" s="82" t="str">
        <f t="shared" si="13"/>
        <v/>
      </c>
      <c r="BH58" s="53" t="str">
        <f t="shared" si="14"/>
        <v/>
      </c>
      <c r="BI58" s="53" t="s">
        <v>75</v>
      </c>
      <c r="BJ58" s="53" t="s">
        <v>1856</v>
      </c>
      <c r="BK58" s="53"/>
      <c r="BL58" s="53"/>
      <c r="BM58" s="53"/>
      <c r="BN58" s="83"/>
      <c r="BO58" s="53"/>
      <c r="BP58" s="53"/>
    </row>
    <row r="59" spans="3:68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1"/>
        <v>1</v>
      </c>
      <c r="M59" s="26">
        <f t="shared" si="12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67">
        <f>SUMIFS([1]Up!$J:$J,[1]Up!$D:$D,D59)</f>
        <v>0</v>
      </c>
      <c r="BF59" s="82" t="s">
        <v>82</v>
      </c>
      <c r="BG59" s="82" t="str">
        <f t="shared" si="13"/>
        <v>PL6</v>
      </c>
      <c r="BH59" s="53" t="str">
        <f t="shared" si="14"/>
        <v>Thừa 1</v>
      </c>
      <c r="BI59" s="53" t="s">
        <v>50</v>
      </c>
      <c r="BJ59" s="53"/>
      <c r="BK59" s="53"/>
      <c r="BL59" s="53" t="s">
        <v>1681</v>
      </c>
      <c r="BM59" s="53">
        <v>1</v>
      </c>
      <c r="BN59" s="83"/>
      <c r="BO59" s="53"/>
      <c r="BP59" s="53"/>
    </row>
    <row r="60" spans="3:68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1"/>
        <v>4</v>
      </c>
      <c r="M60" s="26">
        <f t="shared" si="12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67">
        <f>SUMIFS([1]Up!$J:$J,[1]Up!$D:$D,D60)</f>
        <v>0</v>
      </c>
      <c r="BF60" s="82"/>
      <c r="BG60" s="82" t="str">
        <f t="shared" si="13"/>
        <v>PL12</v>
      </c>
      <c r="BH60" s="53" t="str">
        <f t="shared" si="14"/>
        <v/>
      </c>
      <c r="BI60" s="53" t="s">
        <v>50</v>
      </c>
      <c r="BJ60" s="84" t="s">
        <v>1806</v>
      </c>
      <c r="BK60" s="53"/>
      <c r="BL60" s="53" t="s">
        <v>1807</v>
      </c>
      <c r="BM60" s="53">
        <v>4</v>
      </c>
      <c r="BN60" s="83">
        <v>46169</v>
      </c>
      <c r="BO60" s="53"/>
      <c r="BP60" s="53"/>
    </row>
    <row r="61" spans="3:68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1"/>
        <v>4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67">
        <f>SUMIFS([1]Up!$J:$J,[1]Up!$D:$D,D61)</f>
        <v>0</v>
      </c>
      <c r="BF61" s="82"/>
      <c r="BG61" s="82" t="str">
        <f t="shared" si="13"/>
        <v>PL12</v>
      </c>
      <c r="BH61" s="53" t="str">
        <f t="shared" si="14"/>
        <v/>
      </c>
      <c r="BI61" s="53" t="s">
        <v>50</v>
      </c>
      <c r="BJ61" s="53" t="s">
        <v>1888</v>
      </c>
      <c r="BK61" s="53"/>
      <c r="BL61" s="53" t="s">
        <v>1889</v>
      </c>
      <c r="BM61" s="53">
        <v>4</v>
      </c>
      <c r="BN61" s="83">
        <v>46169</v>
      </c>
      <c r="BO61" s="53"/>
      <c r="BP61" s="53"/>
    </row>
    <row r="62" spans="3:68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1"/>
        <v>4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67">
        <f>SUMIFS([1]Up!$J:$J,[1]Up!$D:$D,D62)</f>
        <v>0</v>
      </c>
      <c r="BF62" s="82"/>
      <c r="BG62" s="82" t="str">
        <f t="shared" si="13"/>
        <v>PL12</v>
      </c>
      <c r="BH62" s="53" t="str">
        <f t="shared" si="14"/>
        <v/>
      </c>
      <c r="BI62" s="53" t="s">
        <v>50</v>
      </c>
      <c r="BJ62" s="53" t="s">
        <v>1888</v>
      </c>
      <c r="BK62" s="53"/>
      <c r="BL62" s="53" t="s">
        <v>1889</v>
      </c>
      <c r="BM62" s="53">
        <v>4</v>
      </c>
      <c r="BN62" s="83">
        <v>46169</v>
      </c>
      <c r="BO62" s="53"/>
      <c r="BP62" s="53"/>
    </row>
    <row r="63" spans="3:68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67">
        <f>SUMIFS([1]Up!$J:$J,[1]Up!$D:$D,D63)</f>
        <v>0</v>
      </c>
      <c r="BF63" s="82"/>
      <c r="BG63" s="82" t="str">
        <f t="shared" si="13"/>
        <v>PL12</v>
      </c>
      <c r="BH63" s="53" t="str">
        <f t="shared" si="14"/>
        <v/>
      </c>
      <c r="BI63" s="53" t="s">
        <v>50</v>
      </c>
      <c r="BJ63" s="53" t="s">
        <v>1888</v>
      </c>
      <c r="BK63" s="53"/>
      <c r="BL63" s="53" t="s">
        <v>1889</v>
      </c>
      <c r="BM63" s="53">
        <v>4</v>
      </c>
      <c r="BN63" s="83">
        <v>46169</v>
      </c>
      <c r="BO63" s="53"/>
      <c r="BP63" s="53"/>
    </row>
    <row r="64" spans="3:68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1"/>
        <v>20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67">
        <f>SUMIFS([1]Up!$J:$J,[1]Up!$D:$D,D64)</f>
        <v>0</v>
      </c>
      <c r="BF64" s="82"/>
      <c r="BG64" s="82" t="str">
        <f t="shared" si="13"/>
        <v>PL10</v>
      </c>
      <c r="BH64" s="53" t="str">
        <f t="shared" si="14"/>
        <v/>
      </c>
      <c r="BI64" s="53" t="s">
        <v>50</v>
      </c>
      <c r="BJ64" s="53" t="s">
        <v>1895</v>
      </c>
      <c r="BK64" s="53"/>
      <c r="BL64" s="53" t="s">
        <v>1896</v>
      </c>
      <c r="BM64" s="53">
        <v>20</v>
      </c>
      <c r="BN64" s="83">
        <v>46169</v>
      </c>
      <c r="BO64" s="53"/>
      <c r="BP64" s="53"/>
    </row>
    <row r="65" spans="3:68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1"/>
        <v>4</v>
      </c>
      <c r="M65" s="26">
        <f t="shared" si="12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67">
        <f>SUMIFS([1]Up!$J:$J,[1]Up!$D:$D,D65)</f>
        <v>0</v>
      </c>
      <c r="BF65" s="82"/>
      <c r="BG65" s="82" t="str">
        <f t="shared" si="13"/>
        <v>PL12</v>
      </c>
      <c r="BH65" s="53" t="str">
        <f t="shared" si="14"/>
        <v/>
      </c>
      <c r="BI65" s="53" t="s">
        <v>50</v>
      </c>
      <c r="BJ65" s="53" t="s">
        <v>1888</v>
      </c>
      <c r="BK65" s="53"/>
      <c r="BL65" s="53" t="s">
        <v>1889</v>
      </c>
      <c r="BM65" s="53">
        <v>4</v>
      </c>
      <c r="BN65" s="83">
        <v>46169</v>
      </c>
      <c r="BO65" s="53"/>
      <c r="BP65" s="53"/>
    </row>
    <row r="66" spans="3:68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1"/>
        <v>4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67">
        <f>SUMIFS([1]Up!$J:$J,[1]Up!$D:$D,D66)</f>
        <v>0</v>
      </c>
      <c r="BF66" s="82"/>
      <c r="BG66" s="82" t="str">
        <f t="shared" si="13"/>
        <v>PL12</v>
      </c>
      <c r="BH66" s="53" t="str">
        <f t="shared" si="14"/>
        <v/>
      </c>
      <c r="BI66" s="53" t="s">
        <v>50</v>
      </c>
      <c r="BJ66" s="53" t="s">
        <v>1888</v>
      </c>
      <c r="BK66" s="53"/>
      <c r="BL66" s="53" t="s">
        <v>1889</v>
      </c>
      <c r="BM66" s="53">
        <v>4</v>
      </c>
      <c r="BN66" s="83">
        <v>46169</v>
      </c>
      <c r="BO66" s="53"/>
      <c r="BP66" s="53"/>
    </row>
    <row r="67" spans="3:68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1"/>
        <v>4</v>
      </c>
      <c r="M67" s="26">
        <f t="shared" si="12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67">
        <f>SUMIFS([1]Up!$J:$J,[1]Up!$D:$D,D67)</f>
        <v>0</v>
      </c>
      <c r="BF67" s="82"/>
      <c r="BG67" s="82" t="str">
        <f t="shared" si="13"/>
        <v>PL10</v>
      </c>
      <c r="BH67" s="53" t="str">
        <f t="shared" si="14"/>
        <v/>
      </c>
      <c r="BI67" s="53" t="s">
        <v>50</v>
      </c>
      <c r="BJ67" s="53" t="s">
        <v>1895</v>
      </c>
      <c r="BK67" s="53"/>
      <c r="BL67" s="53" t="s">
        <v>1896</v>
      </c>
      <c r="BM67" s="53">
        <v>4</v>
      </c>
      <c r="BN67" s="83">
        <v>46169</v>
      </c>
      <c r="BO67" s="53"/>
      <c r="BP67" s="53"/>
    </row>
    <row r="68" spans="3:68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1"/>
        <v>4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67">
        <f>SUMIFS([1]Up!$J:$J,[1]Up!$D:$D,D68)</f>
        <v>0</v>
      </c>
      <c r="BF68" s="82"/>
      <c r="BG68" s="82" t="str">
        <f t="shared" si="13"/>
        <v>PL10</v>
      </c>
      <c r="BH68" s="53" t="str">
        <f t="shared" si="14"/>
        <v/>
      </c>
      <c r="BI68" s="53" t="s">
        <v>50</v>
      </c>
      <c r="BJ68" s="53" t="s">
        <v>1895</v>
      </c>
      <c r="BK68" s="53"/>
      <c r="BL68" s="53" t="s">
        <v>1896</v>
      </c>
      <c r="BM68" s="53">
        <v>4</v>
      </c>
      <c r="BN68" s="83">
        <v>46169</v>
      </c>
      <c r="BO68" s="53"/>
      <c r="BP68" s="53"/>
    </row>
    <row r="69" spans="3:68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1"/>
        <v>8</v>
      </c>
      <c r="M69" s="26">
        <f t="shared" si="12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67">
        <f>SUMIFS([1]Up!$J:$J,[1]Up!$D:$D,D69)</f>
        <v>0</v>
      </c>
      <c r="BF69" s="82"/>
      <c r="BG69" s="82" t="str">
        <f t="shared" si="13"/>
        <v>PL12</v>
      </c>
      <c r="BH69" s="53" t="str">
        <f t="shared" si="14"/>
        <v/>
      </c>
      <c r="BI69" s="53" t="s">
        <v>50</v>
      </c>
      <c r="BJ69" s="53" t="s">
        <v>1888</v>
      </c>
      <c r="BK69" s="53"/>
      <c r="BL69" s="53" t="s">
        <v>1889</v>
      </c>
      <c r="BM69" s="53">
        <v>8</v>
      </c>
      <c r="BN69" s="83">
        <v>46169</v>
      </c>
      <c r="BO69" s="53"/>
      <c r="BP69" s="53"/>
    </row>
    <row r="70" spans="3:68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1"/>
        <v>16</v>
      </c>
      <c r="M70" s="26">
        <f t="shared" si="12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67">
        <f>SUMIFS([1]Up!$J:$J,[1]Up!$D:$D,D70)</f>
        <v>0</v>
      </c>
      <c r="BF70" s="82"/>
      <c r="BG70" s="82" t="str">
        <f t="shared" si="13"/>
        <v>PL12</v>
      </c>
      <c r="BH70" s="53" t="str">
        <f t="shared" si="14"/>
        <v/>
      </c>
      <c r="BI70" s="53" t="s">
        <v>50</v>
      </c>
      <c r="BJ70" s="53" t="s">
        <v>1888</v>
      </c>
      <c r="BK70" s="53"/>
      <c r="BL70" s="53" t="s">
        <v>1889</v>
      </c>
      <c r="BM70" s="53">
        <v>16</v>
      </c>
      <c r="BN70" s="83">
        <v>46169</v>
      </c>
      <c r="BO70" s="53"/>
      <c r="BP70" s="53"/>
    </row>
    <row r="71" spans="3:68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1"/>
        <v>8</v>
      </c>
      <c r="M71" s="26">
        <f t="shared" si="12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67">
        <f>SUMIFS([1]Up!$J:$J,[1]Up!$D:$D,D71)</f>
        <v>0</v>
      </c>
      <c r="BF71" s="82"/>
      <c r="BG71" s="82" t="str">
        <f t="shared" si="13"/>
        <v>PL12</v>
      </c>
      <c r="BH71" s="53" t="str">
        <f t="shared" si="14"/>
        <v/>
      </c>
      <c r="BI71" s="53" t="s">
        <v>50</v>
      </c>
      <c r="BJ71" s="53" t="s">
        <v>1888</v>
      </c>
      <c r="BK71" s="53"/>
      <c r="BL71" s="53" t="s">
        <v>1889</v>
      </c>
      <c r="BM71" s="53">
        <v>8</v>
      </c>
      <c r="BN71" s="83">
        <v>46169</v>
      </c>
      <c r="BO71" s="53"/>
      <c r="BP71" s="53"/>
    </row>
    <row r="72" spans="3:68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1"/>
        <v>8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67">
        <f>SUMIFS([1]Up!$J:$J,[1]Up!$D:$D,D72)</f>
        <v>0</v>
      </c>
      <c r="BF72" s="82"/>
      <c r="BG72" s="82" t="str">
        <f t="shared" si="13"/>
        <v>PL12</v>
      </c>
      <c r="BH72" s="53" t="str">
        <f t="shared" si="14"/>
        <v/>
      </c>
      <c r="BI72" s="53" t="s">
        <v>50</v>
      </c>
      <c r="BJ72" s="53" t="s">
        <v>1888</v>
      </c>
      <c r="BK72" s="53"/>
      <c r="BL72" s="53" t="s">
        <v>1889</v>
      </c>
      <c r="BM72" s="53">
        <v>8</v>
      </c>
      <c r="BN72" s="83">
        <v>46169</v>
      </c>
      <c r="BO72" s="53"/>
      <c r="BP72" s="53"/>
    </row>
    <row r="73" spans="3:68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1"/>
        <v>8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67">
        <f>SUMIFS([1]Up!$J:$J,[1]Up!$D:$D,D73)</f>
        <v>0</v>
      </c>
      <c r="BF73" s="82" t="s">
        <v>3740</v>
      </c>
      <c r="BG73" s="82" t="str">
        <f t="shared" si="13"/>
        <v>PL12</v>
      </c>
      <c r="BH73" s="53" t="str">
        <f t="shared" si="14"/>
        <v/>
      </c>
      <c r="BI73" s="53" t="s">
        <v>50</v>
      </c>
      <c r="BJ73" s="53"/>
      <c r="BK73" s="53"/>
      <c r="BL73" s="53"/>
      <c r="BM73" s="53"/>
      <c r="BN73" s="83"/>
      <c r="BO73" s="53"/>
      <c r="BP73" s="53"/>
    </row>
    <row r="74" spans="3:68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1"/>
        <v>4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67">
        <f>SUMIFS([1]Up!$J:$J,[1]Up!$D:$D,D74)</f>
        <v>0</v>
      </c>
      <c r="BF74" s="82" t="s">
        <v>3741</v>
      </c>
      <c r="BG74" s="82" t="str">
        <f t="shared" si="13"/>
        <v>PL12</v>
      </c>
      <c r="BH74" s="53" t="str">
        <f t="shared" si="14"/>
        <v/>
      </c>
      <c r="BI74" s="53" t="s">
        <v>50</v>
      </c>
      <c r="BJ74" s="53"/>
      <c r="BK74" s="53"/>
      <c r="BL74" s="53"/>
      <c r="BM74" s="53"/>
      <c r="BN74" s="83"/>
      <c r="BO74" s="53"/>
      <c r="BP74" s="53"/>
    </row>
    <row r="75" spans="3:68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1"/>
        <v>16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67">
        <f>SUMIFS([1]Up!$J:$J,[1]Up!$D:$D,D75)</f>
        <v>0</v>
      </c>
      <c r="BF75" s="82"/>
      <c r="BG75" s="82" t="str">
        <f t="shared" si="13"/>
        <v>PL10</v>
      </c>
      <c r="BH75" s="53" t="str">
        <f t="shared" si="14"/>
        <v/>
      </c>
      <c r="BI75" s="53" t="s">
        <v>50</v>
      </c>
      <c r="BJ75" s="84" t="s">
        <v>1787</v>
      </c>
      <c r="BK75" s="53"/>
      <c r="BL75" s="53" t="s">
        <v>1788</v>
      </c>
      <c r="BM75" s="53">
        <v>16</v>
      </c>
      <c r="BN75" s="83">
        <v>46169</v>
      </c>
      <c r="BO75" s="53"/>
      <c r="BP75" s="53"/>
    </row>
    <row r="76" spans="3:68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1"/>
        <v>8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67">
        <f>SUMIFS([1]Up!$J:$J,[1]Up!$D:$D,D76)</f>
        <v>0</v>
      </c>
      <c r="BF76" s="82"/>
      <c r="BG76" s="82" t="str">
        <f t="shared" si="13"/>
        <v>PL19</v>
      </c>
      <c r="BH76" s="53" t="str">
        <f t="shared" si="14"/>
        <v/>
      </c>
      <c r="BI76" s="53" t="s">
        <v>50</v>
      </c>
      <c r="BJ76" s="53" t="s">
        <v>1912</v>
      </c>
      <c r="BK76" s="53"/>
      <c r="BL76" s="53" t="s">
        <v>1913</v>
      </c>
      <c r="BM76" s="53">
        <v>8</v>
      </c>
      <c r="BN76" s="83">
        <v>46169</v>
      </c>
      <c r="BO76" s="53"/>
      <c r="BP76" s="53"/>
    </row>
    <row r="77" spans="3:68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1"/>
        <v>1</v>
      </c>
      <c r="M77" s="26">
        <f t="shared" si="12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67">
        <f>SUMIFS([1]Up!$J:$J,[1]Up!$D:$D,D77)</f>
        <v>0</v>
      </c>
      <c r="BF77" s="82"/>
      <c r="BG77" s="82" t="str">
        <f t="shared" si="13"/>
        <v/>
      </c>
      <c r="BH77" s="53" t="str">
        <f t="shared" si="14"/>
        <v/>
      </c>
      <c r="BI77" s="53" t="s">
        <v>50</v>
      </c>
      <c r="BJ77" s="84" t="s">
        <v>1919</v>
      </c>
      <c r="BK77" s="53"/>
      <c r="BL77" s="53" t="s">
        <v>1920</v>
      </c>
      <c r="BM77" s="53">
        <v>1</v>
      </c>
      <c r="BN77" s="83">
        <v>46169</v>
      </c>
      <c r="BO77" s="53"/>
      <c r="BP77" s="53"/>
    </row>
    <row r="78" spans="3:68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1"/>
        <v>2</v>
      </c>
      <c r="M78" s="26">
        <f t="shared" si="12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67">
        <f>SUMIFS([1]Up!$J:$J,[1]Up!$D:$D,D78)</f>
        <v>0</v>
      </c>
      <c r="BF78" s="82"/>
      <c r="BG78" s="82" t="str">
        <f t="shared" si="13"/>
        <v/>
      </c>
      <c r="BH78" s="53" t="str">
        <f t="shared" si="14"/>
        <v/>
      </c>
      <c r="BI78" s="53" t="s">
        <v>50</v>
      </c>
      <c r="BJ78" s="84" t="s">
        <v>1868</v>
      </c>
      <c r="BK78" s="53"/>
      <c r="BL78" s="53" t="s">
        <v>1869</v>
      </c>
      <c r="BM78" s="53">
        <v>2</v>
      </c>
      <c r="BN78" s="83">
        <v>46169</v>
      </c>
      <c r="BO78" s="53"/>
      <c r="BP78" s="53"/>
    </row>
    <row r="79" spans="3:68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1"/>
        <v>4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67">
        <f>SUMIFS([1]Up!$J:$J,[1]Up!$D:$D,D79)</f>
        <v>0</v>
      </c>
      <c r="BF79" s="82"/>
      <c r="BG79" s="82" t="str">
        <f t="shared" si="13"/>
        <v/>
      </c>
      <c r="BH79" s="53" t="str">
        <f t="shared" si="14"/>
        <v/>
      </c>
      <c r="BI79" s="53" t="s">
        <v>50</v>
      </c>
      <c r="BJ79" s="84" t="s">
        <v>1868</v>
      </c>
      <c r="BK79" s="53"/>
      <c r="BL79" s="53" t="s">
        <v>1869</v>
      </c>
      <c r="BM79" s="53">
        <v>4</v>
      </c>
      <c r="BN79" s="83">
        <v>46169</v>
      </c>
      <c r="BO79" s="53"/>
      <c r="BP79" s="53"/>
    </row>
    <row r="80" spans="3:68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1"/>
        <v>4</v>
      </c>
      <c r="M80" s="26">
        <f t="shared" si="12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67">
        <f>SUMIFS([1]Up!$J:$J,[1]Up!$D:$D,D80)</f>
        <v>0</v>
      </c>
      <c r="BF80" s="82"/>
      <c r="BG80" s="82" t="str">
        <f t="shared" si="13"/>
        <v/>
      </c>
      <c r="BH80" s="53" t="str">
        <f t="shared" si="14"/>
        <v/>
      </c>
      <c r="BI80" s="53" t="s">
        <v>50</v>
      </c>
      <c r="BJ80" s="84" t="s">
        <v>1868</v>
      </c>
      <c r="BK80" s="53"/>
      <c r="BL80" s="53" t="s">
        <v>1869</v>
      </c>
      <c r="BM80" s="53">
        <v>4</v>
      </c>
      <c r="BN80" s="83">
        <v>46169</v>
      </c>
      <c r="BO80" s="53"/>
      <c r="BP80" s="53"/>
    </row>
    <row r="81" spans="3:68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1"/>
        <v>4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67">
        <f>SUMIFS([1]Up!$J:$J,[1]Up!$D:$D,D81)</f>
        <v>0</v>
      </c>
      <c r="BF81" s="82"/>
      <c r="BG81" s="82" t="str">
        <f t="shared" si="13"/>
        <v/>
      </c>
      <c r="BH81" s="53" t="str">
        <f t="shared" si="14"/>
        <v/>
      </c>
      <c r="BI81" s="53" t="s">
        <v>50</v>
      </c>
      <c r="BJ81" s="84" t="s">
        <v>1868</v>
      </c>
      <c r="BK81" s="53"/>
      <c r="BL81" s="53" t="s">
        <v>1869</v>
      </c>
      <c r="BM81" s="53">
        <v>4</v>
      </c>
      <c r="BN81" s="83">
        <v>46169</v>
      </c>
      <c r="BO81" s="53"/>
      <c r="BP81" s="53"/>
    </row>
    <row r="82" spans="3:68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1"/>
        <v>7</v>
      </c>
      <c r="M82" s="26">
        <f t="shared" si="12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67">
        <f>SUMIFS([1]Up!$J:$J,[1]Up!$D:$D,D82)</f>
        <v>0</v>
      </c>
      <c r="BF82" s="82"/>
      <c r="BG82" s="82" t="str">
        <f t="shared" si="13"/>
        <v/>
      </c>
      <c r="BH82" s="53" t="str">
        <f t="shared" si="14"/>
        <v/>
      </c>
      <c r="BI82" s="53" t="s">
        <v>50</v>
      </c>
      <c r="BJ82" s="84" t="s">
        <v>1868</v>
      </c>
      <c r="BK82" s="53"/>
      <c r="BL82" s="53" t="s">
        <v>1869</v>
      </c>
      <c r="BM82" s="53">
        <v>7</v>
      </c>
      <c r="BN82" s="83">
        <v>46169</v>
      </c>
      <c r="BO82" s="53"/>
      <c r="BP82" s="53"/>
    </row>
    <row r="83" spans="3:68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1"/>
        <v>4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67">
        <f>SUMIFS([1]Up!$J:$J,[1]Up!$D:$D,D83)</f>
        <v>0</v>
      </c>
      <c r="BF83" s="82"/>
      <c r="BG83" s="82" t="str">
        <f t="shared" si="13"/>
        <v/>
      </c>
      <c r="BH83" s="53" t="str">
        <f t="shared" si="14"/>
        <v/>
      </c>
      <c r="BI83" s="53" t="s">
        <v>50</v>
      </c>
      <c r="BJ83" s="84" t="s">
        <v>1868</v>
      </c>
      <c r="BK83" s="53"/>
      <c r="BL83" s="53" t="s">
        <v>1869</v>
      </c>
      <c r="BM83" s="53">
        <v>4</v>
      </c>
      <c r="BN83" s="83">
        <v>46169</v>
      </c>
      <c r="BO83" s="53"/>
      <c r="BP83" s="53"/>
    </row>
    <row r="84" spans="3:68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1"/>
        <v>0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67">
        <f>SUMIFS([1]Up!$J:$J,[1]Up!$D:$D,D84)</f>
        <v>0</v>
      </c>
      <c r="BF84" s="82"/>
      <c r="BG84" s="82" t="str">
        <f t="shared" si="13"/>
        <v/>
      </c>
      <c r="BH84" s="53" t="str">
        <f t="shared" si="14"/>
        <v>Thừa 1</v>
      </c>
      <c r="BI84" s="53"/>
      <c r="BJ84" s="84"/>
      <c r="BK84" s="53"/>
      <c r="BL84" s="53"/>
      <c r="BM84" s="53"/>
      <c r="BN84" s="83"/>
      <c r="BO84" s="53"/>
      <c r="BP84" s="53"/>
    </row>
    <row r="85" spans="3:68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>
        <v>1</v>
      </c>
      <c r="BE85" s="67">
        <f>SUMIFS([1]Up!$J:$J,[1]Up!$D:$D,D85)</f>
        <v>0</v>
      </c>
      <c r="BF85" s="82" t="s">
        <v>4068</v>
      </c>
      <c r="BG85" s="82" t="str">
        <f t="shared" si="13"/>
        <v/>
      </c>
      <c r="BH85" s="53" t="str">
        <f t="shared" si="14"/>
        <v/>
      </c>
      <c r="BI85" s="53" t="s">
        <v>50</v>
      </c>
      <c r="BJ85" s="84" t="s">
        <v>1868</v>
      </c>
      <c r="BK85" s="53"/>
      <c r="BL85" s="53" t="s">
        <v>1869</v>
      </c>
      <c r="BM85" s="53">
        <v>1</v>
      </c>
      <c r="BN85" s="83">
        <v>46169</v>
      </c>
      <c r="BO85" s="53"/>
      <c r="BP85" s="53"/>
    </row>
    <row r="86" spans="3:68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1"/>
        <v>1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67">
        <f>SUMIFS([1]Up!$J:$J,[1]Up!$D:$D,D86)</f>
        <v>0</v>
      </c>
      <c r="BF86" s="82"/>
      <c r="BG86" s="82" t="str">
        <f t="shared" si="13"/>
        <v/>
      </c>
      <c r="BH86" s="53" t="str">
        <f t="shared" si="14"/>
        <v/>
      </c>
      <c r="BI86" s="53" t="s">
        <v>50</v>
      </c>
      <c r="BJ86" s="53" t="s">
        <v>1930</v>
      </c>
      <c r="BK86" s="53"/>
      <c r="BL86" s="53" t="s">
        <v>1931</v>
      </c>
      <c r="BM86" s="53">
        <v>1</v>
      </c>
      <c r="BN86" s="83">
        <v>46169</v>
      </c>
      <c r="BO86" s="53"/>
      <c r="BP86" s="53"/>
    </row>
    <row r="87" spans="3:68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1"/>
        <v>1</v>
      </c>
      <c r="M87" s="26">
        <f t="shared" si="12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67">
        <f>SUMIFS([1]Up!$J:$J,[1]Up!$D:$D,D87)</f>
        <v>0</v>
      </c>
      <c r="BF87" s="82"/>
      <c r="BG87" s="82" t="str">
        <f t="shared" si="13"/>
        <v>PL6</v>
      </c>
      <c r="BH87" s="53" t="str">
        <f t="shared" si="14"/>
        <v/>
      </c>
      <c r="BI87" s="53" t="s">
        <v>50</v>
      </c>
      <c r="BJ87" s="84" t="s">
        <v>1778</v>
      </c>
      <c r="BK87" s="53"/>
      <c r="BL87" s="53" t="s">
        <v>1779</v>
      </c>
      <c r="BM87" s="53">
        <v>1</v>
      </c>
      <c r="BN87" s="83">
        <v>46169</v>
      </c>
      <c r="BO87" s="53"/>
      <c r="BP87" s="53"/>
    </row>
    <row r="88" spans="3:68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1"/>
        <v>8</v>
      </c>
      <c r="M88" s="26">
        <f t="shared" si="12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67">
        <f>SUMIFS([1]Up!$J:$J,[1]Up!$D:$D,D88)</f>
        <v>0</v>
      </c>
      <c r="BF88" s="82"/>
      <c r="BG88" s="82" t="str">
        <f t="shared" si="13"/>
        <v>PL10</v>
      </c>
      <c r="BH88" s="53" t="str">
        <f t="shared" si="14"/>
        <v/>
      </c>
      <c r="BI88" s="53" t="s">
        <v>61</v>
      </c>
      <c r="BJ88" s="84" t="s">
        <v>1787</v>
      </c>
      <c r="BK88" s="53"/>
      <c r="BL88" s="53" t="s">
        <v>1788</v>
      </c>
      <c r="BM88" s="53">
        <v>8</v>
      </c>
      <c r="BN88" s="83">
        <v>46169</v>
      </c>
      <c r="BO88" s="53"/>
      <c r="BP88" s="53"/>
    </row>
    <row r="89" spans="3:68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1"/>
        <v>4</v>
      </c>
      <c r="M89" s="26">
        <f t="shared" si="1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67">
        <f>SUMIFS([1]Up!$J:$J,[1]Up!$D:$D,D89)</f>
        <v>0</v>
      </c>
      <c r="BF89" s="82"/>
      <c r="BG89" s="82" t="str">
        <f t="shared" si="13"/>
        <v/>
      </c>
      <c r="BH89" s="53" t="str">
        <f t="shared" si="14"/>
        <v/>
      </c>
      <c r="BI89" s="53" t="s">
        <v>61</v>
      </c>
      <c r="BJ89" s="53" t="s">
        <v>1842</v>
      </c>
      <c r="BK89" s="53"/>
      <c r="BL89" s="53" t="s">
        <v>1843</v>
      </c>
      <c r="BM89" s="53">
        <v>4</v>
      </c>
      <c r="BN89" s="83">
        <v>46169</v>
      </c>
      <c r="BO89" s="53"/>
      <c r="BP89" s="53"/>
    </row>
    <row r="90" spans="3:68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1"/>
        <v>308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>
        <v>308</v>
      </c>
      <c r="BE90" s="67">
        <f>SUMIFS([1]Up!$J:$J,[1]Up!$D:$D,D90)</f>
        <v>0</v>
      </c>
      <c r="BF90" s="82"/>
      <c r="BG90" s="82" t="str">
        <f t="shared" si="13"/>
        <v/>
      </c>
      <c r="BH90" s="53" t="str">
        <f t="shared" si="14"/>
        <v/>
      </c>
      <c r="BI90" s="53" t="s">
        <v>75</v>
      </c>
      <c r="BJ90" s="53" t="s">
        <v>1854</v>
      </c>
      <c r="BK90" s="53"/>
      <c r="BL90" s="53"/>
      <c r="BM90" s="53"/>
      <c r="BN90" s="83"/>
      <c r="BO90" s="53"/>
      <c r="BP90" s="53"/>
    </row>
    <row r="91" spans="3:68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1"/>
        <v>154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67">
        <f>SUMIFS([1]Up!$J:$J,[1]Up!$D:$D,D91)</f>
        <v>0</v>
      </c>
      <c r="BF91" s="82"/>
      <c r="BG91" s="82" t="str">
        <f t="shared" si="13"/>
        <v/>
      </c>
      <c r="BH91" s="53" t="str">
        <f t="shared" si="14"/>
        <v/>
      </c>
      <c r="BI91" s="53" t="s">
        <v>75</v>
      </c>
      <c r="BJ91" s="53" t="s">
        <v>1856</v>
      </c>
      <c r="BK91" s="53"/>
      <c r="BL91" s="53"/>
      <c r="BM91" s="53"/>
      <c r="BN91" s="83"/>
      <c r="BO91" s="53"/>
      <c r="BP91" s="53"/>
    </row>
    <row r="92" spans="3:68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1"/>
        <v>1</v>
      </c>
      <c r="M92" s="26">
        <f t="shared" si="12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67">
        <f>SUMIFS([1]Up!$J:$J,[1]Up!$D:$D,D92)</f>
        <v>0</v>
      </c>
      <c r="BF92" s="82"/>
      <c r="BG92" s="82" t="str">
        <f t="shared" si="13"/>
        <v>PL6</v>
      </c>
      <c r="BH92" s="53" t="str">
        <f t="shared" si="14"/>
        <v/>
      </c>
      <c r="BI92" s="53" t="s">
        <v>50</v>
      </c>
      <c r="BJ92" s="84" t="s">
        <v>1778</v>
      </c>
      <c r="BK92" s="53"/>
      <c r="BL92" s="53" t="s">
        <v>1779</v>
      </c>
      <c r="BM92" s="53">
        <v>1</v>
      </c>
      <c r="BN92" s="83">
        <v>46169</v>
      </c>
      <c r="BO92" s="53"/>
      <c r="BP92" s="53"/>
    </row>
    <row r="93" spans="3:68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1"/>
        <v>2</v>
      </c>
      <c r="M93" s="26">
        <f t="shared" si="12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67">
        <f>SUMIFS([1]Up!$J:$J,[1]Up!$D:$D,D93)</f>
        <v>0</v>
      </c>
      <c r="BF93" s="82"/>
      <c r="BG93" s="82" t="str">
        <f t="shared" si="13"/>
        <v>PL6</v>
      </c>
      <c r="BH93" s="53" t="str">
        <f t="shared" si="14"/>
        <v/>
      </c>
      <c r="BI93" s="53" t="s">
        <v>50</v>
      </c>
      <c r="BJ93" s="84" t="s">
        <v>1778</v>
      </c>
      <c r="BK93" s="53"/>
      <c r="BL93" s="53" t="s">
        <v>1779</v>
      </c>
      <c r="BM93" s="53">
        <v>2</v>
      </c>
      <c r="BN93" s="83">
        <v>46169</v>
      </c>
      <c r="BO93" s="53"/>
      <c r="BP93" s="53"/>
    </row>
    <row r="94" spans="3:68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5">MIN(SUM(N94:BD94),I94)</f>
        <v>1</v>
      </c>
      <c r="M94" s="26">
        <f t="shared" si="1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67">
        <f>SUMIFS([1]Up!$J:$J,[1]Up!$D:$D,D94)</f>
        <v>0</v>
      </c>
      <c r="BF94" s="82"/>
      <c r="BG94" s="82" t="str">
        <f t="shared" ref="BG94:BG159" si="16">IFERROR(IF(C94="Plate",LEFT(E94,FIND("*",E94,1)-1),""),IF(C94="Plate",LEFT(E94,FIND("x",E94,1)-1),""))</f>
        <v>PL1.2</v>
      </c>
      <c r="BH94" s="53" t="str">
        <f t="shared" ref="BH94:BH159" si="17">IF(ROUND(SUM(N94:BD94)-I94,0)&gt;0,"Thừa "&amp;SUM(N94:BD94)-I94,"")</f>
        <v/>
      </c>
      <c r="BI94" s="53" t="s">
        <v>50</v>
      </c>
      <c r="BJ94" s="53" t="s">
        <v>1938</v>
      </c>
      <c r="BK94" s="53"/>
      <c r="BL94" s="53" t="s">
        <v>1939</v>
      </c>
      <c r="BM94" s="53">
        <v>1</v>
      </c>
      <c r="BN94" s="83">
        <v>46169</v>
      </c>
      <c r="BO94" s="53"/>
      <c r="BP94" s="53"/>
    </row>
    <row r="95" spans="3:68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5"/>
        <v>168</v>
      </c>
      <c r="M95" s="26">
        <f t="shared" si="1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>
        <v>168</v>
      </c>
      <c r="BE95" s="67">
        <f>SUMIFS([1]Up!$J:$J,[1]Up!$D:$D,D95)</f>
        <v>0</v>
      </c>
      <c r="BF95" s="82"/>
      <c r="BG95" s="82" t="str">
        <f t="shared" si="16"/>
        <v/>
      </c>
      <c r="BH95" s="53" t="str">
        <f t="shared" si="17"/>
        <v/>
      </c>
      <c r="BI95" s="53" t="s">
        <v>75</v>
      </c>
      <c r="BJ95" s="53" t="s">
        <v>2383</v>
      </c>
      <c r="BK95" s="53"/>
      <c r="BL95" s="53"/>
      <c r="BM95" s="53"/>
      <c r="BN95" s="83"/>
      <c r="BO95" s="53"/>
      <c r="BP95" s="53"/>
    </row>
    <row r="96" spans="3:68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5"/>
        <v>336</v>
      </c>
      <c r="M96" s="26">
        <f t="shared" si="1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>
        <v>336</v>
      </c>
      <c r="BE96" s="67">
        <f>SUMIFS([1]Up!$J:$J,[1]Up!$D:$D,D96)</f>
        <v>0</v>
      </c>
      <c r="BF96" s="82"/>
      <c r="BG96" s="82" t="str">
        <f t="shared" si="16"/>
        <v/>
      </c>
      <c r="BH96" s="53" t="str">
        <f t="shared" si="17"/>
        <v/>
      </c>
      <c r="BI96" s="53" t="s">
        <v>75</v>
      </c>
      <c r="BJ96" s="53" t="s">
        <v>2383</v>
      </c>
      <c r="BK96" s="53"/>
      <c r="BL96" s="53"/>
      <c r="BM96" s="53"/>
      <c r="BN96" s="83"/>
      <c r="BO96" s="53"/>
      <c r="BP96" s="53"/>
    </row>
    <row r="97" spans="3:68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5"/>
        <v>168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>
        <v>168</v>
      </c>
      <c r="BE97" s="67">
        <f>SUMIFS([1]Up!$J:$J,[1]Up!$D:$D,D97)</f>
        <v>0</v>
      </c>
      <c r="BF97" s="82"/>
      <c r="BG97" s="82" t="str">
        <f t="shared" si="16"/>
        <v/>
      </c>
      <c r="BH97" s="53" t="str">
        <f t="shared" si="17"/>
        <v/>
      </c>
      <c r="BI97" s="53" t="s">
        <v>75</v>
      </c>
      <c r="BJ97" s="53" t="s">
        <v>2383</v>
      </c>
      <c r="BK97" s="53"/>
      <c r="BL97" s="53"/>
      <c r="BM97" s="53"/>
      <c r="BN97" s="83"/>
      <c r="BO97" s="53"/>
      <c r="BP97" s="53"/>
    </row>
    <row r="98" spans="3:68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5"/>
        <v>168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>
        <v>168</v>
      </c>
      <c r="BE98" s="67">
        <f>SUMIFS([1]Up!$J:$J,[1]Up!$D:$D,D98)</f>
        <v>0</v>
      </c>
      <c r="BF98" s="82"/>
      <c r="BG98" s="82" t="str">
        <f t="shared" si="16"/>
        <v/>
      </c>
      <c r="BH98" s="53" t="str">
        <f t="shared" si="17"/>
        <v/>
      </c>
      <c r="BI98" s="53" t="s">
        <v>75</v>
      </c>
      <c r="BJ98" s="53" t="s">
        <v>2383</v>
      </c>
      <c r="BK98" s="53"/>
      <c r="BL98" s="53"/>
      <c r="BM98" s="53"/>
      <c r="BN98" s="83"/>
      <c r="BO98" s="53"/>
      <c r="BP98" s="53"/>
    </row>
    <row r="99" spans="3:68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5"/>
        <v>1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26"/>
      <c r="BE99" s="67">
        <f>SUMIFS([1]Up!$J:$J,[1]Up!$D:$D,D99)</f>
        <v>0</v>
      </c>
      <c r="BF99" s="82"/>
      <c r="BG99" s="82" t="str">
        <f t="shared" si="16"/>
        <v/>
      </c>
      <c r="BH99" s="53" t="str">
        <f t="shared" si="17"/>
        <v/>
      </c>
      <c r="BI99" s="53" t="s">
        <v>50</v>
      </c>
      <c r="BJ99" s="53"/>
      <c r="BK99" s="53"/>
      <c r="BL99" s="53" t="s">
        <v>1681</v>
      </c>
      <c r="BM99" s="53">
        <v>1</v>
      </c>
      <c r="BN99" s="83"/>
      <c r="BO99" s="53"/>
      <c r="BP99" s="53"/>
    </row>
    <row r="100" spans="3:68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5"/>
        <v>3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67">
        <f>SUMIFS([1]Up!$J:$J,[1]Up!$D:$D,D100)</f>
        <v>0</v>
      </c>
      <c r="BF100" s="82"/>
      <c r="BG100" s="82" t="str">
        <f t="shared" si="16"/>
        <v>PL10</v>
      </c>
      <c r="BH100" s="53" t="str">
        <f t="shared" si="17"/>
        <v/>
      </c>
      <c r="BI100" s="53" t="s">
        <v>50</v>
      </c>
      <c r="BJ100" s="84" t="s">
        <v>3897</v>
      </c>
      <c r="BK100" s="53"/>
      <c r="BL100" s="53" t="s">
        <v>3898</v>
      </c>
      <c r="BM100" s="53">
        <v>3</v>
      </c>
      <c r="BN100" s="83">
        <v>46191</v>
      </c>
      <c r="BO100" s="53"/>
      <c r="BP100" s="53"/>
    </row>
    <row r="101" spans="3:68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5"/>
        <v>26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67">
        <f>SUMIFS([1]Up!$J:$J,[1]Up!$D:$D,D101)</f>
        <v>0</v>
      </c>
      <c r="BF101" s="82"/>
      <c r="BG101" s="82" t="str">
        <f t="shared" si="16"/>
        <v>PL6</v>
      </c>
      <c r="BH101" s="53" t="str">
        <f t="shared" si="17"/>
        <v/>
      </c>
      <c r="BI101" s="53" t="s">
        <v>50</v>
      </c>
      <c r="BJ101" s="84" t="s">
        <v>3914</v>
      </c>
      <c r="BK101" s="53"/>
      <c r="BL101" s="53" t="s">
        <v>3915</v>
      </c>
      <c r="BM101" s="53">
        <v>26</v>
      </c>
      <c r="BN101" s="83">
        <v>46191</v>
      </c>
      <c r="BO101" s="53"/>
      <c r="BP101" s="53"/>
    </row>
    <row r="102" spans="3:68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5"/>
        <v>3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67">
        <f>SUMIFS([1]Up!$J:$J,[1]Up!$D:$D,D102)</f>
        <v>0</v>
      </c>
      <c r="BF102" s="82"/>
      <c r="BG102" s="82" t="str">
        <f t="shared" si="16"/>
        <v>PL10</v>
      </c>
      <c r="BH102" s="53" t="str">
        <f t="shared" si="17"/>
        <v/>
      </c>
      <c r="BI102" s="53" t="s">
        <v>50</v>
      </c>
      <c r="BJ102" s="53"/>
      <c r="BK102" s="53"/>
      <c r="BL102" s="53"/>
      <c r="BM102" s="53"/>
      <c r="BN102" s="83"/>
      <c r="BO102" s="53"/>
      <c r="BP102" s="53"/>
    </row>
    <row r="103" spans="3:68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5"/>
        <v>1</v>
      </c>
      <c r="M103" s="26">
        <f t="shared" si="1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26"/>
      <c r="BE103" s="67">
        <f>SUMIFS([1]Up!$J:$J,[1]Up!$D:$D,D103)</f>
        <v>0</v>
      </c>
      <c r="BF103" s="82"/>
      <c r="BG103" s="82" t="str">
        <f t="shared" si="16"/>
        <v/>
      </c>
      <c r="BH103" s="53" t="str">
        <f t="shared" si="17"/>
        <v/>
      </c>
      <c r="BI103" s="53" t="s">
        <v>50</v>
      </c>
      <c r="BJ103" s="53"/>
      <c r="BK103" s="53"/>
      <c r="BL103" s="53" t="s">
        <v>1681</v>
      </c>
      <c r="BM103" s="53">
        <v>1</v>
      </c>
      <c r="BN103" s="83"/>
      <c r="BO103" s="53"/>
      <c r="BP103" s="53"/>
    </row>
    <row r="104" spans="3:68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5"/>
        <v>4</v>
      </c>
      <c r="M104" s="26">
        <f t="shared" si="1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67">
        <f>SUMIFS([1]Up!$J:$J,[1]Up!$D:$D,D104)</f>
        <v>0</v>
      </c>
      <c r="BF104" s="82"/>
      <c r="BG104" s="82" t="str">
        <f t="shared" si="16"/>
        <v>PL10</v>
      </c>
      <c r="BH104" s="53" t="str">
        <f t="shared" si="17"/>
        <v/>
      </c>
      <c r="BI104" s="53" t="s">
        <v>50</v>
      </c>
      <c r="BJ104" s="84" t="s">
        <v>3897</v>
      </c>
      <c r="BK104" s="53"/>
      <c r="BL104" s="53" t="s">
        <v>3898</v>
      </c>
      <c r="BM104" s="53">
        <v>4</v>
      </c>
      <c r="BN104" s="83">
        <v>46191</v>
      </c>
      <c r="BO104" s="53"/>
      <c r="BP104" s="53"/>
    </row>
    <row r="105" spans="3:68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5"/>
        <v>1</v>
      </c>
      <c r="M105" s="26">
        <f t="shared" si="1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67">
        <f>SUMIFS([1]Up!$J:$J,[1]Up!$D:$D,D105)</f>
        <v>0</v>
      </c>
      <c r="BF105" s="82"/>
      <c r="BG105" s="82" t="str">
        <f t="shared" si="16"/>
        <v>PL12</v>
      </c>
      <c r="BH105" s="53" t="str">
        <f t="shared" si="17"/>
        <v/>
      </c>
      <c r="BI105" s="53" t="s">
        <v>50</v>
      </c>
      <c r="BJ105" s="84" t="s">
        <v>3920</v>
      </c>
      <c r="BK105" s="53"/>
      <c r="BL105" s="53" t="s">
        <v>3921</v>
      </c>
      <c r="BM105" s="53">
        <v>1</v>
      </c>
      <c r="BN105" s="83">
        <v>46191</v>
      </c>
      <c r="BO105" s="53"/>
      <c r="BP105" s="53"/>
    </row>
    <row r="106" spans="3:68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5"/>
        <v>2</v>
      </c>
      <c r="M106" s="26">
        <f t="shared" si="12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67">
        <f>SUMIFS([1]Up!$J:$J,[1]Up!$D:$D,D106)</f>
        <v>0</v>
      </c>
      <c r="BF106" s="82"/>
      <c r="BG106" s="82" t="str">
        <f t="shared" si="16"/>
        <v>PL12</v>
      </c>
      <c r="BH106" s="53" t="str">
        <f t="shared" si="17"/>
        <v/>
      </c>
      <c r="BI106" s="53" t="s">
        <v>50</v>
      </c>
      <c r="BJ106" s="84" t="s">
        <v>3920</v>
      </c>
      <c r="BK106" s="53"/>
      <c r="BL106" s="53" t="s">
        <v>3921</v>
      </c>
      <c r="BM106" s="53">
        <v>2</v>
      </c>
      <c r="BN106" s="83">
        <v>46191</v>
      </c>
      <c r="BO106" s="53"/>
      <c r="BP106" s="53"/>
    </row>
    <row r="107" spans="3:68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5"/>
        <v>30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67">
        <f>SUMIFS([1]Up!$J:$J,[1]Up!$D:$D,D107)</f>
        <v>0</v>
      </c>
      <c r="BF107" s="82"/>
      <c r="BG107" s="82" t="str">
        <f t="shared" si="16"/>
        <v>PL6</v>
      </c>
      <c r="BH107" s="53" t="str">
        <f t="shared" si="17"/>
        <v/>
      </c>
      <c r="BI107" s="53" t="s">
        <v>50</v>
      </c>
      <c r="BJ107" s="84" t="s">
        <v>3914</v>
      </c>
      <c r="BK107" s="53"/>
      <c r="BL107" s="53" t="s">
        <v>3915</v>
      </c>
      <c r="BM107" s="53">
        <v>30</v>
      </c>
      <c r="BN107" s="83">
        <v>46191</v>
      </c>
      <c r="BO107" s="53"/>
      <c r="BP107" s="53"/>
    </row>
    <row r="108" spans="3:68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5"/>
        <v>4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67">
        <f>SUMIFS([1]Up!$J:$J,[1]Up!$D:$D,D108)</f>
        <v>0</v>
      </c>
      <c r="BF108" s="82"/>
      <c r="BG108" s="82" t="str">
        <f t="shared" si="16"/>
        <v>PL10</v>
      </c>
      <c r="BH108" s="53" t="str">
        <f t="shared" si="17"/>
        <v/>
      </c>
      <c r="BI108" s="53" t="s">
        <v>50</v>
      </c>
      <c r="BJ108" s="53"/>
      <c r="BK108" s="53"/>
      <c r="BL108" s="53"/>
      <c r="BM108" s="53"/>
      <c r="BN108" s="83"/>
      <c r="BO108" s="53"/>
      <c r="BP108" s="53"/>
    </row>
    <row r="109" spans="3:68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5"/>
        <v>3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26"/>
      <c r="BE109" s="67">
        <f>SUMIFS([1]Up!$J:$J,[1]Up!$D:$D,D109)</f>
        <v>0</v>
      </c>
      <c r="BF109" s="82"/>
      <c r="BG109" s="82" t="str">
        <f t="shared" si="16"/>
        <v/>
      </c>
      <c r="BH109" s="53" t="str">
        <f t="shared" si="17"/>
        <v/>
      </c>
      <c r="BI109" s="53" t="s">
        <v>96</v>
      </c>
      <c r="BJ109" s="53"/>
      <c r="BK109" s="53"/>
      <c r="BL109" s="53" t="s">
        <v>1681</v>
      </c>
      <c r="BM109" s="53">
        <v>3</v>
      </c>
      <c r="BN109" s="83"/>
      <c r="BO109" s="53"/>
      <c r="BP109" s="53"/>
    </row>
    <row r="110" spans="3:68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5"/>
        <v>2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26"/>
      <c r="BE110" s="67">
        <f>SUMIFS([1]Up!$J:$J,[1]Up!$D:$D,D110)</f>
        <v>0</v>
      </c>
      <c r="BF110" s="82"/>
      <c r="BG110" s="82" t="str">
        <f t="shared" si="16"/>
        <v/>
      </c>
      <c r="BH110" s="53" t="str">
        <f t="shared" si="17"/>
        <v/>
      </c>
      <c r="BI110" s="53" t="s">
        <v>50</v>
      </c>
      <c r="BJ110" s="53"/>
      <c r="BK110" s="53"/>
      <c r="BL110" s="53" t="s">
        <v>1681</v>
      </c>
      <c r="BM110" s="53">
        <v>2</v>
      </c>
      <c r="BN110" s="83"/>
      <c r="BO110" s="53"/>
      <c r="BP110" s="53"/>
    </row>
    <row r="111" spans="3:68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5"/>
        <v>12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67">
        <f>SUMIFS([1]Up!$J:$J,[1]Up!$D:$D,D111)</f>
        <v>0</v>
      </c>
      <c r="BF111" s="82"/>
      <c r="BG111" s="82" t="str">
        <f t="shared" si="16"/>
        <v>PL10</v>
      </c>
      <c r="BH111" s="53" t="str">
        <f t="shared" si="17"/>
        <v/>
      </c>
      <c r="BI111" s="53" t="s">
        <v>50</v>
      </c>
      <c r="BJ111" s="84" t="s">
        <v>3897</v>
      </c>
      <c r="BK111" s="53"/>
      <c r="BL111" s="53" t="s">
        <v>3898</v>
      </c>
      <c r="BM111" s="53">
        <v>12</v>
      </c>
      <c r="BN111" s="83">
        <v>46191</v>
      </c>
      <c r="BO111" s="53"/>
      <c r="BP111" s="53"/>
    </row>
    <row r="112" spans="3:68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5"/>
        <v>104</v>
      </c>
      <c r="M112" s="26">
        <f t="shared" si="12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67">
        <f>SUMIFS([1]Up!$J:$J,[1]Up!$D:$D,D112)</f>
        <v>0</v>
      </c>
      <c r="BF112" s="82"/>
      <c r="BG112" s="82" t="str">
        <f t="shared" si="16"/>
        <v>PL6</v>
      </c>
      <c r="BH112" s="53" t="str">
        <f t="shared" si="17"/>
        <v/>
      </c>
      <c r="BI112" s="53" t="s">
        <v>50</v>
      </c>
      <c r="BJ112" s="84" t="s">
        <v>3914</v>
      </c>
      <c r="BK112" s="53"/>
      <c r="BL112" s="53" t="s">
        <v>3915</v>
      </c>
      <c r="BM112" s="53">
        <v>104</v>
      </c>
      <c r="BN112" s="83">
        <v>46191</v>
      </c>
      <c r="BO112" s="53"/>
      <c r="BP112" s="53"/>
    </row>
    <row r="113" spans="3:68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5"/>
        <v>0</v>
      </c>
      <c r="M113" s="26">
        <f t="shared" si="12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67">
        <f>SUMIFS([1]Up!$J:$J,[1]Up!$D:$D,D113)</f>
        <v>0</v>
      </c>
      <c r="BF113" s="82"/>
      <c r="BG113" s="82" t="str">
        <f t="shared" si="16"/>
        <v/>
      </c>
      <c r="BH113" s="53" t="str">
        <f t="shared" si="17"/>
        <v/>
      </c>
      <c r="BI113" s="53"/>
      <c r="BJ113" s="53"/>
      <c r="BK113" s="53"/>
      <c r="BL113" s="53"/>
      <c r="BM113" s="53"/>
      <c r="BN113" s="83"/>
      <c r="BO113" s="53"/>
      <c r="BP113" s="53"/>
    </row>
    <row r="114" spans="3:68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5"/>
        <v>1</v>
      </c>
      <c r="M114" s="26">
        <f t="shared" ref="M114" si="18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26"/>
      <c r="BE114" s="67">
        <f>SUMIFS([1]Up!$J:$J,[1]Up!$D:$D,D114)</f>
        <v>0</v>
      </c>
      <c r="BF114" s="82"/>
      <c r="BG114" s="82" t="str">
        <f t="shared" si="16"/>
        <v/>
      </c>
      <c r="BH114" s="53" t="str">
        <f t="shared" si="17"/>
        <v/>
      </c>
      <c r="BI114" s="53" t="s">
        <v>96</v>
      </c>
      <c r="BJ114" s="53"/>
      <c r="BK114" s="53"/>
      <c r="BL114" s="53" t="s">
        <v>1681</v>
      </c>
      <c r="BM114" s="53">
        <v>1</v>
      </c>
      <c r="BN114" s="83"/>
      <c r="BO114" s="53"/>
      <c r="BP114" s="53"/>
    </row>
    <row r="115" spans="3:68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5"/>
        <v>8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67">
        <f>SUMIFS([1]Up!$J:$J,[1]Up!$D:$D,D115)</f>
        <v>0</v>
      </c>
      <c r="BF115" s="82"/>
      <c r="BG115" s="82" t="str">
        <f t="shared" si="16"/>
        <v>PL10</v>
      </c>
      <c r="BH115" s="53" t="str">
        <f t="shared" si="17"/>
        <v/>
      </c>
      <c r="BI115" s="53" t="s">
        <v>50</v>
      </c>
      <c r="BJ115" s="84" t="s">
        <v>3897</v>
      </c>
      <c r="BK115" s="53"/>
      <c r="BL115" s="53" t="s">
        <v>3898</v>
      </c>
      <c r="BM115" s="53">
        <v>8</v>
      </c>
      <c r="BN115" s="83">
        <v>46191</v>
      </c>
      <c r="BO115" s="53"/>
      <c r="BP115" s="53"/>
    </row>
    <row r="116" spans="3:68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5"/>
        <v>2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67">
        <f>SUMIFS([1]Up!$J:$J,[1]Up!$D:$D,D116)</f>
        <v>0</v>
      </c>
      <c r="BF116" s="82"/>
      <c r="BG116" s="82" t="str">
        <f t="shared" si="16"/>
        <v>PL12</v>
      </c>
      <c r="BH116" s="53" t="str">
        <f t="shared" si="17"/>
        <v/>
      </c>
      <c r="BI116" s="53" t="s">
        <v>50</v>
      </c>
      <c r="BJ116" s="84" t="s">
        <v>3920</v>
      </c>
      <c r="BK116" s="53"/>
      <c r="BL116" s="53" t="s">
        <v>3921</v>
      </c>
      <c r="BM116" s="53">
        <v>2</v>
      </c>
      <c r="BN116" s="83">
        <v>46191</v>
      </c>
      <c r="BO116" s="53"/>
      <c r="BP116" s="53"/>
    </row>
    <row r="117" spans="3:68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5"/>
        <v>4</v>
      </c>
      <c r="M117" s="26">
        <f t="shared" si="12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67">
        <f>SUMIFS([1]Up!$J:$J,[1]Up!$D:$D,D117)</f>
        <v>0</v>
      </c>
      <c r="BF117" s="82"/>
      <c r="BG117" s="82" t="str">
        <f t="shared" si="16"/>
        <v>PL12</v>
      </c>
      <c r="BH117" s="53" t="str">
        <f t="shared" si="17"/>
        <v/>
      </c>
      <c r="BI117" s="53" t="s">
        <v>50</v>
      </c>
      <c r="BJ117" s="84" t="s">
        <v>3920</v>
      </c>
      <c r="BK117" s="53"/>
      <c r="BL117" s="53" t="s">
        <v>3921</v>
      </c>
      <c r="BM117" s="53">
        <v>4</v>
      </c>
      <c r="BN117" s="83">
        <v>46191</v>
      </c>
      <c r="BO117" s="53"/>
      <c r="BP117" s="53"/>
    </row>
    <row r="118" spans="3:68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5"/>
        <v>60</v>
      </c>
      <c r="M118" s="26">
        <f t="shared" si="12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67">
        <f>SUMIFS([1]Up!$J:$J,[1]Up!$D:$D,D118)</f>
        <v>0</v>
      </c>
      <c r="BF118" s="82"/>
      <c r="BG118" s="82" t="str">
        <f t="shared" si="16"/>
        <v>PL6</v>
      </c>
      <c r="BH118" s="53" t="str">
        <f t="shared" si="17"/>
        <v/>
      </c>
      <c r="BI118" s="53" t="s">
        <v>50</v>
      </c>
      <c r="BJ118" s="84" t="s">
        <v>3914</v>
      </c>
      <c r="BK118" s="53"/>
      <c r="BL118" s="53" t="s">
        <v>3915</v>
      </c>
      <c r="BM118" s="53">
        <v>60</v>
      </c>
      <c r="BN118" s="83">
        <v>46191</v>
      </c>
      <c r="BO118" s="53"/>
      <c r="BP118" s="53"/>
    </row>
    <row r="119" spans="3:68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5"/>
        <v>1</v>
      </c>
      <c r="M119" s="26">
        <f t="shared" si="12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67">
        <f>SUMIFS([1]Up!$J:$J,[1]Up!$D:$D,D119)</f>
        <v>0</v>
      </c>
      <c r="BF119" s="82"/>
      <c r="BG119" s="82" t="str">
        <f t="shared" si="16"/>
        <v>PL6</v>
      </c>
      <c r="BH119" s="53" t="str">
        <f t="shared" si="17"/>
        <v/>
      </c>
      <c r="BI119" s="53" t="s">
        <v>61</v>
      </c>
      <c r="BJ119" s="84" t="s">
        <v>3914</v>
      </c>
      <c r="BK119" s="53"/>
      <c r="BL119" s="53" t="s">
        <v>3915</v>
      </c>
      <c r="BM119" s="53">
        <v>1</v>
      </c>
      <c r="BN119" s="83">
        <v>46191</v>
      </c>
      <c r="BO119" s="53"/>
      <c r="BP119" s="53"/>
    </row>
    <row r="120" spans="3:68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5"/>
        <v>1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67">
        <f>SUMIFS([1]Up!$J:$J,[1]Up!$D:$D,D120)</f>
        <v>0</v>
      </c>
      <c r="BF120" s="82"/>
      <c r="BG120" s="82" t="str">
        <f t="shared" si="16"/>
        <v>PL6</v>
      </c>
      <c r="BH120" s="53" t="str">
        <f t="shared" si="17"/>
        <v/>
      </c>
      <c r="BI120" s="53" t="s">
        <v>61</v>
      </c>
      <c r="BJ120" s="84" t="s">
        <v>3914</v>
      </c>
      <c r="BK120" s="53"/>
      <c r="BL120" s="53" t="s">
        <v>3915</v>
      </c>
      <c r="BM120" s="53">
        <v>1</v>
      </c>
      <c r="BN120" s="83">
        <v>46191</v>
      </c>
      <c r="BO120" s="53"/>
      <c r="BP120" s="53"/>
    </row>
    <row r="121" spans="3:68" ht="14.25" hidden="1" customHeight="1">
      <c r="C121" s="82"/>
      <c r="D121" s="82" t="s">
        <v>4085</v>
      </c>
      <c r="E121" s="82"/>
      <c r="F121" s="82"/>
      <c r="G121" s="82"/>
      <c r="H121" s="82"/>
      <c r="I121" s="82"/>
      <c r="J121" s="82"/>
      <c r="K121" s="82"/>
      <c r="L121" s="26">
        <f t="shared" ref="L121" si="19">MIN(SUM(N121:BD121),I121)</f>
        <v>0</v>
      </c>
      <c r="M121" s="26">
        <f t="shared" ref="M121" si="2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67">
        <f>SUMIFS([1]Up!$J:$J,[1]Up!$D:$D,D121)</f>
        <v>0</v>
      </c>
      <c r="BF121" s="82"/>
      <c r="BG121" s="82" t="str">
        <f t="shared" ref="BG121" si="21">IFERROR(IF(C121="Plate",LEFT(E121,FIND("*",E121,1)-1),""),IF(C121="Plate",LEFT(E121,FIND("x",E121,1)-1),""))</f>
        <v/>
      </c>
      <c r="BH121" s="53" t="str">
        <f t="shared" ref="BH121" si="22">IF(ROUND(SUM(N121:BD121)-I121,0)&gt;0,"Thừa "&amp;SUM(N121:BD121)-I121,"")</f>
        <v/>
      </c>
      <c r="BI121" s="53"/>
      <c r="BJ121" s="84"/>
      <c r="BK121" s="53"/>
      <c r="BL121" s="53"/>
      <c r="BM121" s="53"/>
      <c r="BN121" s="83"/>
      <c r="BO121" s="53"/>
      <c r="BP121" s="53"/>
    </row>
    <row r="122" spans="3:68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3">MIN(SUM(N122:BD122),I122)</f>
        <v>1</v>
      </c>
      <c r="M122" s="26">
        <f t="shared" ref="M122:M123" si="24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67">
        <f>SUMIFS([1]Up!$J:$J,[1]Up!$D:$D,D122)</f>
        <v>0</v>
      </c>
      <c r="BF122" s="82"/>
      <c r="BG122" s="82" t="str">
        <f t="shared" ref="BG122:BG123" si="25">IFERROR(IF(C122="Plate",LEFT(E122,FIND("*",E122,1)-1),""),IF(C122="Plate",LEFT(E122,FIND("x",E122,1)-1),""))</f>
        <v>PL6</v>
      </c>
      <c r="BH122" s="53" t="str">
        <f t="shared" ref="BH122:BH123" si="26">IF(ROUND(SUM(N122:BD122)-I122,0)&gt;0,"Thừa "&amp;SUM(N122:BD122)-I122,"")</f>
        <v/>
      </c>
      <c r="BI122" s="53" t="s">
        <v>61</v>
      </c>
      <c r="BJ122" s="84" t="s">
        <v>3914</v>
      </c>
      <c r="BK122" s="53"/>
      <c r="BL122" s="53" t="s">
        <v>3915</v>
      </c>
      <c r="BM122" s="53">
        <v>1</v>
      </c>
      <c r="BN122" s="83">
        <v>46191</v>
      </c>
      <c r="BO122" s="53"/>
      <c r="BP122" s="53"/>
    </row>
    <row r="123" spans="3:68" ht="14.25" hidden="1" customHeight="1">
      <c r="C123" s="82"/>
      <c r="D123" s="82" t="s">
        <v>4086</v>
      </c>
      <c r="E123" s="82"/>
      <c r="F123" s="82"/>
      <c r="G123" s="82"/>
      <c r="H123" s="82"/>
      <c r="I123" s="82"/>
      <c r="J123" s="82"/>
      <c r="K123" s="82"/>
      <c r="L123" s="26">
        <f t="shared" si="23"/>
        <v>0</v>
      </c>
      <c r="M123" s="26">
        <f t="shared" si="24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67">
        <f>SUMIFS([1]Up!$J:$J,[1]Up!$D:$D,D123)</f>
        <v>0</v>
      </c>
      <c r="BF123" s="82"/>
      <c r="BG123" s="82" t="str">
        <f t="shared" si="25"/>
        <v/>
      </c>
      <c r="BH123" s="53" t="str">
        <f t="shared" si="26"/>
        <v/>
      </c>
      <c r="BI123" s="53"/>
      <c r="BJ123" s="84"/>
      <c r="BK123" s="53"/>
      <c r="BL123" s="53"/>
      <c r="BM123" s="53"/>
      <c r="BN123" s="83"/>
      <c r="BO123" s="53"/>
      <c r="BP123" s="53"/>
    </row>
    <row r="124" spans="3:68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5"/>
        <v>1</v>
      </c>
      <c r="M124" s="26">
        <f t="shared" si="12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26"/>
      <c r="BE124" s="67">
        <f>SUMIFS([1]Up!$J:$J,[1]Up!$D:$D,D124)</f>
        <v>0</v>
      </c>
      <c r="BF124" s="82"/>
      <c r="BG124" s="82" t="str">
        <f t="shared" si="16"/>
        <v/>
      </c>
      <c r="BH124" s="53" t="str">
        <f t="shared" si="17"/>
        <v/>
      </c>
      <c r="BI124" s="53" t="s">
        <v>50</v>
      </c>
      <c r="BJ124" s="53"/>
      <c r="BK124" s="53"/>
      <c r="BL124" s="53" t="s">
        <v>1681</v>
      </c>
      <c r="BM124" s="53">
        <v>1</v>
      </c>
      <c r="BN124" s="83"/>
      <c r="BO124" s="53"/>
      <c r="BP124" s="53"/>
    </row>
    <row r="125" spans="3:68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5"/>
        <v>3</v>
      </c>
      <c r="M125" s="26">
        <f t="shared" si="12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67">
        <f>SUMIFS([1]Up!$J:$J,[1]Up!$D:$D,D125)</f>
        <v>0</v>
      </c>
      <c r="BF125" s="82"/>
      <c r="BG125" s="82" t="str">
        <f t="shared" si="16"/>
        <v>PL10</v>
      </c>
      <c r="BH125" s="53" t="str">
        <f t="shared" si="17"/>
        <v/>
      </c>
      <c r="BI125" s="53" t="s">
        <v>50</v>
      </c>
      <c r="BJ125" s="84" t="s">
        <v>3897</v>
      </c>
      <c r="BK125" s="53"/>
      <c r="BL125" s="53" t="s">
        <v>3898</v>
      </c>
      <c r="BM125" s="53">
        <v>3</v>
      </c>
      <c r="BN125" s="83">
        <v>46191</v>
      </c>
      <c r="BO125" s="53"/>
      <c r="BP125" s="53"/>
    </row>
    <row r="126" spans="3:68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5"/>
        <v>26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67">
        <f>SUMIFS([1]Up!$J:$J,[1]Up!$D:$D,D126)</f>
        <v>0</v>
      </c>
      <c r="BF126" s="82"/>
      <c r="BG126" s="82" t="str">
        <f t="shared" si="16"/>
        <v>PL6</v>
      </c>
      <c r="BH126" s="53" t="str">
        <f t="shared" si="17"/>
        <v/>
      </c>
      <c r="BI126" s="53" t="s">
        <v>50</v>
      </c>
      <c r="BJ126" s="84" t="s">
        <v>3914</v>
      </c>
      <c r="BK126" s="53"/>
      <c r="BL126" s="53" t="s">
        <v>3915</v>
      </c>
      <c r="BM126" s="53">
        <v>26</v>
      </c>
      <c r="BN126" s="83">
        <v>46191</v>
      </c>
      <c r="BO126" s="53"/>
      <c r="BP126" s="53"/>
    </row>
    <row r="127" spans="3:68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5"/>
        <v>3</v>
      </c>
      <c r="M127" s="26">
        <f t="shared" ref="M127" si="27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67">
        <f>SUMIFS([1]Up!$J:$J,[1]Up!$D:$D,D127)</f>
        <v>0</v>
      </c>
      <c r="BF127" s="82"/>
      <c r="BG127" s="82" t="str">
        <f t="shared" si="16"/>
        <v>PL10</v>
      </c>
      <c r="BH127" s="53" t="str">
        <f t="shared" si="17"/>
        <v/>
      </c>
      <c r="BI127" s="53" t="s">
        <v>50</v>
      </c>
      <c r="BJ127" s="53"/>
      <c r="BK127" s="53"/>
      <c r="BL127" s="53"/>
      <c r="BM127" s="53"/>
      <c r="BN127" s="83"/>
      <c r="BO127" s="53"/>
      <c r="BP127" s="53"/>
    </row>
    <row r="128" spans="3:68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5"/>
        <v>2</v>
      </c>
      <c r="M128" s="26">
        <f t="shared" si="12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26"/>
      <c r="BE128" s="67">
        <f>SUMIFS([1]Up!$J:$J,[1]Up!$D:$D,D128)</f>
        <v>0</v>
      </c>
      <c r="BF128" s="82"/>
      <c r="BG128" s="82" t="str">
        <f t="shared" si="16"/>
        <v/>
      </c>
      <c r="BH128" s="53" t="str">
        <f t="shared" si="17"/>
        <v/>
      </c>
      <c r="BI128" s="53" t="s">
        <v>96</v>
      </c>
      <c r="BJ128" s="53"/>
      <c r="BK128" s="53"/>
      <c r="BL128" s="53" t="s">
        <v>1681</v>
      </c>
      <c r="BM128" s="53">
        <v>2</v>
      </c>
      <c r="BN128" s="83"/>
      <c r="BO128" s="53"/>
      <c r="BP128" s="53"/>
    </row>
    <row r="129" spans="3:68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5"/>
        <v>1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26"/>
      <c r="BE129" s="67">
        <f>SUMIFS([1]Up!$J:$J,[1]Up!$D:$D,D129)</f>
        <v>0</v>
      </c>
      <c r="BF129" s="82"/>
      <c r="BG129" s="82" t="str">
        <f t="shared" si="16"/>
        <v/>
      </c>
      <c r="BH129" s="53" t="str">
        <f t="shared" si="17"/>
        <v/>
      </c>
      <c r="BI129" s="53" t="s">
        <v>50</v>
      </c>
      <c r="BJ129" s="53"/>
      <c r="BK129" s="53"/>
      <c r="BL129" s="53" t="s">
        <v>1681</v>
      </c>
      <c r="BM129" s="53">
        <v>1</v>
      </c>
      <c r="BN129" s="83"/>
      <c r="BO129" s="53"/>
      <c r="BP129" s="53"/>
    </row>
    <row r="130" spans="3:68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5"/>
        <v>4</v>
      </c>
      <c r="M130" s="26">
        <f t="shared" si="12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67">
        <f>SUMIFS([1]Up!$J:$J,[1]Up!$D:$D,D130)</f>
        <v>0</v>
      </c>
      <c r="BF130" s="82"/>
      <c r="BG130" s="82" t="str">
        <f t="shared" si="16"/>
        <v>PL10</v>
      </c>
      <c r="BH130" s="53" t="str">
        <f t="shared" si="17"/>
        <v/>
      </c>
      <c r="BI130" s="53" t="s">
        <v>50</v>
      </c>
      <c r="BJ130" s="84" t="s">
        <v>3897</v>
      </c>
      <c r="BK130" s="53"/>
      <c r="BL130" s="53" t="s">
        <v>3898</v>
      </c>
      <c r="BM130" s="53">
        <v>4</v>
      </c>
      <c r="BN130" s="83">
        <v>46191</v>
      </c>
      <c r="BO130" s="53"/>
      <c r="BP130" s="53"/>
    </row>
    <row r="131" spans="3:68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5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67">
        <f>SUMIFS([1]Up!$J:$J,[1]Up!$D:$D,D131)</f>
        <v>0</v>
      </c>
      <c r="BF131" s="82"/>
      <c r="BG131" s="82" t="str">
        <f t="shared" si="16"/>
        <v>PL12</v>
      </c>
      <c r="BH131" s="53" t="str">
        <f t="shared" si="17"/>
        <v/>
      </c>
      <c r="BI131" s="53" t="s">
        <v>50</v>
      </c>
      <c r="BJ131" s="84" t="s">
        <v>3920</v>
      </c>
      <c r="BK131" s="53"/>
      <c r="BL131" s="53" t="s">
        <v>3921</v>
      </c>
      <c r="BM131" s="53">
        <v>1</v>
      </c>
      <c r="BN131" s="83">
        <v>46191</v>
      </c>
      <c r="BO131" s="53"/>
      <c r="BP131" s="53"/>
    </row>
    <row r="132" spans="3:68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5"/>
        <v>2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67">
        <f>SUMIFS([1]Up!$J:$J,[1]Up!$D:$D,D132)</f>
        <v>0</v>
      </c>
      <c r="BF132" s="82"/>
      <c r="BG132" s="82" t="str">
        <f t="shared" si="16"/>
        <v>PL12</v>
      </c>
      <c r="BH132" s="53" t="str">
        <f t="shared" si="17"/>
        <v/>
      </c>
      <c r="BI132" s="53" t="s">
        <v>50</v>
      </c>
      <c r="BJ132" s="84" t="s">
        <v>3920</v>
      </c>
      <c r="BK132" s="53"/>
      <c r="BL132" s="53" t="s">
        <v>3921</v>
      </c>
      <c r="BM132" s="53">
        <v>2</v>
      </c>
      <c r="BN132" s="83">
        <v>46191</v>
      </c>
      <c r="BO132" s="53"/>
      <c r="BP132" s="53"/>
    </row>
    <row r="133" spans="3:68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5"/>
        <v>30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67">
        <f>SUMIFS([1]Up!$J:$J,[1]Up!$D:$D,D133)</f>
        <v>0</v>
      </c>
      <c r="BF133" s="82"/>
      <c r="BG133" s="82" t="str">
        <f t="shared" si="16"/>
        <v>PL6</v>
      </c>
      <c r="BH133" s="53" t="str">
        <f t="shared" si="17"/>
        <v/>
      </c>
      <c r="BI133" s="53" t="s">
        <v>50</v>
      </c>
      <c r="BJ133" s="84" t="s">
        <v>3914</v>
      </c>
      <c r="BK133" s="53"/>
      <c r="BL133" s="53" t="s">
        <v>3915</v>
      </c>
      <c r="BM133" s="53">
        <v>30</v>
      </c>
      <c r="BN133" s="83">
        <v>46191</v>
      </c>
      <c r="BO133" s="53"/>
      <c r="BP133" s="53"/>
    </row>
    <row r="134" spans="3:68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5"/>
        <v>4</v>
      </c>
      <c r="M134" s="26">
        <f t="shared" ref="M134" si="28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67">
        <f>SUMIFS([1]Up!$J:$J,[1]Up!$D:$D,D134)</f>
        <v>0</v>
      </c>
      <c r="BF134" s="82"/>
      <c r="BG134" s="82" t="str">
        <f t="shared" si="16"/>
        <v>PL10</v>
      </c>
      <c r="BH134" s="53" t="str">
        <f t="shared" si="17"/>
        <v/>
      </c>
      <c r="BI134" s="53" t="s">
        <v>50</v>
      </c>
      <c r="BJ134" s="53"/>
      <c r="BK134" s="53"/>
      <c r="BL134" s="53"/>
      <c r="BM134" s="53"/>
      <c r="BN134" s="83"/>
      <c r="BO134" s="53"/>
      <c r="BP134" s="53"/>
    </row>
    <row r="135" spans="3:68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5"/>
        <v>7</v>
      </c>
      <c r="M135" s="26">
        <f t="shared" si="12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26"/>
      <c r="BE135" s="67">
        <f>SUMIFS([1]Up!$J:$J,[1]Up!$D:$D,D135)</f>
        <v>0</v>
      </c>
      <c r="BF135" s="82"/>
      <c r="BG135" s="82" t="str">
        <f t="shared" si="16"/>
        <v/>
      </c>
      <c r="BH135" s="53" t="str">
        <f t="shared" si="17"/>
        <v/>
      </c>
      <c r="BI135" s="53" t="s">
        <v>50</v>
      </c>
      <c r="BJ135" s="53"/>
      <c r="BK135" s="53"/>
      <c r="BL135" s="53" t="s">
        <v>1681</v>
      </c>
      <c r="BM135" s="53">
        <v>7</v>
      </c>
      <c r="BN135" s="83"/>
      <c r="BO135" s="53"/>
      <c r="BP135" s="53"/>
    </row>
    <row r="136" spans="3:68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5"/>
        <v>56</v>
      </c>
      <c r="M136" s="26">
        <f t="shared" si="12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67">
        <f>SUMIFS([1]Up!$J:$J,[1]Up!$D:$D,D136)</f>
        <v>0</v>
      </c>
      <c r="BF136" s="82"/>
      <c r="BG136" s="82" t="str">
        <f t="shared" si="16"/>
        <v>PL6</v>
      </c>
      <c r="BH136" s="53" t="str">
        <f t="shared" si="17"/>
        <v/>
      </c>
      <c r="BI136" s="53" t="s">
        <v>50</v>
      </c>
      <c r="BJ136" s="84" t="s">
        <v>3914</v>
      </c>
      <c r="BK136" s="53"/>
      <c r="BL136" s="53" t="s">
        <v>3915</v>
      </c>
      <c r="BM136" s="53">
        <v>56</v>
      </c>
      <c r="BN136" s="83">
        <v>46191</v>
      </c>
      <c r="BO136" s="53"/>
      <c r="BP136" s="53"/>
    </row>
    <row r="137" spans="3:68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5"/>
        <v>1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67">
        <f>SUMIFS([1]Up!$J:$J,[1]Up!$D:$D,D137)</f>
        <v>0</v>
      </c>
      <c r="BF137" s="82"/>
      <c r="BG137" s="82" t="str">
        <f t="shared" si="16"/>
        <v>PL2</v>
      </c>
      <c r="BH137" s="53" t="str">
        <f t="shared" si="17"/>
        <v/>
      </c>
      <c r="BI137" s="53" t="s">
        <v>50</v>
      </c>
      <c r="BJ137" s="53" t="s">
        <v>3969</v>
      </c>
      <c r="BK137" s="53"/>
      <c r="BL137" s="53" t="s">
        <v>3970</v>
      </c>
      <c r="BM137" s="53">
        <v>1</v>
      </c>
      <c r="BN137" s="83">
        <v>46191</v>
      </c>
      <c r="BO137" s="53"/>
      <c r="BP137" s="53"/>
    </row>
    <row r="138" spans="3:68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5"/>
        <v>1</v>
      </c>
      <c r="M138" s="26">
        <f t="shared" si="12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67">
        <f>SUMIFS([1]Up!$J:$J,[1]Up!$D:$D,D138)</f>
        <v>0</v>
      </c>
      <c r="BF138" s="82"/>
      <c r="BG138" s="82" t="str">
        <f t="shared" si="16"/>
        <v>PL2</v>
      </c>
      <c r="BH138" s="53" t="str">
        <f t="shared" si="17"/>
        <v/>
      </c>
      <c r="BI138" s="53" t="s">
        <v>61</v>
      </c>
      <c r="BJ138" s="53" t="s">
        <v>3969</v>
      </c>
      <c r="BK138" s="53"/>
      <c r="BL138" s="53" t="s">
        <v>3970</v>
      </c>
      <c r="BM138" s="53">
        <v>1</v>
      </c>
      <c r="BN138" s="83">
        <v>46191</v>
      </c>
      <c r="BO138" s="53"/>
      <c r="BP138" s="53"/>
    </row>
    <row r="139" spans="3:68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5"/>
        <v>18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67">
        <f>SUMIFS([1]Up!$J:$J,[1]Up!$D:$D,D139)</f>
        <v>0</v>
      </c>
      <c r="BF139" s="82"/>
      <c r="BG139" s="82" t="str">
        <f t="shared" si="16"/>
        <v>PL2</v>
      </c>
      <c r="BH139" s="53" t="str">
        <f t="shared" si="17"/>
        <v/>
      </c>
      <c r="BI139" s="53" t="s">
        <v>50</v>
      </c>
      <c r="BJ139" s="53" t="s">
        <v>3969</v>
      </c>
      <c r="BK139" s="53"/>
      <c r="BL139" s="53" t="s">
        <v>3970</v>
      </c>
      <c r="BM139" s="53">
        <v>18</v>
      </c>
      <c r="BN139" s="83">
        <v>46191</v>
      </c>
      <c r="BO139" s="53"/>
      <c r="BP139" s="53"/>
    </row>
    <row r="140" spans="3:68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5"/>
        <v>9</v>
      </c>
      <c r="M140" s="26">
        <f t="shared" si="12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67">
        <f>SUMIFS([1]Up!$J:$J,[1]Up!$D:$D,D140)</f>
        <v>0</v>
      </c>
      <c r="BF140" s="82"/>
      <c r="BG140" s="82" t="str">
        <f t="shared" si="16"/>
        <v>PL2</v>
      </c>
      <c r="BH140" s="53" t="str">
        <f t="shared" si="17"/>
        <v/>
      </c>
      <c r="BI140" s="53" t="s">
        <v>61</v>
      </c>
      <c r="BJ140" s="53" t="s">
        <v>3969</v>
      </c>
      <c r="BK140" s="53"/>
      <c r="BL140" s="53" t="s">
        <v>3970</v>
      </c>
      <c r="BM140" s="53">
        <v>9</v>
      </c>
      <c r="BN140" s="83">
        <v>46191</v>
      </c>
      <c r="BO140" s="53"/>
      <c r="BP140" s="53"/>
    </row>
    <row r="141" spans="3:68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5"/>
        <v>150</v>
      </c>
      <c r="M141" s="26">
        <f t="shared" si="12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67">
        <f>SUMIFS([1]Up!$J:$J,[1]Up!$D:$D,D141)</f>
        <v>0</v>
      </c>
      <c r="BF141" s="82"/>
      <c r="BG141" s="82" t="str">
        <f t="shared" si="16"/>
        <v>PL6</v>
      </c>
      <c r="BH141" s="53" t="str">
        <f t="shared" si="17"/>
        <v/>
      </c>
      <c r="BI141" s="53" t="s">
        <v>50</v>
      </c>
      <c r="BJ141" s="84" t="s">
        <v>3914</v>
      </c>
      <c r="BK141" s="53"/>
      <c r="BL141" s="53" t="s">
        <v>3915</v>
      </c>
      <c r="BM141" s="53">
        <v>150</v>
      </c>
      <c r="BN141" s="83">
        <v>46191</v>
      </c>
      <c r="BO141" s="53"/>
      <c r="BP141" s="53"/>
    </row>
    <row r="142" spans="3:68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5"/>
        <v>15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67">
        <f>SUMIFS([1]Up!$J:$J,[1]Up!$D:$D,D142)</f>
        <v>0</v>
      </c>
      <c r="BF142" s="82" t="s">
        <v>82</v>
      </c>
      <c r="BG142" s="82" t="str">
        <f t="shared" si="16"/>
        <v>PL10</v>
      </c>
      <c r="BH142" s="53" t="str">
        <f t="shared" si="17"/>
        <v/>
      </c>
      <c r="BI142" s="53" t="s">
        <v>61</v>
      </c>
      <c r="BJ142" s="53"/>
      <c r="BK142" s="53"/>
      <c r="BL142" s="53" t="s">
        <v>1681</v>
      </c>
      <c r="BM142" s="53">
        <v>15</v>
      </c>
      <c r="BN142" s="83"/>
      <c r="BO142" s="53"/>
      <c r="BP142" s="53"/>
    </row>
    <row r="143" spans="3:68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5"/>
        <v>1</v>
      </c>
      <c r="M143" s="26">
        <f t="shared" si="12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67">
        <f>SUMIFS([1]Up!$J:$J,[1]Up!$D:$D,D143)</f>
        <v>0</v>
      </c>
      <c r="BF143" s="82" t="s">
        <v>82</v>
      </c>
      <c r="BG143" s="82" t="str">
        <f t="shared" si="16"/>
        <v>PL3</v>
      </c>
      <c r="BH143" s="53" t="str">
        <f t="shared" si="17"/>
        <v>Thừa 1</v>
      </c>
      <c r="BI143" s="53" t="s">
        <v>50</v>
      </c>
      <c r="BJ143" s="53"/>
      <c r="BK143" s="53"/>
      <c r="BL143" s="53" t="s">
        <v>1681</v>
      </c>
      <c r="BM143" s="53">
        <v>1</v>
      </c>
      <c r="BN143" s="83"/>
      <c r="BO143" s="53"/>
      <c r="BP143" s="53"/>
    </row>
    <row r="144" spans="3:68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5"/>
        <v>1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26"/>
      <c r="BE144" s="67">
        <f>SUMIFS([1]Up!$J:$J,[1]Up!$D:$D,D144)</f>
        <v>0</v>
      </c>
      <c r="BF144" s="82"/>
      <c r="BG144" s="82" t="str">
        <f t="shared" si="16"/>
        <v/>
      </c>
      <c r="BH144" s="53" t="str">
        <f t="shared" si="17"/>
        <v/>
      </c>
      <c r="BI144" s="53" t="s">
        <v>50</v>
      </c>
      <c r="BJ144" s="53"/>
      <c r="BK144" s="53"/>
      <c r="BL144" s="53" t="s">
        <v>1681</v>
      </c>
      <c r="BM144" s="53">
        <v>1</v>
      </c>
      <c r="BN144" s="83"/>
      <c r="BO144" s="53"/>
      <c r="BP144" s="53"/>
    </row>
    <row r="145" spans="3:68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5"/>
        <v>8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67">
        <f>SUMIFS([1]Up!$J:$J,[1]Up!$D:$D,D145)</f>
        <v>0</v>
      </c>
      <c r="BF145" s="82"/>
      <c r="BG145" s="82" t="str">
        <f t="shared" si="16"/>
        <v>PL10</v>
      </c>
      <c r="BH145" s="53" t="str">
        <f t="shared" si="17"/>
        <v/>
      </c>
      <c r="BI145" s="53" t="s">
        <v>50</v>
      </c>
      <c r="BJ145" s="84" t="s">
        <v>3897</v>
      </c>
      <c r="BK145" s="53"/>
      <c r="BL145" s="53" t="s">
        <v>3898</v>
      </c>
      <c r="BM145" s="53">
        <v>8</v>
      </c>
      <c r="BN145" s="83">
        <v>46191</v>
      </c>
      <c r="BO145" s="53"/>
      <c r="BP145" s="53"/>
    </row>
    <row r="146" spans="3:68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5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67">
        <f>SUMIFS([1]Up!$J:$J,[1]Up!$D:$D,D146)</f>
        <v>0</v>
      </c>
      <c r="BF146" s="82"/>
      <c r="BG146" s="82" t="str">
        <f t="shared" si="16"/>
        <v>PL12</v>
      </c>
      <c r="BH146" s="53" t="str">
        <f t="shared" si="17"/>
        <v/>
      </c>
      <c r="BI146" s="53" t="s">
        <v>50</v>
      </c>
      <c r="BJ146" s="84" t="s">
        <v>3920</v>
      </c>
      <c r="BK146" s="53"/>
      <c r="BL146" s="53" t="s">
        <v>3921</v>
      </c>
      <c r="BM146" s="53">
        <v>2</v>
      </c>
      <c r="BN146" s="83">
        <v>46191</v>
      </c>
      <c r="BO146" s="53"/>
      <c r="BP146" s="53"/>
    </row>
    <row r="147" spans="3:68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5"/>
        <v>4</v>
      </c>
      <c r="M147" s="26">
        <f t="shared" si="12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67">
        <f>SUMIFS([1]Up!$J:$J,[1]Up!$D:$D,D147)</f>
        <v>0</v>
      </c>
      <c r="BF147" s="82"/>
      <c r="BG147" s="82" t="str">
        <f t="shared" si="16"/>
        <v>PL12</v>
      </c>
      <c r="BH147" s="53" t="str">
        <f t="shared" si="17"/>
        <v/>
      </c>
      <c r="BI147" s="53" t="s">
        <v>50</v>
      </c>
      <c r="BJ147" s="84" t="s">
        <v>3920</v>
      </c>
      <c r="BK147" s="53"/>
      <c r="BL147" s="53" t="s">
        <v>3921</v>
      </c>
      <c r="BM147" s="53">
        <v>4</v>
      </c>
      <c r="BN147" s="83">
        <v>46191</v>
      </c>
      <c r="BO147" s="53"/>
      <c r="BP147" s="53"/>
    </row>
    <row r="148" spans="3:68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5"/>
        <v>60</v>
      </c>
      <c r="M148" s="26">
        <f t="shared" si="12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67">
        <f>SUMIFS([1]Up!$J:$J,[1]Up!$D:$D,D148)</f>
        <v>0</v>
      </c>
      <c r="BF148" s="82"/>
      <c r="BG148" s="82" t="str">
        <f t="shared" si="16"/>
        <v>PL6</v>
      </c>
      <c r="BH148" s="53" t="str">
        <f t="shared" si="17"/>
        <v/>
      </c>
      <c r="BI148" s="53" t="s">
        <v>50</v>
      </c>
      <c r="BJ148" s="84" t="s">
        <v>3914</v>
      </c>
      <c r="BK148" s="53"/>
      <c r="BL148" s="53" t="s">
        <v>3915</v>
      </c>
      <c r="BM148" s="53">
        <v>60</v>
      </c>
      <c r="BN148" s="83">
        <v>46191</v>
      </c>
      <c r="BO148" s="53"/>
      <c r="BP148" s="53"/>
    </row>
    <row r="149" spans="3:68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5"/>
        <v>9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67">
        <f>SUMIFS([1]Up!$J:$J,[1]Up!$D:$D,D149)</f>
        <v>0</v>
      </c>
      <c r="BF149" s="82"/>
      <c r="BG149" s="82" t="str">
        <f t="shared" si="16"/>
        <v>PL6</v>
      </c>
      <c r="BH149" s="53" t="str">
        <f t="shared" si="17"/>
        <v/>
      </c>
      <c r="BI149" s="53" t="s">
        <v>50</v>
      </c>
      <c r="BJ149" s="84" t="s">
        <v>3914</v>
      </c>
      <c r="BK149" s="53"/>
      <c r="BL149" s="53" t="s">
        <v>3915</v>
      </c>
      <c r="BM149" s="53">
        <v>9</v>
      </c>
      <c r="BN149" s="83">
        <v>46191</v>
      </c>
      <c r="BO149" s="53"/>
      <c r="BP149" s="53"/>
    </row>
    <row r="150" spans="3:68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5"/>
        <v>1</v>
      </c>
      <c r="M150" s="26">
        <f t="shared" ref="M150" si="29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67">
        <f>SUMIFS([1]Up!$J:$J,[1]Up!$D:$D,D150)</f>
        <v>0</v>
      </c>
      <c r="BF150" s="82"/>
      <c r="BG150" s="82" t="str">
        <f t="shared" si="16"/>
        <v>PL6</v>
      </c>
      <c r="BH150" s="53" t="str">
        <f t="shared" si="17"/>
        <v/>
      </c>
      <c r="BI150" s="53" t="s">
        <v>50</v>
      </c>
      <c r="BJ150" s="53"/>
      <c r="BK150" s="53"/>
      <c r="BL150" s="53"/>
      <c r="BM150" s="53"/>
      <c r="BN150" s="83"/>
      <c r="BO150" s="53"/>
      <c r="BP150" s="53"/>
    </row>
    <row r="151" spans="3:68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5"/>
        <v>1</v>
      </c>
      <c r="M151" s="26">
        <f t="shared" si="12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67">
        <f>SUMIFS([1]Up!$J:$J,[1]Up!$D:$D,D151)</f>
        <v>0</v>
      </c>
      <c r="BF151" s="82" t="s">
        <v>82</v>
      </c>
      <c r="BG151" s="82" t="str">
        <f t="shared" si="16"/>
        <v>PL10</v>
      </c>
      <c r="BH151" s="53" t="str">
        <f t="shared" si="17"/>
        <v/>
      </c>
      <c r="BI151" s="53" t="s">
        <v>61</v>
      </c>
      <c r="BJ151" s="53"/>
      <c r="BK151" s="53"/>
      <c r="BL151" s="53" t="s">
        <v>1681</v>
      </c>
      <c r="BM151" s="53">
        <v>1</v>
      </c>
      <c r="BN151" s="83"/>
      <c r="BO151" s="53"/>
      <c r="BP151" s="53"/>
    </row>
    <row r="152" spans="3:68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5"/>
        <v>1</v>
      </c>
      <c r="M152" s="26">
        <f t="shared" si="12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67">
        <f>SUMIFS([1]Up!$J:$J,[1]Up!$D:$D,D152)</f>
        <v>0</v>
      </c>
      <c r="BF152" s="82" t="s">
        <v>82</v>
      </c>
      <c r="BG152" s="82" t="str">
        <f t="shared" si="16"/>
        <v>PL3</v>
      </c>
      <c r="BH152" s="53" t="str">
        <f t="shared" si="17"/>
        <v>Thừa 1</v>
      </c>
      <c r="BI152" s="53" t="s">
        <v>50</v>
      </c>
      <c r="BJ152" s="53"/>
      <c r="BK152" s="53"/>
      <c r="BL152" s="53" t="s">
        <v>1681</v>
      </c>
      <c r="BM152" s="53">
        <v>1</v>
      </c>
      <c r="BN152" s="83"/>
      <c r="BO152" s="53"/>
      <c r="BP152" s="53"/>
    </row>
    <row r="153" spans="3:68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5"/>
        <v>1</v>
      </c>
      <c r="M153" s="26">
        <f t="shared" si="12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67">
        <f>SUMIFS([1]Up!$J:$J,[1]Up!$D:$D,D153)</f>
        <v>0</v>
      </c>
      <c r="BF153" s="82" t="s">
        <v>82</v>
      </c>
      <c r="BG153" s="82" t="str">
        <f t="shared" si="16"/>
        <v>PL3</v>
      </c>
      <c r="BH153" s="53" t="str">
        <f t="shared" si="17"/>
        <v>Thừa 1</v>
      </c>
      <c r="BI153" s="53" t="s">
        <v>50</v>
      </c>
      <c r="BJ153" s="53"/>
      <c r="BK153" s="53"/>
      <c r="BL153" s="53" t="s">
        <v>1681</v>
      </c>
      <c r="BM153" s="53">
        <v>1</v>
      </c>
      <c r="BN153" s="83"/>
      <c r="BO153" s="53"/>
      <c r="BP153" s="53"/>
    </row>
    <row r="154" spans="3:68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5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67">
        <f>SUMIFS([1]Up!$J:$J,[1]Up!$D:$D,D154)</f>
        <v>0</v>
      </c>
      <c r="BF154" s="82"/>
      <c r="BG154" s="82" t="str">
        <f t="shared" si="16"/>
        <v>PL1.5</v>
      </c>
      <c r="BH154" s="53" t="str">
        <f t="shared" si="17"/>
        <v/>
      </c>
      <c r="BI154" s="53" t="s">
        <v>61</v>
      </c>
      <c r="BJ154" s="84" t="s">
        <v>3881</v>
      </c>
      <c r="BK154" s="53"/>
      <c r="BL154" s="53" t="s">
        <v>3882</v>
      </c>
      <c r="BM154" s="53">
        <v>1</v>
      </c>
      <c r="BN154" s="83">
        <v>46191</v>
      </c>
      <c r="BO154" s="53"/>
      <c r="BP154" s="53"/>
    </row>
    <row r="155" spans="3:68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5"/>
        <v>21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67">
        <f>SUMIFS([1]Up!$J:$J,[1]Up!$D:$D,D155)</f>
        <v>0</v>
      </c>
      <c r="BF155" s="82"/>
      <c r="BG155" s="82" t="str">
        <f t="shared" si="16"/>
        <v>PL1.5</v>
      </c>
      <c r="BH155" s="53" t="str">
        <f t="shared" si="17"/>
        <v/>
      </c>
      <c r="BI155" s="53" t="s">
        <v>61</v>
      </c>
      <c r="BJ155" s="84" t="s">
        <v>3881</v>
      </c>
      <c r="BK155" s="53"/>
      <c r="BL155" s="53" t="s">
        <v>3882</v>
      </c>
      <c r="BM155" s="53">
        <v>21</v>
      </c>
      <c r="BN155" s="83">
        <v>46191</v>
      </c>
      <c r="BO155" s="53"/>
      <c r="BP155" s="53"/>
    </row>
    <row r="156" spans="3:68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5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67">
        <f>SUMIFS([1]Up!$J:$J,[1]Up!$D:$D,D156)</f>
        <v>0</v>
      </c>
      <c r="BF156" s="82"/>
      <c r="BG156" s="82" t="str">
        <f t="shared" si="16"/>
        <v>PL1.5</v>
      </c>
      <c r="BH156" s="53" t="str">
        <f t="shared" si="17"/>
        <v/>
      </c>
      <c r="BI156" s="53" t="s">
        <v>61</v>
      </c>
      <c r="BJ156" s="84" t="s">
        <v>3881</v>
      </c>
      <c r="BK156" s="53"/>
      <c r="BL156" s="53" t="s">
        <v>3882</v>
      </c>
      <c r="BM156" s="53">
        <v>1</v>
      </c>
      <c r="BN156" s="83">
        <v>46191</v>
      </c>
      <c r="BO156" s="53"/>
      <c r="BP156" s="53"/>
    </row>
    <row r="157" spans="3:68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5"/>
        <v>1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67">
        <f>SUMIFS([1]Up!$J:$J,[1]Up!$D:$D,D157)</f>
        <v>0</v>
      </c>
      <c r="BF157" s="82"/>
      <c r="BG157" s="82" t="str">
        <f t="shared" si="16"/>
        <v>PL1.5</v>
      </c>
      <c r="BH157" s="53" t="str">
        <f t="shared" si="17"/>
        <v/>
      </c>
      <c r="BI157" s="53" t="s">
        <v>61</v>
      </c>
      <c r="BJ157" s="84" t="s">
        <v>3881</v>
      </c>
      <c r="BK157" s="53"/>
      <c r="BL157" s="53" t="s">
        <v>3882</v>
      </c>
      <c r="BM157" s="53">
        <v>1</v>
      </c>
      <c r="BN157" s="83">
        <v>46191</v>
      </c>
      <c r="BO157" s="53"/>
      <c r="BP157" s="53"/>
    </row>
    <row r="158" spans="3:68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5"/>
        <v>21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67">
        <f>SUMIFS([1]Up!$J:$J,[1]Up!$D:$D,D158)</f>
        <v>0</v>
      </c>
      <c r="BF158" s="82"/>
      <c r="BG158" s="82" t="str">
        <f t="shared" si="16"/>
        <v>PL1.5</v>
      </c>
      <c r="BH158" s="53" t="str">
        <f t="shared" si="17"/>
        <v/>
      </c>
      <c r="BI158" s="53" t="s">
        <v>61</v>
      </c>
      <c r="BJ158" s="84" t="s">
        <v>3881</v>
      </c>
      <c r="BK158" s="53"/>
      <c r="BL158" s="53" t="s">
        <v>3882</v>
      </c>
      <c r="BM158" s="53">
        <v>21</v>
      </c>
      <c r="BN158" s="83">
        <v>46191</v>
      </c>
      <c r="BO158" s="53"/>
      <c r="BP158" s="53"/>
    </row>
    <row r="159" spans="3:68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5"/>
        <v>1</v>
      </c>
      <c r="M159" s="26">
        <f t="shared" si="12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67">
        <f>SUMIFS([1]Up!$J:$J,[1]Up!$D:$D,D159)</f>
        <v>0</v>
      </c>
      <c r="BF159" s="82"/>
      <c r="BG159" s="82" t="str">
        <f t="shared" si="16"/>
        <v>PL1.5</v>
      </c>
      <c r="BH159" s="53" t="str">
        <f t="shared" si="17"/>
        <v/>
      </c>
      <c r="BI159" s="53" t="s">
        <v>61</v>
      </c>
      <c r="BJ159" s="84" t="s">
        <v>3881</v>
      </c>
      <c r="BK159" s="53"/>
      <c r="BL159" s="53" t="s">
        <v>3882</v>
      </c>
      <c r="BM159" s="53">
        <v>1</v>
      </c>
      <c r="BN159" s="83">
        <v>46191</v>
      </c>
      <c r="BO159" s="53"/>
      <c r="BP159" s="53"/>
    </row>
    <row r="160" spans="3:68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30">MIN(SUM(N160:BD160),I160)</f>
        <v>2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67">
        <f>SUMIFS([1]Up!$J:$J,[1]Up!$D:$D,D160)</f>
        <v>0</v>
      </c>
      <c r="BF160" s="82"/>
      <c r="BG160" s="82" t="str">
        <f t="shared" ref="BG160:BG223" si="31">IFERROR(IF(C160="Plate",LEFT(E160,FIND("*",E160,1)-1),""),IF(C160="Plate",LEFT(E160,FIND("x",E160,1)-1),""))</f>
        <v>PL1.5</v>
      </c>
      <c r="BH160" s="53" t="str">
        <f t="shared" ref="BH160:BH223" si="32">IF(ROUND(SUM(N160:BD160)-I160,0)&gt;0,"Thừa "&amp;SUM(N160:BD160)-I160,"")</f>
        <v/>
      </c>
      <c r="BI160" s="53" t="s">
        <v>50</v>
      </c>
      <c r="BJ160" s="84" t="s">
        <v>3881</v>
      </c>
      <c r="BK160" s="53"/>
      <c r="BL160" s="53" t="s">
        <v>3882</v>
      </c>
      <c r="BM160" s="53">
        <v>2</v>
      </c>
      <c r="BN160" s="83">
        <v>46191</v>
      </c>
      <c r="BO160" s="53"/>
      <c r="BP160" s="53"/>
    </row>
    <row r="161" spans="3:68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0"/>
        <v>1</v>
      </c>
      <c r="M161" s="26">
        <f t="shared" si="12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67">
        <f>SUMIFS([1]Up!$J:$J,[1]Up!$D:$D,D161)</f>
        <v>0</v>
      </c>
      <c r="BF161" s="82"/>
      <c r="BG161" s="82" t="str">
        <f t="shared" si="31"/>
        <v>PL1.5</v>
      </c>
      <c r="BH161" s="53" t="str">
        <f t="shared" si="32"/>
        <v/>
      </c>
      <c r="BI161" s="53" t="s">
        <v>50</v>
      </c>
      <c r="BJ161" s="84" t="s">
        <v>3881</v>
      </c>
      <c r="BK161" s="53"/>
      <c r="BL161" s="53" t="s">
        <v>3882</v>
      </c>
      <c r="BM161" s="53">
        <v>1</v>
      </c>
      <c r="BN161" s="83">
        <v>46191</v>
      </c>
      <c r="BO161" s="53"/>
      <c r="BP161" s="53"/>
    </row>
    <row r="162" spans="3:68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0"/>
        <v>2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67">
        <f>SUMIFS([1]Up!$J:$J,[1]Up!$D:$D,D162)</f>
        <v>0</v>
      </c>
      <c r="BF162" s="82"/>
      <c r="BG162" s="82" t="str">
        <f t="shared" si="31"/>
        <v>PL1.5</v>
      </c>
      <c r="BH162" s="53" t="str">
        <f t="shared" si="32"/>
        <v/>
      </c>
      <c r="BI162" s="53" t="s">
        <v>50</v>
      </c>
      <c r="BJ162" s="84" t="s">
        <v>3881</v>
      </c>
      <c r="BK162" s="53"/>
      <c r="BL162" s="53" t="s">
        <v>3882</v>
      </c>
      <c r="BM162" s="53">
        <v>2</v>
      </c>
      <c r="BN162" s="83">
        <v>46191</v>
      </c>
      <c r="BO162" s="53"/>
      <c r="BP162" s="53"/>
    </row>
    <row r="163" spans="3:68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0"/>
        <v>1</v>
      </c>
      <c r="M163" s="26">
        <f t="shared" si="1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67">
        <f>SUMIFS([1]Up!$J:$J,[1]Up!$D:$D,D163)</f>
        <v>0</v>
      </c>
      <c r="BF163" s="82"/>
      <c r="BG163" s="82" t="str">
        <f t="shared" si="31"/>
        <v>PL1.5</v>
      </c>
      <c r="BH163" s="53" t="str">
        <f t="shared" si="32"/>
        <v/>
      </c>
      <c r="BI163" s="53" t="s">
        <v>50</v>
      </c>
      <c r="BJ163" s="84" t="s">
        <v>3881</v>
      </c>
      <c r="BK163" s="53"/>
      <c r="BL163" s="53" t="s">
        <v>3882</v>
      </c>
      <c r="BM163" s="53">
        <v>1</v>
      </c>
      <c r="BN163" s="83">
        <v>46191</v>
      </c>
      <c r="BO163" s="53"/>
      <c r="BP163" s="53"/>
    </row>
    <row r="164" spans="3:68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0"/>
        <v>2</v>
      </c>
      <c r="M164" s="26">
        <f t="shared" si="1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67">
        <f>SUMIFS([1]Up!$J:$J,[1]Up!$D:$D,D164)</f>
        <v>0</v>
      </c>
      <c r="BF164" s="82"/>
      <c r="BG164" s="82" t="str">
        <f t="shared" si="31"/>
        <v>PL1.5</v>
      </c>
      <c r="BH164" s="53" t="str">
        <f t="shared" si="32"/>
        <v/>
      </c>
      <c r="BI164" s="53" t="s">
        <v>50</v>
      </c>
      <c r="BJ164" s="84" t="s">
        <v>3881</v>
      </c>
      <c r="BK164" s="53"/>
      <c r="BL164" s="53" t="s">
        <v>3882</v>
      </c>
      <c r="BM164" s="53">
        <v>2</v>
      </c>
      <c r="BN164" s="83">
        <v>46191</v>
      </c>
      <c r="BO164" s="53"/>
      <c r="BP164" s="53"/>
    </row>
    <row r="165" spans="3:68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0"/>
        <v>1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26"/>
      <c r="BE165" s="67">
        <f>SUMIFS([1]Up!$J:$J,[1]Up!$D:$D,D165)</f>
        <v>0</v>
      </c>
      <c r="BF165" s="82"/>
      <c r="BG165" s="82" t="str">
        <f t="shared" si="31"/>
        <v>PL1.5</v>
      </c>
      <c r="BH165" s="53" t="str">
        <f t="shared" si="32"/>
        <v/>
      </c>
      <c r="BI165" s="53" t="s">
        <v>50</v>
      </c>
      <c r="BJ165" s="84" t="s">
        <v>3881</v>
      </c>
      <c r="BK165" s="53"/>
      <c r="BL165" s="53" t="s">
        <v>3882</v>
      </c>
      <c r="BM165" s="53">
        <v>1</v>
      </c>
      <c r="BN165" s="83">
        <v>46191</v>
      </c>
      <c r="BO165" s="53"/>
      <c r="BP165" s="53"/>
    </row>
    <row r="166" spans="3:68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0"/>
        <v>1</v>
      </c>
      <c r="M166" s="26">
        <f t="shared" si="12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67">
        <f>SUMIFS([1]Up!$J:$J,[1]Up!$D:$D,D166)</f>
        <v>0</v>
      </c>
      <c r="BF166" s="82"/>
      <c r="BG166" s="82" t="str">
        <f t="shared" si="31"/>
        <v>PL2.6</v>
      </c>
      <c r="BH166" s="53" t="str">
        <f t="shared" si="32"/>
        <v/>
      </c>
      <c r="BI166" s="53" t="s">
        <v>50</v>
      </c>
      <c r="BJ166" s="53" t="s">
        <v>3875</v>
      </c>
      <c r="BK166" s="53"/>
      <c r="BL166" s="53" t="s">
        <v>3876</v>
      </c>
      <c r="BM166" s="53">
        <v>1</v>
      </c>
      <c r="BN166" s="83">
        <v>46191</v>
      </c>
      <c r="BO166" s="53"/>
      <c r="BP166" s="53"/>
    </row>
    <row r="167" spans="3:68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0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67">
        <f>SUMIFS([1]Up!$J:$J,[1]Up!$D:$D,D167)</f>
        <v>0</v>
      </c>
      <c r="BF167" s="82"/>
      <c r="BG167" s="82" t="str">
        <f t="shared" si="31"/>
        <v>PL2.6</v>
      </c>
      <c r="BH167" s="53" t="str">
        <f t="shared" si="32"/>
        <v/>
      </c>
      <c r="BI167" s="53" t="s">
        <v>50</v>
      </c>
      <c r="BJ167" s="53" t="s">
        <v>3875</v>
      </c>
      <c r="BK167" s="53"/>
      <c r="BL167" s="53" t="s">
        <v>3876</v>
      </c>
      <c r="BM167" s="53">
        <v>1</v>
      </c>
      <c r="BN167" s="83">
        <v>46191</v>
      </c>
      <c r="BO167" s="53"/>
      <c r="BP167" s="53"/>
    </row>
    <row r="168" spans="3:68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0"/>
        <v>1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67">
        <f>SUMIFS([1]Up!$J:$J,[1]Up!$D:$D,D168)</f>
        <v>0</v>
      </c>
      <c r="BF168" s="82"/>
      <c r="BG168" s="82" t="str">
        <f t="shared" si="31"/>
        <v>PL2.6</v>
      </c>
      <c r="BH168" s="53" t="str">
        <f t="shared" si="32"/>
        <v/>
      </c>
      <c r="BI168" s="53" t="s">
        <v>50</v>
      </c>
      <c r="BJ168" s="53" t="s">
        <v>3875</v>
      </c>
      <c r="BK168" s="53"/>
      <c r="BL168" s="53" t="s">
        <v>3876</v>
      </c>
      <c r="BM168" s="53">
        <v>1</v>
      </c>
      <c r="BN168" s="83">
        <v>46191</v>
      </c>
      <c r="BO168" s="53"/>
      <c r="BP168" s="53"/>
    </row>
    <row r="169" spans="3:68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0"/>
        <v>6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67">
        <f>SUMIFS([1]Up!$J:$J,[1]Up!$D:$D,D169)</f>
        <v>0</v>
      </c>
      <c r="BF169" s="82"/>
      <c r="BG169" s="82" t="str">
        <f t="shared" si="31"/>
        <v>PL2.6</v>
      </c>
      <c r="BH169" s="53" t="str">
        <f t="shared" si="32"/>
        <v/>
      </c>
      <c r="BI169" s="53" t="s">
        <v>50</v>
      </c>
      <c r="BJ169" s="53" t="s">
        <v>3875</v>
      </c>
      <c r="BK169" s="53"/>
      <c r="BL169" s="53" t="s">
        <v>3876</v>
      </c>
      <c r="BM169" s="53">
        <v>6</v>
      </c>
      <c r="BN169" s="83">
        <v>46191</v>
      </c>
      <c r="BO169" s="53"/>
      <c r="BP169" s="53"/>
    </row>
    <row r="170" spans="3:68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0"/>
        <v>2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67">
        <f>SUMIFS([1]Up!$J:$J,[1]Up!$D:$D,D170)</f>
        <v>0</v>
      </c>
      <c r="BF170" s="82"/>
      <c r="BG170" s="82" t="str">
        <f t="shared" si="31"/>
        <v>PL1.5</v>
      </c>
      <c r="BH170" s="53" t="str">
        <f t="shared" si="32"/>
        <v/>
      </c>
      <c r="BI170" s="53" t="s">
        <v>50</v>
      </c>
      <c r="BJ170" s="84" t="s">
        <v>3881</v>
      </c>
      <c r="BK170" s="53"/>
      <c r="BL170" s="53" t="s">
        <v>3882</v>
      </c>
      <c r="BM170" s="53">
        <v>2</v>
      </c>
      <c r="BN170" s="83">
        <v>46191</v>
      </c>
      <c r="BO170" s="53"/>
      <c r="BP170" s="53"/>
    </row>
    <row r="171" spans="3:68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0"/>
        <v>1</v>
      </c>
      <c r="M171" s="26">
        <f t="shared" si="1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67">
        <f>SUMIFS([1]Up!$J:$J,[1]Up!$D:$D,D171)</f>
        <v>0</v>
      </c>
      <c r="BF171" s="82"/>
      <c r="BG171" s="82" t="str">
        <f t="shared" si="31"/>
        <v>PL2.6</v>
      </c>
      <c r="BH171" s="53" t="str">
        <f t="shared" si="32"/>
        <v/>
      </c>
      <c r="BI171" s="53" t="s">
        <v>50</v>
      </c>
      <c r="BJ171" s="53" t="s">
        <v>3875</v>
      </c>
      <c r="BK171" s="53"/>
      <c r="BL171" s="53" t="s">
        <v>3876</v>
      </c>
      <c r="BM171" s="53">
        <v>1</v>
      </c>
      <c r="BN171" s="83">
        <v>46191</v>
      </c>
      <c r="BO171" s="53"/>
      <c r="BP171" s="53"/>
    </row>
    <row r="172" spans="3:68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0"/>
        <v>1</v>
      </c>
      <c r="M172" s="26">
        <f t="shared" si="12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67">
        <f>SUMIFS([1]Up!$J:$J,[1]Up!$D:$D,D172)</f>
        <v>0</v>
      </c>
      <c r="BF172" s="82"/>
      <c r="BG172" s="82" t="str">
        <f t="shared" si="31"/>
        <v>PL2.6</v>
      </c>
      <c r="BH172" s="53" t="str">
        <f t="shared" si="32"/>
        <v/>
      </c>
      <c r="BI172" s="53" t="s">
        <v>50</v>
      </c>
      <c r="BJ172" s="53" t="s">
        <v>3875</v>
      </c>
      <c r="BK172" s="53"/>
      <c r="BL172" s="53" t="s">
        <v>3876</v>
      </c>
      <c r="BM172" s="53">
        <v>1</v>
      </c>
      <c r="BN172" s="83">
        <v>46191</v>
      </c>
      <c r="BO172" s="53"/>
      <c r="BP172" s="53"/>
    </row>
    <row r="173" spans="3:68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0"/>
        <v>1</v>
      </c>
      <c r="M173" s="26">
        <f t="shared" si="1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67">
        <f>SUMIFS([1]Up!$J:$J,[1]Up!$D:$D,D173)</f>
        <v>0</v>
      </c>
      <c r="BF173" s="82"/>
      <c r="BG173" s="82" t="str">
        <f t="shared" si="31"/>
        <v>PL2.6</v>
      </c>
      <c r="BH173" s="53" t="str">
        <f t="shared" si="32"/>
        <v/>
      </c>
      <c r="BI173" s="53" t="s">
        <v>50</v>
      </c>
      <c r="BJ173" s="53" t="s">
        <v>3875</v>
      </c>
      <c r="BK173" s="53"/>
      <c r="BL173" s="53" t="s">
        <v>3876</v>
      </c>
      <c r="BM173" s="53">
        <v>1</v>
      </c>
      <c r="BN173" s="83">
        <v>46191</v>
      </c>
      <c r="BO173" s="53"/>
      <c r="BP173" s="53"/>
    </row>
    <row r="174" spans="3:68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0"/>
        <v>1</v>
      </c>
      <c r="M174" s="26">
        <f t="shared" si="1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67">
        <f>SUMIFS([1]Up!$J:$J,[1]Up!$D:$D,D174)</f>
        <v>0</v>
      </c>
      <c r="BF174" s="82"/>
      <c r="BG174" s="82" t="str">
        <f t="shared" si="31"/>
        <v>PL2.6</v>
      </c>
      <c r="BH174" s="53" t="str">
        <f t="shared" si="32"/>
        <v/>
      </c>
      <c r="BI174" s="53" t="s">
        <v>50</v>
      </c>
      <c r="BJ174" s="53" t="s">
        <v>3875</v>
      </c>
      <c r="BK174" s="53"/>
      <c r="BL174" s="53" t="s">
        <v>3876</v>
      </c>
      <c r="BM174" s="53">
        <v>1</v>
      </c>
      <c r="BN174" s="83">
        <v>46191</v>
      </c>
      <c r="BO174" s="53"/>
      <c r="BP174" s="53"/>
    </row>
    <row r="175" spans="3:68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0"/>
        <v>1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67">
        <f>SUMIFS([1]Up!$J:$J,[1]Up!$D:$D,D175)</f>
        <v>0</v>
      </c>
      <c r="BF175" s="82"/>
      <c r="BG175" s="82" t="str">
        <f t="shared" si="31"/>
        <v>PL2.6</v>
      </c>
      <c r="BH175" s="53" t="str">
        <f t="shared" si="32"/>
        <v/>
      </c>
      <c r="BI175" s="53" t="s">
        <v>50</v>
      </c>
      <c r="BJ175" s="53" t="s">
        <v>3875</v>
      </c>
      <c r="BK175" s="53"/>
      <c r="BL175" s="53" t="s">
        <v>3876</v>
      </c>
      <c r="BM175" s="53">
        <v>1</v>
      </c>
      <c r="BN175" s="83">
        <v>46191</v>
      </c>
      <c r="BO175" s="53"/>
      <c r="BP175" s="53"/>
    </row>
    <row r="176" spans="3:68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0"/>
        <v>1</v>
      </c>
      <c r="M176" s="26">
        <f t="shared" si="1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67">
        <f>SUMIFS([1]Up!$J:$J,[1]Up!$D:$D,D176)</f>
        <v>0</v>
      </c>
      <c r="BF176" s="82"/>
      <c r="BG176" s="82" t="str">
        <f t="shared" si="31"/>
        <v>PL2.6</v>
      </c>
      <c r="BH176" s="53" t="str">
        <f t="shared" si="32"/>
        <v/>
      </c>
      <c r="BI176" s="53" t="s">
        <v>50</v>
      </c>
      <c r="BJ176" s="53" t="s">
        <v>3875</v>
      </c>
      <c r="BK176" s="53"/>
      <c r="BL176" s="53" t="s">
        <v>3876</v>
      </c>
      <c r="BM176" s="53">
        <v>1</v>
      </c>
      <c r="BN176" s="83">
        <v>46191</v>
      </c>
      <c r="BO176" s="53"/>
      <c r="BP176" s="53"/>
    </row>
    <row r="177" spans="3:68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0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67">
        <f>SUMIFS([1]Up!$J:$J,[1]Up!$D:$D,D177)</f>
        <v>0</v>
      </c>
      <c r="BF177" s="82"/>
      <c r="BG177" s="82" t="str">
        <f t="shared" si="31"/>
        <v>PL2.6</v>
      </c>
      <c r="BH177" s="53" t="str">
        <f t="shared" si="32"/>
        <v/>
      </c>
      <c r="BI177" s="53" t="s">
        <v>50</v>
      </c>
      <c r="BJ177" s="53" t="s">
        <v>3875</v>
      </c>
      <c r="BK177" s="53"/>
      <c r="BL177" s="53" t="s">
        <v>3876</v>
      </c>
      <c r="BM177" s="53">
        <v>1</v>
      </c>
      <c r="BN177" s="83">
        <v>46191</v>
      </c>
      <c r="BO177" s="53"/>
      <c r="BP177" s="53"/>
    </row>
    <row r="178" spans="3:68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0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67">
        <f>SUMIFS([1]Up!$J:$J,[1]Up!$D:$D,D178)</f>
        <v>0</v>
      </c>
      <c r="BF178" s="82"/>
      <c r="BG178" s="82" t="str">
        <f t="shared" si="31"/>
        <v>PL2.6</v>
      </c>
      <c r="BH178" s="53" t="str">
        <f t="shared" si="32"/>
        <v/>
      </c>
      <c r="BI178" s="53" t="s">
        <v>50</v>
      </c>
      <c r="BJ178" s="53" t="s">
        <v>3875</v>
      </c>
      <c r="BK178" s="53"/>
      <c r="BL178" s="53" t="s">
        <v>3876</v>
      </c>
      <c r="BM178" s="53">
        <v>1</v>
      </c>
      <c r="BN178" s="83">
        <v>46191</v>
      </c>
      <c r="BO178" s="53"/>
      <c r="BP178" s="53"/>
    </row>
    <row r="179" spans="3:68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0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67">
        <f>SUMIFS([1]Up!$J:$J,[1]Up!$D:$D,D179)</f>
        <v>0</v>
      </c>
      <c r="BF179" s="82"/>
      <c r="BG179" s="82" t="str">
        <f t="shared" si="31"/>
        <v>PL2.6</v>
      </c>
      <c r="BH179" s="53" t="str">
        <f t="shared" si="32"/>
        <v/>
      </c>
      <c r="BI179" s="53" t="s">
        <v>50</v>
      </c>
      <c r="BJ179" s="53" t="s">
        <v>3875</v>
      </c>
      <c r="BK179" s="53"/>
      <c r="BL179" s="53" t="s">
        <v>3876</v>
      </c>
      <c r="BM179" s="53">
        <v>1</v>
      </c>
      <c r="BN179" s="83">
        <v>46191</v>
      </c>
      <c r="BO179" s="53"/>
      <c r="BP179" s="53"/>
    </row>
    <row r="180" spans="3:68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0"/>
        <v>1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67">
        <f>SUMIFS([1]Up!$J:$J,[1]Up!$D:$D,D180)</f>
        <v>0</v>
      </c>
      <c r="BF180" s="82"/>
      <c r="BG180" s="82" t="str">
        <f t="shared" si="31"/>
        <v>PL2.6</v>
      </c>
      <c r="BH180" s="53" t="str">
        <f t="shared" si="32"/>
        <v/>
      </c>
      <c r="BI180" s="53" t="s">
        <v>50</v>
      </c>
      <c r="BJ180" s="53" t="s">
        <v>3875</v>
      </c>
      <c r="BK180" s="53"/>
      <c r="BL180" s="53" t="s">
        <v>3876</v>
      </c>
      <c r="BM180" s="53">
        <v>1</v>
      </c>
      <c r="BN180" s="83">
        <v>46191</v>
      </c>
      <c r="BO180" s="53"/>
      <c r="BP180" s="53"/>
    </row>
    <row r="181" spans="3:68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0"/>
        <v>2</v>
      </c>
      <c r="M181" s="26">
        <f t="shared" si="12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67">
        <f>SUMIFS([1]Up!$J:$J,[1]Up!$D:$D,D181)</f>
        <v>0</v>
      </c>
      <c r="BF181" s="82"/>
      <c r="BG181" s="82" t="str">
        <f t="shared" si="31"/>
        <v>PL1.5</v>
      </c>
      <c r="BH181" s="53" t="str">
        <f t="shared" si="32"/>
        <v/>
      </c>
      <c r="BI181" s="53" t="s">
        <v>50</v>
      </c>
      <c r="BJ181" s="84" t="s">
        <v>3881</v>
      </c>
      <c r="BK181" s="53"/>
      <c r="BL181" s="53" t="s">
        <v>3882</v>
      </c>
      <c r="BM181" s="53">
        <v>2</v>
      </c>
      <c r="BN181" s="83">
        <v>46191</v>
      </c>
      <c r="BO181" s="53"/>
      <c r="BP181" s="53"/>
    </row>
    <row r="182" spans="3:68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0"/>
        <v>1</v>
      </c>
      <c r="M182" s="26">
        <f t="shared" si="1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67">
        <f>SUMIFS([1]Up!$J:$J,[1]Up!$D:$D,D182)</f>
        <v>0</v>
      </c>
      <c r="BF182" s="82"/>
      <c r="BG182" s="82" t="str">
        <f t="shared" si="31"/>
        <v>PL2.6</v>
      </c>
      <c r="BH182" s="53" t="str">
        <f t="shared" si="32"/>
        <v/>
      </c>
      <c r="BI182" s="53" t="s">
        <v>50</v>
      </c>
      <c r="BJ182" s="53" t="s">
        <v>3875</v>
      </c>
      <c r="BK182" s="53"/>
      <c r="BL182" s="53" t="s">
        <v>3876</v>
      </c>
      <c r="BM182" s="53">
        <v>1</v>
      </c>
      <c r="BN182" s="83">
        <v>46191</v>
      </c>
      <c r="BO182" s="53"/>
      <c r="BP182" s="53"/>
    </row>
    <row r="183" spans="3:68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0"/>
        <v>1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67">
        <f>SUMIFS([1]Up!$J:$J,[1]Up!$D:$D,D183)</f>
        <v>0</v>
      </c>
      <c r="BF183" s="82"/>
      <c r="BG183" s="82" t="str">
        <f t="shared" si="31"/>
        <v>PL1.5</v>
      </c>
      <c r="BH183" s="53" t="str">
        <f t="shared" si="32"/>
        <v/>
      </c>
      <c r="BI183" s="53" t="s">
        <v>61</v>
      </c>
      <c r="BJ183" s="84" t="s">
        <v>3881</v>
      </c>
      <c r="BK183" s="53"/>
      <c r="BL183" s="53" t="s">
        <v>3882</v>
      </c>
      <c r="BM183" s="53">
        <v>1</v>
      </c>
      <c r="BN183" s="83">
        <v>46191</v>
      </c>
      <c r="BO183" s="53"/>
      <c r="BP183" s="53"/>
    </row>
    <row r="184" spans="3:68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0"/>
        <v>2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67">
        <f>SUMIFS([1]Up!$J:$J,[1]Up!$D:$D,D184)</f>
        <v>0</v>
      </c>
      <c r="BF184" s="82"/>
      <c r="BG184" s="82" t="str">
        <f t="shared" si="31"/>
        <v>PL1.5</v>
      </c>
      <c r="BH184" s="53" t="str">
        <f t="shared" si="32"/>
        <v/>
      </c>
      <c r="BI184" s="53" t="s">
        <v>61</v>
      </c>
      <c r="BJ184" s="84" t="s">
        <v>3881</v>
      </c>
      <c r="BK184" s="53"/>
      <c r="BL184" s="53" t="s">
        <v>3882</v>
      </c>
      <c r="BM184" s="53">
        <v>2</v>
      </c>
      <c r="BN184" s="83">
        <v>46191</v>
      </c>
      <c r="BO184" s="53"/>
      <c r="BP184" s="53"/>
    </row>
    <row r="185" spans="3:68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0"/>
        <v>1</v>
      </c>
      <c r="M185" s="26">
        <f t="shared" si="12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67">
        <f>SUMIFS([1]Up!$J:$J,[1]Up!$D:$D,D185)</f>
        <v>0</v>
      </c>
      <c r="BF185" s="82"/>
      <c r="BG185" s="82" t="str">
        <f t="shared" si="31"/>
        <v>PL1.5</v>
      </c>
      <c r="BH185" s="53" t="str">
        <f t="shared" si="32"/>
        <v/>
      </c>
      <c r="BI185" s="53" t="s">
        <v>61</v>
      </c>
      <c r="BJ185" s="84" t="s">
        <v>3881</v>
      </c>
      <c r="BK185" s="53"/>
      <c r="BL185" s="53" t="s">
        <v>3882</v>
      </c>
      <c r="BM185" s="53">
        <v>1</v>
      </c>
      <c r="BN185" s="83">
        <v>46191</v>
      </c>
      <c r="BO185" s="53"/>
      <c r="BP185" s="53"/>
    </row>
    <row r="186" spans="3:68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0"/>
        <v>1</v>
      </c>
      <c r="M186" s="26">
        <f t="shared" si="1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67">
        <f>SUMIFS([1]Up!$J:$J,[1]Up!$D:$D,D186)</f>
        <v>0</v>
      </c>
      <c r="BF186" s="82"/>
      <c r="BG186" s="82" t="str">
        <f t="shared" si="31"/>
        <v>PL1.5</v>
      </c>
      <c r="BH186" s="53" t="str">
        <f t="shared" si="32"/>
        <v/>
      </c>
      <c r="BI186" s="53" t="s">
        <v>61</v>
      </c>
      <c r="BJ186" s="84" t="s">
        <v>3881</v>
      </c>
      <c r="BK186" s="53"/>
      <c r="BL186" s="53" t="s">
        <v>3882</v>
      </c>
      <c r="BM186" s="53">
        <v>1</v>
      </c>
      <c r="BN186" s="83">
        <v>46191</v>
      </c>
      <c r="BO186" s="53"/>
      <c r="BP186" s="53"/>
    </row>
    <row r="187" spans="3:68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0"/>
        <v>2</v>
      </c>
      <c r="M187" s="26">
        <f t="shared" si="12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67">
        <f>SUMIFS([1]Up!$J:$J,[1]Up!$D:$D,D187)</f>
        <v>0</v>
      </c>
      <c r="BF187" s="82"/>
      <c r="BG187" s="82" t="str">
        <f t="shared" si="31"/>
        <v>PL1.5</v>
      </c>
      <c r="BH187" s="53" t="str">
        <f t="shared" si="32"/>
        <v/>
      </c>
      <c r="BI187" s="53" t="s">
        <v>50</v>
      </c>
      <c r="BJ187" s="84" t="s">
        <v>3881</v>
      </c>
      <c r="BK187" s="53"/>
      <c r="BL187" s="53" t="s">
        <v>3882</v>
      </c>
      <c r="BM187" s="53">
        <v>2</v>
      </c>
      <c r="BN187" s="83">
        <v>46191</v>
      </c>
      <c r="BO187" s="53"/>
      <c r="BP187" s="53"/>
    </row>
    <row r="188" spans="3:68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0"/>
        <v>16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67">
        <f>SUMIFS([1]Up!$J:$J,[1]Up!$D:$D,D188)</f>
        <v>0</v>
      </c>
      <c r="BF188" s="82"/>
      <c r="BG188" s="82" t="str">
        <f t="shared" si="31"/>
        <v>PL1.5</v>
      </c>
      <c r="BH188" s="53" t="str">
        <f t="shared" si="32"/>
        <v/>
      </c>
      <c r="BI188" s="53" t="s">
        <v>50</v>
      </c>
      <c r="BJ188" s="84" t="s">
        <v>3881</v>
      </c>
      <c r="BK188" s="53"/>
      <c r="BL188" s="53" t="s">
        <v>3882</v>
      </c>
      <c r="BM188" s="53">
        <v>16</v>
      </c>
      <c r="BN188" s="83">
        <v>46191</v>
      </c>
      <c r="BO188" s="53"/>
      <c r="BP188" s="53"/>
    </row>
    <row r="189" spans="3:68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0"/>
        <v>2</v>
      </c>
      <c r="M189" s="26">
        <f t="shared" si="1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67">
        <f>SUMIFS([1]Up!$J:$J,[1]Up!$D:$D,D189)</f>
        <v>0</v>
      </c>
      <c r="BF189" s="82"/>
      <c r="BG189" s="82" t="str">
        <f t="shared" si="31"/>
        <v>PL1.5</v>
      </c>
      <c r="BH189" s="53" t="str">
        <f t="shared" si="32"/>
        <v/>
      </c>
      <c r="BI189" s="53" t="s">
        <v>50</v>
      </c>
      <c r="BJ189" s="84" t="s">
        <v>3881</v>
      </c>
      <c r="BK189" s="53"/>
      <c r="BL189" s="53" t="s">
        <v>3882</v>
      </c>
      <c r="BM189" s="53">
        <v>2</v>
      </c>
      <c r="BN189" s="83">
        <v>46191</v>
      </c>
      <c r="BO189" s="53"/>
      <c r="BP189" s="53"/>
    </row>
    <row r="190" spans="3:68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0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67">
        <f>SUMIFS([1]Up!$J:$J,[1]Up!$D:$D,D190)</f>
        <v>0</v>
      </c>
      <c r="BF190" s="82"/>
      <c r="BG190" s="82" t="str">
        <f t="shared" si="31"/>
        <v>PL1.5</v>
      </c>
      <c r="BH190" s="53" t="str">
        <f t="shared" si="32"/>
        <v/>
      </c>
      <c r="BI190" s="53" t="s">
        <v>61</v>
      </c>
      <c r="BJ190" s="84" t="s">
        <v>3881</v>
      </c>
      <c r="BK190" s="53"/>
      <c r="BL190" s="53" t="s">
        <v>3882</v>
      </c>
      <c r="BM190" s="53">
        <v>2</v>
      </c>
      <c r="BN190" s="83">
        <v>46191</v>
      </c>
      <c r="BO190" s="53"/>
      <c r="BP190" s="53"/>
    </row>
    <row r="191" spans="3:68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0"/>
        <v>4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67">
        <f>SUMIFS([1]Up!$J:$J,[1]Up!$D:$D,D191)</f>
        <v>0</v>
      </c>
      <c r="BF191" s="82"/>
      <c r="BG191" s="82" t="str">
        <f t="shared" si="31"/>
        <v>PL1.5</v>
      </c>
      <c r="BH191" s="53" t="str">
        <f t="shared" si="32"/>
        <v/>
      </c>
      <c r="BI191" s="53" t="s">
        <v>61</v>
      </c>
      <c r="BJ191" s="84" t="s">
        <v>3881</v>
      </c>
      <c r="BK191" s="53"/>
      <c r="BL191" s="53" t="s">
        <v>3882</v>
      </c>
      <c r="BM191" s="53">
        <v>4</v>
      </c>
      <c r="BN191" s="83">
        <v>46191</v>
      </c>
      <c r="BO191" s="53"/>
      <c r="BP191" s="53"/>
    </row>
    <row r="192" spans="3:68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0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67">
        <f>SUMIFS([1]Up!$J:$J,[1]Up!$D:$D,D192)</f>
        <v>0</v>
      </c>
      <c r="BF192" s="82"/>
      <c r="BG192" s="82" t="str">
        <f t="shared" si="31"/>
        <v>PL1.5</v>
      </c>
      <c r="BH192" s="53" t="str">
        <f t="shared" si="32"/>
        <v/>
      </c>
      <c r="BI192" s="53" t="s">
        <v>50</v>
      </c>
      <c r="BJ192" s="84" t="s">
        <v>3881</v>
      </c>
      <c r="BK192" s="53"/>
      <c r="BL192" s="53" t="s">
        <v>3882</v>
      </c>
      <c r="BM192" s="53">
        <v>2</v>
      </c>
      <c r="BN192" s="83">
        <v>46191</v>
      </c>
      <c r="BO192" s="53"/>
      <c r="BP192" s="53"/>
    </row>
    <row r="193" spans="3:68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0"/>
        <v>1</v>
      </c>
      <c r="M193" s="26">
        <f t="shared" si="1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67">
        <f>SUMIFS([1]Up!$J:$J,[1]Up!$D:$D,D193)</f>
        <v>0</v>
      </c>
      <c r="BF193" s="82"/>
      <c r="BG193" s="82" t="str">
        <f t="shared" si="31"/>
        <v>PL1.5</v>
      </c>
      <c r="BH193" s="53" t="str">
        <f t="shared" si="32"/>
        <v/>
      </c>
      <c r="BI193" s="53" t="s">
        <v>61</v>
      </c>
      <c r="BJ193" s="84" t="s">
        <v>3881</v>
      </c>
      <c r="BK193" s="53"/>
      <c r="BL193" s="53" t="s">
        <v>3882</v>
      </c>
      <c r="BM193" s="53">
        <v>1</v>
      </c>
      <c r="BN193" s="83">
        <v>46191</v>
      </c>
      <c r="BO193" s="53"/>
      <c r="BP193" s="53"/>
    </row>
    <row r="194" spans="3:68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0"/>
        <v>1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67">
        <f>SUMIFS([1]Up!$J:$J,[1]Up!$D:$D,D194)</f>
        <v>0</v>
      </c>
      <c r="BF194" s="82"/>
      <c r="BG194" s="82" t="str">
        <f t="shared" si="31"/>
        <v>PL2.6</v>
      </c>
      <c r="BH194" s="53" t="str">
        <f t="shared" si="32"/>
        <v/>
      </c>
      <c r="BI194" s="53" t="s">
        <v>61</v>
      </c>
      <c r="BJ194" s="53" t="s">
        <v>3875</v>
      </c>
      <c r="BK194" s="53"/>
      <c r="BL194" s="53" t="s">
        <v>3876</v>
      </c>
      <c r="BM194" s="53">
        <v>1</v>
      </c>
      <c r="BN194" s="83">
        <v>46191</v>
      </c>
      <c r="BO194" s="53"/>
      <c r="BP194" s="53"/>
    </row>
    <row r="195" spans="3:68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0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67">
        <f>SUMIFS([1]Up!$J:$J,[1]Up!$D:$D,D195)</f>
        <v>0</v>
      </c>
      <c r="BF195" s="82"/>
      <c r="BG195" s="82" t="str">
        <f t="shared" si="31"/>
        <v>PL1.5</v>
      </c>
      <c r="BH195" s="53" t="str">
        <f t="shared" si="32"/>
        <v/>
      </c>
      <c r="BI195" s="53" t="s">
        <v>61</v>
      </c>
      <c r="BJ195" s="84" t="s">
        <v>3881</v>
      </c>
      <c r="BK195" s="53"/>
      <c r="BL195" s="53" t="s">
        <v>3882</v>
      </c>
      <c r="BM195" s="53">
        <v>1</v>
      </c>
      <c r="BN195" s="83">
        <v>46191</v>
      </c>
      <c r="BO195" s="53"/>
      <c r="BP195" s="53"/>
    </row>
    <row r="196" spans="3:68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0"/>
        <v>1</v>
      </c>
      <c r="M196" s="26">
        <f t="shared" si="1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67">
        <f>SUMIFS([1]Up!$J:$J,[1]Up!$D:$D,D196)</f>
        <v>0</v>
      </c>
      <c r="BF196" s="82"/>
      <c r="BG196" s="82" t="str">
        <f t="shared" si="31"/>
        <v>PL2.6</v>
      </c>
      <c r="BH196" s="53" t="str">
        <f t="shared" si="32"/>
        <v/>
      </c>
      <c r="BI196" s="53" t="s">
        <v>61</v>
      </c>
      <c r="BJ196" s="53" t="s">
        <v>3875</v>
      </c>
      <c r="BK196" s="53"/>
      <c r="BL196" s="53" t="s">
        <v>3876</v>
      </c>
      <c r="BM196" s="53">
        <v>1</v>
      </c>
      <c r="BN196" s="83">
        <v>46191</v>
      </c>
      <c r="BO196" s="53"/>
      <c r="BP196" s="53"/>
    </row>
    <row r="197" spans="3:68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0"/>
        <v>2</v>
      </c>
      <c r="M197" s="26">
        <f t="shared" si="12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67">
        <f>SUMIFS([1]Up!$J:$J,[1]Up!$D:$D,D197)</f>
        <v>0</v>
      </c>
      <c r="BF197" s="82"/>
      <c r="BG197" s="82" t="str">
        <f t="shared" si="31"/>
        <v>PL2.6</v>
      </c>
      <c r="BH197" s="53" t="str">
        <f t="shared" si="32"/>
        <v/>
      </c>
      <c r="BI197" s="53" t="s">
        <v>61</v>
      </c>
      <c r="BJ197" s="53" t="s">
        <v>3875</v>
      </c>
      <c r="BK197" s="53"/>
      <c r="BL197" s="53" t="s">
        <v>3876</v>
      </c>
      <c r="BM197" s="53">
        <v>2</v>
      </c>
      <c r="BN197" s="83">
        <v>46191</v>
      </c>
      <c r="BO197" s="53"/>
      <c r="BP197" s="53"/>
    </row>
    <row r="198" spans="3:68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0"/>
        <v>1</v>
      </c>
      <c r="M198" s="26">
        <f t="shared" si="12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67">
        <f>SUMIFS([1]Up!$J:$J,[1]Up!$D:$D,D198)</f>
        <v>0</v>
      </c>
      <c r="BF198" s="82"/>
      <c r="BG198" s="82" t="str">
        <f t="shared" si="31"/>
        <v>PL2.6</v>
      </c>
      <c r="BH198" s="53" t="str">
        <f t="shared" si="32"/>
        <v/>
      </c>
      <c r="BI198" s="53" t="s">
        <v>61</v>
      </c>
      <c r="BJ198" s="53" t="s">
        <v>3875</v>
      </c>
      <c r="BK198" s="53"/>
      <c r="BL198" s="53" t="s">
        <v>3876</v>
      </c>
      <c r="BM198" s="53">
        <v>1</v>
      </c>
      <c r="BN198" s="83">
        <v>46191</v>
      </c>
      <c r="BO198" s="53"/>
      <c r="BP198" s="53"/>
    </row>
    <row r="199" spans="3:68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0"/>
        <v>1</v>
      </c>
      <c r="M199" s="26">
        <f t="shared" si="1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67">
        <f>SUMIFS([1]Up!$J:$J,[1]Up!$D:$D,D199)</f>
        <v>0</v>
      </c>
      <c r="BF199" s="82"/>
      <c r="BG199" s="82" t="str">
        <f t="shared" si="31"/>
        <v>PL1.5</v>
      </c>
      <c r="BH199" s="53" t="str">
        <f t="shared" si="32"/>
        <v/>
      </c>
      <c r="BI199" s="53" t="s">
        <v>61</v>
      </c>
      <c r="BJ199" s="84" t="s">
        <v>3881</v>
      </c>
      <c r="BK199" s="53"/>
      <c r="BL199" s="53" t="s">
        <v>3882</v>
      </c>
      <c r="BM199" s="53">
        <v>1</v>
      </c>
      <c r="BN199" s="83">
        <v>46191</v>
      </c>
      <c r="BO199" s="53"/>
      <c r="BP199" s="53"/>
    </row>
    <row r="200" spans="3:68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0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67">
        <f>SUMIFS([1]Up!$J:$J,[1]Up!$D:$D,D200)</f>
        <v>0</v>
      </c>
      <c r="BF200" s="82"/>
      <c r="BG200" s="82" t="str">
        <f t="shared" si="31"/>
        <v>PL2.6</v>
      </c>
      <c r="BH200" s="53" t="str">
        <f t="shared" si="32"/>
        <v/>
      </c>
      <c r="BI200" s="53" t="s">
        <v>61</v>
      </c>
      <c r="BJ200" s="53" t="s">
        <v>3875</v>
      </c>
      <c r="BK200" s="53"/>
      <c r="BL200" s="53" t="s">
        <v>3876</v>
      </c>
      <c r="BM200" s="53">
        <v>1</v>
      </c>
      <c r="BN200" s="83">
        <v>46191</v>
      </c>
      <c r="BO200" s="53"/>
      <c r="BP200" s="53"/>
    </row>
    <row r="201" spans="3:68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0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67">
        <f>SUMIFS([1]Up!$J:$J,[1]Up!$D:$D,D201)</f>
        <v>0</v>
      </c>
      <c r="BF201" s="82"/>
      <c r="BG201" s="82" t="str">
        <f t="shared" si="31"/>
        <v>PL2.6</v>
      </c>
      <c r="BH201" s="53" t="str">
        <f t="shared" si="32"/>
        <v/>
      </c>
      <c r="BI201" s="53" t="s">
        <v>61</v>
      </c>
      <c r="BJ201" s="53" t="s">
        <v>3875</v>
      </c>
      <c r="BK201" s="53"/>
      <c r="BL201" s="53" t="s">
        <v>3876</v>
      </c>
      <c r="BM201" s="53">
        <v>1</v>
      </c>
      <c r="BN201" s="83">
        <v>46191</v>
      </c>
      <c r="BO201" s="53"/>
      <c r="BP201" s="53"/>
    </row>
    <row r="202" spans="3:68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0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67">
        <f>SUMIFS([1]Up!$J:$J,[1]Up!$D:$D,D202)</f>
        <v>0</v>
      </c>
      <c r="BF202" s="82"/>
      <c r="BG202" s="82" t="str">
        <f t="shared" si="31"/>
        <v>PL1.5</v>
      </c>
      <c r="BH202" s="53" t="str">
        <f t="shared" si="32"/>
        <v/>
      </c>
      <c r="BI202" s="53" t="s">
        <v>61</v>
      </c>
      <c r="BJ202" s="84" t="s">
        <v>3881</v>
      </c>
      <c r="BK202" s="53"/>
      <c r="BL202" s="53" t="s">
        <v>3882</v>
      </c>
      <c r="BM202" s="53">
        <v>1</v>
      </c>
      <c r="BN202" s="83">
        <v>46191</v>
      </c>
      <c r="BO202" s="53"/>
      <c r="BP202" s="53"/>
    </row>
    <row r="203" spans="3:68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0"/>
        <v>3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67">
        <f>SUMIFS([1]Up!$J:$J,[1]Up!$D:$D,D203)</f>
        <v>0</v>
      </c>
      <c r="BF203" s="82"/>
      <c r="BG203" s="82" t="str">
        <f t="shared" si="31"/>
        <v>PL1.5</v>
      </c>
      <c r="BH203" s="53" t="str">
        <f t="shared" si="32"/>
        <v/>
      </c>
      <c r="BI203" s="53" t="s">
        <v>50</v>
      </c>
      <c r="BJ203" s="84" t="s">
        <v>3881</v>
      </c>
      <c r="BK203" s="53"/>
      <c r="BL203" s="53" t="s">
        <v>3882</v>
      </c>
      <c r="BM203" s="53">
        <v>3</v>
      </c>
      <c r="BN203" s="83">
        <v>46191</v>
      </c>
      <c r="BO203" s="53"/>
      <c r="BP203" s="53"/>
    </row>
    <row r="204" spans="3:68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0"/>
        <v>1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67">
        <f>SUMIFS([1]Up!$J:$J,[1]Up!$D:$D,D204)</f>
        <v>0</v>
      </c>
      <c r="BF204" s="82"/>
      <c r="BG204" s="82" t="str">
        <f t="shared" si="31"/>
        <v>PL2.6</v>
      </c>
      <c r="BH204" s="53" t="str">
        <f t="shared" si="32"/>
        <v/>
      </c>
      <c r="BI204" s="53" t="s">
        <v>61</v>
      </c>
      <c r="BJ204" s="53" t="s">
        <v>3875</v>
      </c>
      <c r="BK204" s="53"/>
      <c r="BL204" s="53" t="s">
        <v>3876</v>
      </c>
      <c r="BM204" s="53">
        <v>1</v>
      </c>
      <c r="BN204" s="83">
        <v>46191</v>
      </c>
      <c r="BO204" s="53"/>
      <c r="BP204" s="53"/>
    </row>
    <row r="205" spans="3:68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0"/>
        <v>2</v>
      </c>
      <c r="M205" s="26">
        <f t="shared" si="1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67">
        <f>SUMIFS([1]Up!$J:$J,[1]Up!$D:$D,D205)</f>
        <v>0</v>
      </c>
      <c r="BF205" s="82"/>
      <c r="BG205" s="82" t="str">
        <f t="shared" si="31"/>
        <v>PL2.6</v>
      </c>
      <c r="BH205" s="53" t="str">
        <f t="shared" si="32"/>
        <v/>
      </c>
      <c r="BI205" s="53" t="s">
        <v>61</v>
      </c>
      <c r="BJ205" s="53" t="s">
        <v>3875</v>
      </c>
      <c r="BK205" s="53"/>
      <c r="BL205" s="53" t="s">
        <v>3876</v>
      </c>
      <c r="BM205" s="53">
        <v>2</v>
      </c>
      <c r="BN205" s="83">
        <v>46191</v>
      </c>
      <c r="BO205" s="53"/>
      <c r="BP205" s="53"/>
    </row>
    <row r="206" spans="3:68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0"/>
        <v>1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67">
        <f>SUMIFS([1]Up!$J:$J,[1]Up!$D:$D,D206)</f>
        <v>0</v>
      </c>
      <c r="BF206" s="82"/>
      <c r="BG206" s="82" t="str">
        <f t="shared" si="31"/>
        <v>PL2.6</v>
      </c>
      <c r="BH206" s="53" t="str">
        <f t="shared" si="32"/>
        <v/>
      </c>
      <c r="BI206" s="53" t="s">
        <v>61</v>
      </c>
      <c r="BJ206" s="53" t="s">
        <v>3875</v>
      </c>
      <c r="BK206" s="53"/>
      <c r="BL206" s="53" t="s">
        <v>3876</v>
      </c>
      <c r="BM206" s="53">
        <v>1</v>
      </c>
      <c r="BN206" s="83">
        <v>46191</v>
      </c>
      <c r="BO206" s="53"/>
      <c r="BP206" s="53"/>
    </row>
    <row r="207" spans="3:68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0"/>
        <v>1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67">
        <f>SUMIFS([1]Up!$J:$J,[1]Up!$D:$D,D207)</f>
        <v>0</v>
      </c>
      <c r="BF207" s="82"/>
      <c r="BG207" s="82" t="str">
        <f t="shared" si="31"/>
        <v>PL2.6</v>
      </c>
      <c r="BH207" s="53" t="str">
        <f t="shared" si="32"/>
        <v/>
      </c>
      <c r="BI207" s="53" t="s">
        <v>61</v>
      </c>
      <c r="BJ207" s="53" t="s">
        <v>3875</v>
      </c>
      <c r="BK207" s="53"/>
      <c r="BL207" s="53" t="s">
        <v>3876</v>
      </c>
      <c r="BM207" s="53">
        <v>1</v>
      </c>
      <c r="BN207" s="83">
        <v>46191</v>
      </c>
      <c r="BO207" s="53"/>
      <c r="BP207" s="53"/>
    </row>
    <row r="208" spans="3:68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0"/>
        <v>1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67">
        <f>SUMIFS([1]Up!$J:$J,[1]Up!$D:$D,D208)</f>
        <v>0</v>
      </c>
      <c r="BF208" s="82"/>
      <c r="BG208" s="82" t="str">
        <f t="shared" si="31"/>
        <v>PL2.6</v>
      </c>
      <c r="BH208" s="53" t="str">
        <f t="shared" si="32"/>
        <v/>
      </c>
      <c r="BI208" s="53" t="s">
        <v>61</v>
      </c>
      <c r="BJ208" s="53" t="s">
        <v>3875</v>
      </c>
      <c r="BK208" s="53"/>
      <c r="BL208" s="53" t="s">
        <v>3876</v>
      </c>
      <c r="BM208" s="53">
        <v>1</v>
      </c>
      <c r="BN208" s="83">
        <v>46191</v>
      </c>
      <c r="BO208" s="53"/>
      <c r="BP208" s="53"/>
    </row>
    <row r="209" spans="3:68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0"/>
        <v>1</v>
      </c>
      <c r="M209" s="26">
        <f t="shared" si="1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67">
        <f>SUMIFS([1]Up!$J:$J,[1]Up!$D:$D,D209)</f>
        <v>0</v>
      </c>
      <c r="BF209" s="82"/>
      <c r="BG209" s="82" t="str">
        <f t="shared" si="31"/>
        <v>PL2.6</v>
      </c>
      <c r="BH209" s="53" t="str">
        <f t="shared" si="32"/>
        <v/>
      </c>
      <c r="BI209" s="53" t="s">
        <v>61</v>
      </c>
      <c r="BJ209" s="53" t="s">
        <v>3875</v>
      </c>
      <c r="BK209" s="53"/>
      <c r="BL209" s="53" t="s">
        <v>3876</v>
      </c>
      <c r="BM209" s="53">
        <v>1</v>
      </c>
      <c r="BN209" s="83">
        <v>46191</v>
      </c>
      <c r="BO209" s="53"/>
      <c r="BP209" s="53"/>
    </row>
    <row r="210" spans="3:68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0"/>
        <v>1</v>
      </c>
      <c r="M210" s="26">
        <f t="shared" si="1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67">
        <f>SUMIFS([1]Up!$J:$J,[1]Up!$D:$D,D210)</f>
        <v>0</v>
      </c>
      <c r="BF210" s="82"/>
      <c r="BG210" s="82" t="str">
        <f t="shared" si="31"/>
        <v>PL2.6</v>
      </c>
      <c r="BH210" s="53" t="str">
        <f t="shared" si="32"/>
        <v/>
      </c>
      <c r="BI210" s="53" t="s">
        <v>61</v>
      </c>
      <c r="BJ210" s="53" t="s">
        <v>3875</v>
      </c>
      <c r="BK210" s="53"/>
      <c r="BL210" s="53" t="s">
        <v>3876</v>
      </c>
      <c r="BM210" s="53">
        <v>1</v>
      </c>
      <c r="BN210" s="83">
        <v>46191</v>
      </c>
      <c r="BO210" s="53"/>
      <c r="BP210" s="53"/>
    </row>
    <row r="211" spans="3:68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0"/>
        <v>1</v>
      </c>
      <c r="M211" s="26">
        <f t="shared" si="1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67">
        <f>SUMIFS([1]Up!$J:$J,[1]Up!$D:$D,D211)</f>
        <v>0</v>
      </c>
      <c r="BF211" s="82"/>
      <c r="BG211" s="82" t="str">
        <f t="shared" si="31"/>
        <v>PL1.5</v>
      </c>
      <c r="BH211" s="53" t="str">
        <f t="shared" si="32"/>
        <v/>
      </c>
      <c r="BI211" s="53" t="s">
        <v>61</v>
      </c>
      <c r="BJ211" s="84" t="s">
        <v>3881</v>
      </c>
      <c r="BK211" s="53"/>
      <c r="BL211" s="53" t="s">
        <v>3882</v>
      </c>
      <c r="BM211" s="53">
        <v>1</v>
      </c>
      <c r="BN211" s="83">
        <v>46191</v>
      </c>
      <c r="BO211" s="53"/>
      <c r="BP211" s="53"/>
    </row>
    <row r="212" spans="3:68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0"/>
        <v>1</v>
      </c>
      <c r="M212" s="26">
        <f t="shared" si="1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67">
        <f>SUMIFS([1]Up!$J:$J,[1]Up!$D:$D,D212)</f>
        <v>0</v>
      </c>
      <c r="BF212" s="82"/>
      <c r="BG212" s="82" t="str">
        <f t="shared" si="31"/>
        <v>PL2.6</v>
      </c>
      <c r="BH212" s="53" t="str">
        <f t="shared" si="32"/>
        <v/>
      </c>
      <c r="BI212" s="53" t="s">
        <v>61</v>
      </c>
      <c r="BJ212" s="53" t="s">
        <v>3875</v>
      </c>
      <c r="BK212" s="53"/>
      <c r="BL212" s="53" t="s">
        <v>3876</v>
      </c>
      <c r="BM212" s="53">
        <v>1</v>
      </c>
      <c r="BN212" s="83">
        <v>46191</v>
      </c>
      <c r="BO212" s="53"/>
      <c r="BP212" s="53"/>
    </row>
    <row r="213" spans="3:68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0"/>
        <v>1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67">
        <f>SUMIFS([1]Up!$J:$J,[1]Up!$D:$D,D213)</f>
        <v>0</v>
      </c>
      <c r="BF213" s="82"/>
      <c r="BG213" s="82" t="str">
        <f t="shared" si="31"/>
        <v>PL1.5</v>
      </c>
      <c r="BH213" s="53" t="str">
        <f t="shared" si="32"/>
        <v/>
      </c>
      <c r="BI213" s="53" t="s">
        <v>50</v>
      </c>
      <c r="BJ213" s="84" t="s">
        <v>3881</v>
      </c>
      <c r="BK213" s="53"/>
      <c r="BL213" s="53" t="s">
        <v>3882</v>
      </c>
      <c r="BM213" s="53">
        <v>1</v>
      </c>
      <c r="BN213" s="83">
        <v>46191</v>
      </c>
      <c r="BO213" s="53"/>
      <c r="BP213" s="53"/>
    </row>
    <row r="214" spans="3:68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0"/>
        <v>56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26"/>
      <c r="BE214" s="67">
        <f>SUMIFS([1]Up!$J:$J,[1]Up!$D:$D,D214)</f>
        <v>0</v>
      </c>
      <c r="BF214" s="82"/>
      <c r="BG214" s="82" t="str">
        <f t="shared" si="31"/>
        <v>PL1.5</v>
      </c>
      <c r="BH214" s="53" t="str">
        <f t="shared" si="32"/>
        <v/>
      </c>
      <c r="BI214" s="53" t="s">
        <v>50</v>
      </c>
      <c r="BJ214" s="84" t="s">
        <v>3881</v>
      </c>
      <c r="BK214" s="53"/>
      <c r="BL214" s="53" t="s">
        <v>3882</v>
      </c>
      <c r="BM214" s="53">
        <v>56</v>
      </c>
      <c r="BN214" s="83">
        <v>46191</v>
      </c>
      <c r="BO214" s="53"/>
      <c r="BP214" s="53"/>
    </row>
    <row r="215" spans="3:68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0"/>
        <v>1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67">
        <f>SUMIFS([1]Up!$J:$J,[1]Up!$D:$D,D215)</f>
        <v>0</v>
      </c>
      <c r="BF215" s="82"/>
      <c r="BG215" s="82" t="str">
        <f t="shared" si="31"/>
        <v>PL1.5</v>
      </c>
      <c r="BH215" s="53" t="str">
        <f t="shared" si="32"/>
        <v/>
      </c>
      <c r="BI215" s="53" t="s">
        <v>50</v>
      </c>
      <c r="BJ215" s="84" t="s">
        <v>3881</v>
      </c>
      <c r="BK215" s="53"/>
      <c r="BL215" s="53" t="s">
        <v>3882</v>
      </c>
      <c r="BM215" s="53">
        <v>1</v>
      </c>
      <c r="BN215" s="83">
        <v>46191</v>
      </c>
      <c r="BO215" s="53"/>
      <c r="BP215" s="53"/>
    </row>
    <row r="216" spans="3:68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0"/>
        <v>1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67">
        <f>SUMIFS([1]Up!$J:$J,[1]Up!$D:$D,D216)</f>
        <v>0</v>
      </c>
      <c r="BF216" s="82"/>
      <c r="BG216" s="82" t="str">
        <f t="shared" si="31"/>
        <v>PL1.5</v>
      </c>
      <c r="BH216" s="53" t="str">
        <f t="shared" si="32"/>
        <v/>
      </c>
      <c r="BI216" s="53" t="s">
        <v>50</v>
      </c>
      <c r="BJ216" s="84" t="s">
        <v>3881</v>
      </c>
      <c r="BK216" s="53"/>
      <c r="BL216" s="53" t="s">
        <v>3882</v>
      </c>
      <c r="BM216" s="53">
        <v>1</v>
      </c>
      <c r="BN216" s="83">
        <v>46191</v>
      </c>
      <c r="BO216" s="53"/>
      <c r="BP216" s="53"/>
    </row>
    <row r="217" spans="3:68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0"/>
        <v>1</v>
      </c>
      <c r="M217" s="26">
        <f t="shared" si="1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67">
        <f>SUMIFS([1]Up!$J:$J,[1]Up!$D:$D,D217)</f>
        <v>0</v>
      </c>
      <c r="BF217" s="82"/>
      <c r="BG217" s="82" t="str">
        <f t="shared" si="31"/>
        <v>PL1.5</v>
      </c>
      <c r="BH217" s="53" t="str">
        <f t="shared" si="32"/>
        <v/>
      </c>
      <c r="BI217" s="53" t="s">
        <v>50</v>
      </c>
      <c r="BJ217" s="84" t="s">
        <v>3881</v>
      </c>
      <c r="BK217" s="53"/>
      <c r="BL217" s="53" t="s">
        <v>3882</v>
      </c>
      <c r="BM217" s="53">
        <v>1</v>
      </c>
      <c r="BN217" s="83">
        <v>46191</v>
      </c>
      <c r="BO217" s="53"/>
      <c r="BP217" s="53"/>
    </row>
    <row r="218" spans="3:68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0"/>
        <v>1</v>
      </c>
      <c r="M218" s="26">
        <f t="shared" si="1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67">
        <f>SUMIFS([1]Up!$J:$J,[1]Up!$D:$D,D218)</f>
        <v>0</v>
      </c>
      <c r="BF218" s="82"/>
      <c r="BG218" s="82" t="str">
        <f t="shared" si="31"/>
        <v>PL1.5</v>
      </c>
      <c r="BH218" s="53" t="str">
        <f t="shared" si="32"/>
        <v/>
      </c>
      <c r="BI218" s="53" t="s">
        <v>50</v>
      </c>
      <c r="BJ218" s="84" t="s">
        <v>3881</v>
      </c>
      <c r="BK218" s="53"/>
      <c r="BL218" s="53" t="s">
        <v>3882</v>
      </c>
      <c r="BM218" s="53">
        <v>1</v>
      </c>
      <c r="BN218" s="83">
        <v>46191</v>
      </c>
      <c r="BO218" s="53"/>
      <c r="BP218" s="53"/>
    </row>
    <row r="219" spans="3:68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0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67">
        <f>SUMIFS([1]Up!$J:$J,[1]Up!$D:$D,D219)</f>
        <v>0</v>
      </c>
      <c r="BF219" s="82"/>
      <c r="BG219" s="82" t="str">
        <f t="shared" si="31"/>
        <v>PL1.5</v>
      </c>
      <c r="BH219" s="53" t="str">
        <f t="shared" si="32"/>
        <v/>
      </c>
      <c r="BI219" s="53" t="s">
        <v>50</v>
      </c>
      <c r="BJ219" s="84" t="s">
        <v>3881</v>
      </c>
      <c r="BK219" s="53"/>
      <c r="BL219" s="53" t="s">
        <v>3882</v>
      </c>
      <c r="BM219" s="53">
        <v>1</v>
      </c>
      <c r="BN219" s="83">
        <v>46191</v>
      </c>
      <c r="BO219" s="53"/>
      <c r="BP219" s="53"/>
    </row>
    <row r="220" spans="3:68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0"/>
        <v>1</v>
      </c>
      <c r="M220" s="26">
        <f t="shared" si="1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67">
        <f>SUMIFS([1]Up!$J:$J,[1]Up!$D:$D,D220)</f>
        <v>0</v>
      </c>
      <c r="BF220" s="82"/>
      <c r="BG220" s="82" t="str">
        <f t="shared" si="31"/>
        <v>PL1.5</v>
      </c>
      <c r="BH220" s="53" t="str">
        <f t="shared" si="32"/>
        <v/>
      </c>
      <c r="BI220" s="53" t="s">
        <v>50</v>
      </c>
      <c r="BJ220" s="84" t="s">
        <v>3881</v>
      </c>
      <c r="BK220" s="53"/>
      <c r="BL220" s="53" t="s">
        <v>3882</v>
      </c>
      <c r="BM220" s="53">
        <v>1</v>
      </c>
      <c r="BN220" s="83">
        <v>46191</v>
      </c>
      <c r="BO220" s="53"/>
      <c r="BP220" s="53"/>
    </row>
    <row r="221" spans="3:68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0"/>
        <v>1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67">
        <f>SUMIFS([1]Up!$J:$J,[1]Up!$D:$D,D221)</f>
        <v>0</v>
      </c>
      <c r="BF221" s="82"/>
      <c r="BG221" s="82" t="str">
        <f t="shared" si="31"/>
        <v>PL1.5</v>
      </c>
      <c r="BH221" s="53" t="str">
        <f t="shared" si="32"/>
        <v/>
      </c>
      <c r="BI221" s="53" t="s">
        <v>50</v>
      </c>
      <c r="BJ221" s="84" t="s">
        <v>3881</v>
      </c>
      <c r="BK221" s="53"/>
      <c r="BL221" s="53" t="s">
        <v>3882</v>
      </c>
      <c r="BM221" s="53">
        <v>1</v>
      </c>
      <c r="BN221" s="83">
        <v>46191</v>
      </c>
      <c r="BO221" s="53"/>
      <c r="BP221" s="53"/>
    </row>
    <row r="222" spans="3:68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30"/>
        <v>1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67">
        <f>SUMIFS([1]Up!$J:$J,[1]Up!$D:$D,D222)</f>
        <v>0</v>
      </c>
      <c r="BF222" s="82"/>
      <c r="BG222" s="82" t="str">
        <f t="shared" si="31"/>
        <v>PL1.5</v>
      </c>
      <c r="BH222" s="53" t="str">
        <f t="shared" si="32"/>
        <v/>
      </c>
      <c r="BI222" s="53" t="s">
        <v>50</v>
      </c>
      <c r="BJ222" s="84" t="s">
        <v>3881</v>
      </c>
      <c r="BK222" s="53"/>
      <c r="BL222" s="53" t="s">
        <v>3882</v>
      </c>
      <c r="BM222" s="53">
        <v>1</v>
      </c>
      <c r="BN222" s="83">
        <v>46191</v>
      </c>
      <c r="BO222" s="53"/>
      <c r="BP222" s="53"/>
    </row>
    <row r="223" spans="3:68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0"/>
        <v>1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67">
        <f>SUMIFS([1]Up!$J:$J,[1]Up!$D:$D,D223)</f>
        <v>0</v>
      </c>
      <c r="BF223" s="82"/>
      <c r="BG223" s="82" t="str">
        <f t="shared" si="31"/>
        <v>PL1.5</v>
      </c>
      <c r="BH223" s="53" t="str">
        <f t="shared" si="32"/>
        <v/>
      </c>
      <c r="BI223" s="53" t="s">
        <v>50</v>
      </c>
      <c r="BJ223" s="84" t="s">
        <v>3881</v>
      </c>
      <c r="BK223" s="53"/>
      <c r="BL223" s="53" t="s">
        <v>3882</v>
      </c>
      <c r="BM223" s="53">
        <v>1</v>
      </c>
      <c r="BN223" s="83">
        <v>46191</v>
      </c>
      <c r="BO223" s="53"/>
      <c r="BP223" s="53"/>
    </row>
    <row r="224" spans="3:68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3">MIN(SUM(N224:BD224),I224)</f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67">
        <f>SUMIFS([1]Up!$J:$J,[1]Up!$D:$D,D224)</f>
        <v>0</v>
      </c>
      <c r="BF224" s="82"/>
      <c r="BG224" s="82" t="str">
        <f t="shared" ref="BG224:BG287" si="34">IFERROR(IF(C224="Plate",LEFT(E224,FIND("*",E224,1)-1),""),IF(C224="Plate",LEFT(E224,FIND("x",E224,1)-1),""))</f>
        <v>PL1.5</v>
      </c>
      <c r="BH224" s="53" t="str">
        <f t="shared" ref="BH224:BH287" si="35">IF(ROUND(SUM(N224:BD224)-I224,0)&gt;0,"Thừa "&amp;SUM(N224:BD224)-I224,"")</f>
        <v/>
      </c>
      <c r="BI224" s="53" t="s">
        <v>50</v>
      </c>
      <c r="BJ224" s="84" t="s">
        <v>3881</v>
      </c>
      <c r="BK224" s="53"/>
      <c r="BL224" s="53" t="s">
        <v>3882</v>
      </c>
      <c r="BM224" s="53">
        <v>1</v>
      </c>
      <c r="BN224" s="83">
        <v>46191</v>
      </c>
      <c r="BO224" s="53"/>
      <c r="BP224" s="53"/>
    </row>
    <row r="225" spans="3:68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3"/>
        <v>3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67">
        <f>SUMIFS([1]Up!$J:$J,[1]Up!$D:$D,D225)</f>
        <v>0</v>
      </c>
      <c r="BF225" s="82"/>
      <c r="BG225" s="82" t="str">
        <f t="shared" si="34"/>
        <v>PL1.5</v>
      </c>
      <c r="BH225" s="53" t="str">
        <f t="shared" si="35"/>
        <v/>
      </c>
      <c r="BI225" s="53" t="s">
        <v>50</v>
      </c>
      <c r="BJ225" s="84" t="s">
        <v>3881</v>
      </c>
      <c r="BK225" s="53"/>
      <c r="BL225" s="53" t="s">
        <v>3882</v>
      </c>
      <c r="BM225" s="53">
        <v>3</v>
      </c>
      <c r="BN225" s="83">
        <v>46191</v>
      </c>
      <c r="BO225" s="53"/>
      <c r="BP225" s="53"/>
    </row>
    <row r="226" spans="3:68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3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67">
        <f>SUMIFS([1]Up!$J:$J,[1]Up!$D:$D,D226)</f>
        <v>0</v>
      </c>
      <c r="BF226" s="82"/>
      <c r="BG226" s="82" t="str">
        <f t="shared" si="34"/>
        <v>PL1.5</v>
      </c>
      <c r="BH226" s="53" t="str">
        <f t="shared" si="35"/>
        <v/>
      </c>
      <c r="BI226" s="53" t="s">
        <v>50</v>
      </c>
      <c r="BJ226" s="84" t="s">
        <v>3881</v>
      </c>
      <c r="BK226" s="53"/>
      <c r="BL226" s="53" t="s">
        <v>3882</v>
      </c>
      <c r="BM226" s="53">
        <v>1</v>
      </c>
      <c r="BN226" s="83">
        <v>46191</v>
      </c>
      <c r="BO226" s="53"/>
      <c r="BP226" s="53"/>
    </row>
    <row r="227" spans="3:68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3"/>
        <v>1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67">
        <f>SUMIFS([1]Up!$J:$J,[1]Up!$D:$D,D227)</f>
        <v>0</v>
      </c>
      <c r="BF227" s="82"/>
      <c r="BG227" s="82" t="str">
        <f t="shared" si="34"/>
        <v>PL1.5</v>
      </c>
      <c r="BH227" s="53" t="str">
        <f t="shared" si="35"/>
        <v/>
      </c>
      <c r="BI227" s="53" t="s">
        <v>50</v>
      </c>
      <c r="BJ227" s="84" t="s">
        <v>3881</v>
      </c>
      <c r="BK227" s="53"/>
      <c r="BL227" s="53" t="s">
        <v>3882</v>
      </c>
      <c r="BM227" s="53">
        <v>1</v>
      </c>
      <c r="BN227" s="83">
        <v>46191</v>
      </c>
      <c r="BO227" s="53"/>
      <c r="BP227" s="53"/>
    </row>
    <row r="228" spans="3:68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3"/>
        <v>1</v>
      </c>
      <c r="M228" s="26">
        <f t="shared" si="12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26"/>
      <c r="BE228" s="67">
        <f>SUMIFS([1]Up!$J:$J,[1]Up!$D:$D,D228)</f>
        <v>0</v>
      </c>
      <c r="BF228" s="82"/>
      <c r="BG228" s="82" t="str">
        <f t="shared" si="34"/>
        <v>PL1.5</v>
      </c>
      <c r="BH228" s="53" t="str">
        <f t="shared" si="35"/>
        <v/>
      </c>
      <c r="BI228" s="53" t="s">
        <v>50</v>
      </c>
      <c r="BJ228" s="84" t="s">
        <v>3881</v>
      </c>
      <c r="BK228" s="53"/>
      <c r="BL228" s="53" t="s">
        <v>3882</v>
      </c>
      <c r="BM228" s="53">
        <v>1</v>
      </c>
      <c r="BN228" s="83">
        <v>46191</v>
      </c>
      <c r="BO228" s="53"/>
      <c r="BP228" s="53"/>
    </row>
    <row r="229" spans="3:68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3"/>
        <v>2</v>
      </c>
      <c r="M229" s="26">
        <f t="shared" si="12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67">
        <f>SUMIFS([1]Up!$J:$J,[1]Up!$D:$D,D229)</f>
        <v>0</v>
      </c>
      <c r="BF229" s="82"/>
      <c r="BG229" s="82" t="str">
        <f t="shared" si="34"/>
        <v>PL1.5</v>
      </c>
      <c r="BH229" s="53" t="str">
        <f t="shared" si="35"/>
        <v/>
      </c>
      <c r="BI229" s="53" t="s">
        <v>50</v>
      </c>
      <c r="BJ229" s="84" t="s">
        <v>3881</v>
      </c>
      <c r="BK229" s="53"/>
      <c r="BL229" s="53" t="s">
        <v>3882</v>
      </c>
      <c r="BM229" s="53">
        <v>2</v>
      </c>
      <c r="BN229" s="83">
        <v>46191</v>
      </c>
      <c r="BO229" s="53"/>
      <c r="BP229" s="53"/>
    </row>
    <row r="230" spans="3:68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3"/>
        <v>1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67">
        <f>SUMIFS([1]Up!$J:$J,[1]Up!$D:$D,D230)</f>
        <v>0</v>
      </c>
      <c r="BF230" s="82"/>
      <c r="BG230" s="82" t="str">
        <f t="shared" si="34"/>
        <v>PL1.5</v>
      </c>
      <c r="BH230" s="53" t="str">
        <f t="shared" si="35"/>
        <v/>
      </c>
      <c r="BI230" s="53" t="s">
        <v>50</v>
      </c>
      <c r="BJ230" s="84" t="s">
        <v>3881</v>
      </c>
      <c r="BK230" s="53"/>
      <c r="BL230" s="53" t="s">
        <v>3882</v>
      </c>
      <c r="BM230" s="53">
        <v>1</v>
      </c>
      <c r="BN230" s="83">
        <v>46191</v>
      </c>
      <c r="BO230" s="53"/>
      <c r="BP230" s="53"/>
    </row>
    <row r="231" spans="3:68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3"/>
        <v>2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67">
        <f>SUMIFS([1]Up!$J:$J,[1]Up!$D:$D,D231)</f>
        <v>0</v>
      </c>
      <c r="BF231" s="82"/>
      <c r="BG231" s="82" t="str">
        <f t="shared" si="34"/>
        <v>PL1.5</v>
      </c>
      <c r="BH231" s="53" t="str">
        <f t="shared" si="35"/>
        <v/>
      </c>
      <c r="BI231" s="53" t="s">
        <v>50</v>
      </c>
      <c r="BJ231" s="84" t="s">
        <v>3881</v>
      </c>
      <c r="BK231" s="53"/>
      <c r="BL231" s="53" t="s">
        <v>3882</v>
      </c>
      <c r="BM231" s="53">
        <v>2</v>
      </c>
      <c r="BN231" s="83">
        <v>46191</v>
      </c>
      <c r="BO231" s="53"/>
      <c r="BP231" s="53"/>
    </row>
    <row r="232" spans="3:68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3"/>
        <v>1</v>
      </c>
      <c r="M232" s="26">
        <f t="shared" si="12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67">
        <f>SUMIFS([1]Up!$J:$J,[1]Up!$D:$D,D232)</f>
        <v>0</v>
      </c>
      <c r="BF232" s="82"/>
      <c r="BG232" s="82" t="str">
        <f t="shared" si="34"/>
        <v/>
      </c>
      <c r="BH232" s="53" t="str">
        <f t="shared" si="35"/>
        <v/>
      </c>
      <c r="BI232" s="53" t="s">
        <v>50</v>
      </c>
      <c r="BJ232" s="84" t="s">
        <v>1951</v>
      </c>
      <c r="BK232" s="53"/>
      <c r="BL232" s="53" t="s">
        <v>1952</v>
      </c>
      <c r="BM232" s="53">
        <v>1</v>
      </c>
      <c r="BN232" s="83">
        <v>46169</v>
      </c>
      <c r="BO232" s="53"/>
      <c r="BP232" s="53"/>
    </row>
    <row r="233" spans="3:68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3"/>
        <v>1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67">
        <f>SUMIFS([1]Up!$J:$J,[1]Up!$D:$D,D233)</f>
        <v>0</v>
      </c>
      <c r="BF233" s="82"/>
      <c r="BG233" s="82" t="str">
        <f t="shared" si="34"/>
        <v/>
      </c>
      <c r="BH233" s="53" t="str">
        <f t="shared" si="35"/>
        <v/>
      </c>
      <c r="BI233" s="53" t="s">
        <v>50</v>
      </c>
      <c r="BJ233" s="53" t="s">
        <v>1956</v>
      </c>
      <c r="BK233" s="53"/>
      <c r="BL233" s="53" t="s">
        <v>1957</v>
      </c>
      <c r="BM233" s="53">
        <v>1</v>
      </c>
      <c r="BN233" s="83">
        <v>46169</v>
      </c>
      <c r="BO233" s="53"/>
      <c r="BP233" s="53"/>
    </row>
    <row r="234" spans="3:68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3"/>
        <v>1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67">
        <f>SUMIFS([1]Up!$J:$J,[1]Up!$D:$D,D234)</f>
        <v>0</v>
      </c>
      <c r="BF234" s="82"/>
      <c r="BG234" s="82" t="str">
        <f t="shared" si="34"/>
        <v/>
      </c>
      <c r="BH234" s="53" t="str">
        <f t="shared" si="35"/>
        <v/>
      </c>
      <c r="BI234" s="53" t="s">
        <v>50</v>
      </c>
      <c r="BJ234" s="53" t="s">
        <v>1946</v>
      </c>
      <c r="BK234" s="53"/>
      <c r="BL234" s="53" t="s">
        <v>1947</v>
      </c>
      <c r="BM234" s="53">
        <v>1</v>
      </c>
      <c r="BN234" s="83">
        <v>46169</v>
      </c>
      <c r="BO234" s="53"/>
      <c r="BP234" s="53"/>
    </row>
    <row r="235" spans="3:68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3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67">
        <f>SUMIFS([1]Up!$J:$J,[1]Up!$D:$D,D235)</f>
        <v>0</v>
      </c>
      <c r="BF235" s="82"/>
      <c r="BG235" s="82" t="str">
        <f t="shared" si="34"/>
        <v/>
      </c>
      <c r="BH235" s="53" t="str">
        <f t="shared" si="35"/>
        <v/>
      </c>
      <c r="BI235" s="53" t="s">
        <v>50</v>
      </c>
      <c r="BJ235" s="84" t="s">
        <v>1868</v>
      </c>
      <c r="BK235" s="53"/>
      <c r="BL235" s="53" t="s">
        <v>1869</v>
      </c>
      <c r="BM235" s="53">
        <v>1</v>
      </c>
      <c r="BN235" s="83">
        <v>46169</v>
      </c>
      <c r="BO235" s="53"/>
      <c r="BP235" s="53"/>
    </row>
    <row r="236" spans="3:68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3"/>
        <v>1</v>
      </c>
      <c r="M236" s="26">
        <f t="shared" si="12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67">
        <f>SUMIFS([1]Up!$J:$J,[1]Up!$D:$D,D236)</f>
        <v>0</v>
      </c>
      <c r="BF236" s="82"/>
      <c r="BG236" s="82" t="str">
        <f t="shared" si="34"/>
        <v/>
      </c>
      <c r="BH236" s="53" t="str">
        <f t="shared" si="35"/>
        <v/>
      </c>
      <c r="BI236" s="53" t="s">
        <v>50</v>
      </c>
      <c r="BJ236" s="84" t="s">
        <v>1868</v>
      </c>
      <c r="BK236" s="53"/>
      <c r="BL236" s="53" t="s">
        <v>1869</v>
      </c>
      <c r="BM236" s="53">
        <v>1</v>
      </c>
      <c r="BN236" s="83">
        <v>46169</v>
      </c>
      <c r="BO236" s="53"/>
      <c r="BP236" s="53"/>
    </row>
    <row r="237" spans="3:68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3"/>
        <v>7</v>
      </c>
      <c r="M237" s="26">
        <f t="shared" si="12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67">
        <f>SUMIFS([1]Up!$J:$J,[1]Up!$D:$D,D237)</f>
        <v>0</v>
      </c>
      <c r="BF237" s="82"/>
      <c r="BG237" s="82" t="str">
        <f t="shared" si="34"/>
        <v/>
      </c>
      <c r="BH237" s="53" t="str">
        <f t="shared" si="35"/>
        <v/>
      </c>
      <c r="BI237" s="53" t="s">
        <v>50</v>
      </c>
      <c r="BJ237" s="84" t="s">
        <v>1868</v>
      </c>
      <c r="BK237" s="53"/>
      <c r="BL237" s="53" t="s">
        <v>1869</v>
      </c>
      <c r="BM237" s="53">
        <v>7</v>
      </c>
      <c r="BN237" s="83">
        <v>46169</v>
      </c>
      <c r="BO237" s="53"/>
      <c r="BP237" s="53"/>
    </row>
    <row r="238" spans="3:68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3"/>
        <v>1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>
        <v>1</v>
      </c>
      <c r="BC238" s="26"/>
      <c r="BD238" s="26">
        <v>1</v>
      </c>
      <c r="BE238" s="67">
        <f>SUMIFS([1]Up!$J:$J,[1]Up!$D:$D,D238)</f>
        <v>0</v>
      </c>
      <c r="BF238" s="82"/>
      <c r="BG238" s="82" t="str">
        <f t="shared" si="34"/>
        <v/>
      </c>
      <c r="BH238" s="53" t="str">
        <f t="shared" si="35"/>
        <v>Thừa 1</v>
      </c>
      <c r="BI238" s="53" t="s">
        <v>50</v>
      </c>
      <c r="BJ238" s="53"/>
      <c r="BK238" s="53"/>
      <c r="BL238" s="53"/>
      <c r="BM238" s="53"/>
      <c r="BN238" s="83"/>
      <c r="BO238" s="53"/>
      <c r="BP238" s="53"/>
    </row>
    <row r="239" spans="3:68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3"/>
        <v>8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67">
        <f>SUMIFS([1]Up!$J:$J,[1]Up!$D:$D,D239)</f>
        <v>0</v>
      </c>
      <c r="BF239" s="82"/>
      <c r="BG239" s="82" t="str">
        <f t="shared" si="34"/>
        <v/>
      </c>
      <c r="BH239" s="53" t="str">
        <f t="shared" si="35"/>
        <v/>
      </c>
      <c r="BI239" s="53" t="s">
        <v>50</v>
      </c>
      <c r="BJ239" s="84" t="s">
        <v>1868</v>
      </c>
      <c r="BK239" s="53"/>
      <c r="BL239" s="53" t="s">
        <v>1869</v>
      </c>
      <c r="BM239" s="53">
        <v>8</v>
      </c>
      <c r="BN239" s="83">
        <v>46169</v>
      </c>
      <c r="BO239" s="53"/>
      <c r="BP239" s="53"/>
    </row>
    <row r="240" spans="3:68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3"/>
        <v>8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67">
        <f>SUMIFS([1]Up!$J:$J,[1]Up!$D:$D,D240)</f>
        <v>0</v>
      </c>
      <c r="BF240" s="82"/>
      <c r="BG240" s="82" t="str">
        <f t="shared" si="34"/>
        <v/>
      </c>
      <c r="BH240" s="53" t="str">
        <f t="shared" si="35"/>
        <v/>
      </c>
      <c r="BI240" s="53" t="s">
        <v>50</v>
      </c>
      <c r="BJ240" s="84" t="s">
        <v>1868</v>
      </c>
      <c r="BK240" s="53"/>
      <c r="BL240" s="53" t="s">
        <v>1869</v>
      </c>
      <c r="BM240" s="53">
        <v>8</v>
      </c>
      <c r="BN240" s="83">
        <v>46169</v>
      </c>
      <c r="BO240" s="53"/>
      <c r="BP240" s="53"/>
    </row>
    <row r="241" spans="3:68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3"/>
        <v>1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67">
        <f>SUMIFS([1]Up!$J:$J,[1]Up!$D:$D,D241)</f>
        <v>0</v>
      </c>
      <c r="BF241" s="82"/>
      <c r="BG241" s="82" t="str">
        <f t="shared" si="34"/>
        <v/>
      </c>
      <c r="BH241" s="53" t="str">
        <f t="shared" si="35"/>
        <v/>
      </c>
      <c r="BI241" s="53" t="s">
        <v>50</v>
      </c>
      <c r="BJ241" s="84" t="s">
        <v>1868</v>
      </c>
      <c r="BK241" s="53"/>
      <c r="BL241" s="53" t="s">
        <v>1869</v>
      </c>
      <c r="BM241" s="53">
        <v>1</v>
      </c>
      <c r="BN241" s="83">
        <v>46169</v>
      </c>
      <c r="BO241" s="53"/>
      <c r="BP241" s="53"/>
    </row>
    <row r="242" spans="3:68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3"/>
        <v>1</v>
      </c>
      <c r="M242" s="26">
        <f t="shared" si="12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67">
        <f>SUMIFS([1]Up!$J:$J,[1]Up!$D:$D,D242)</f>
        <v>0</v>
      </c>
      <c r="BF242" s="82"/>
      <c r="BG242" s="82" t="str">
        <f t="shared" si="34"/>
        <v/>
      </c>
      <c r="BH242" s="53" t="str">
        <f t="shared" si="35"/>
        <v/>
      </c>
      <c r="BI242" s="53" t="s">
        <v>50</v>
      </c>
      <c r="BJ242" s="84" t="s">
        <v>1868</v>
      </c>
      <c r="BK242" s="53"/>
      <c r="BL242" s="53" t="s">
        <v>1869</v>
      </c>
      <c r="BM242" s="53">
        <v>1</v>
      </c>
      <c r="BN242" s="83">
        <v>46169</v>
      </c>
      <c r="BO242" s="53"/>
      <c r="BP242" s="53"/>
    </row>
    <row r="243" spans="3:68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3"/>
        <v>3</v>
      </c>
      <c r="M243" s="26">
        <f t="shared" si="12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67">
        <f>SUMIFS([1]Up!$J:$J,[1]Up!$D:$D,D243)</f>
        <v>0</v>
      </c>
      <c r="BF243" s="82"/>
      <c r="BG243" s="82" t="str">
        <f t="shared" si="34"/>
        <v/>
      </c>
      <c r="BH243" s="53" t="str">
        <f t="shared" si="35"/>
        <v/>
      </c>
      <c r="BI243" s="53" t="s">
        <v>50</v>
      </c>
      <c r="BJ243" s="84" t="s">
        <v>1868</v>
      </c>
      <c r="BK243" s="53"/>
      <c r="BL243" s="53" t="s">
        <v>1869</v>
      </c>
      <c r="BM243" s="53">
        <v>3</v>
      </c>
      <c r="BN243" s="83">
        <v>46169</v>
      </c>
      <c r="BO243" s="53"/>
      <c r="BP243" s="53"/>
    </row>
    <row r="244" spans="3:68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3"/>
        <v>1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67">
        <f>SUMIFS([1]Up!$J:$J,[1]Up!$D:$D,D244)</f>
        <v>0</v>
      </c>
      <c r="BF244" s="82"/>
      <c r="BG244" s="82" t="str">
        <f t="shared" si="34"/>
        <v/>
      </c>
      <c r="BH244" s="53" t="str">
        <f t="shared" si="35"/>
        <v/>
      </c>
      <c r="BI244" s="53" t="s">
        <v>50</v>
      </c>
      <c r="BJ244" s="84" t="s">
        <v>1868</v>
      </c>
      <c r="BK244" s="53"/>
      <c r="BL244" s="53" t="s">
        <v>1869</v>
      </c>
      <c r="BM244" s="53">
        <v>1</v>
      </c>
      <c r="BN244" s="83">
        <v>46169</v>
      </c>
      <c r="BO244" s="53"/>
      <c r="BP244" s="53"/>
    </row>
    <row r="245" spans="3:68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3"/>
        <v>45</v>
      </c>
      <c r="M245" s="26">
        <f t="shared" si="12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67">
        <f>SUMIFS([1]Up!$J:$J,[1]Up!$D:$D,D245)</f>
        <v>0</v>
      </c>
      <c r="BF245" s="82"/>
      <c r="BG245" s="82" t="str">
        <f t="shared" si="34"/>
        <v/>
      </c>
      <c r="BH245" s="53" t="str">
        <f t="shared" si="35"/>
        <v/>
      </c>
      <c r="BI245" s="53" t="s">
        <v>50</v>
      </c>
      <c r="BJ245" s="84" t="s">
        <v>1972</v>
      </c>
      <c r="BK245" s="53"/>
      <c r="BL245" s="53" t="s">
        <v>1973</v>
      </c>
      <c r="BM245" s="53">
        <v>45</v>
      </c>
      <c r="BN245" s="83">
        <v>46169</v>
      </c>
      <c r="BO245" s="53"/>
      <c r="BP245" s="53"/>
    </row>
    <row r="246" spans="3:68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3"/>
        <v>1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67">
        <f>SUMIFS([1]Up!$J:$J,[1]Up!$D:$D,D246)</f>
        <v>0</v>
      </c>
      <c r="BF246" s="82"/>
      <c r="BG246" s="82" t="str">
        <f t="shared" si="34"/>
        <v/>
      </c>
      <c r="BH246" s="53" t="str">
        <f t="shared" si="35"/>
        <v/>
      </c>
      <c r="BI246" s="53" t="s">
        <v>50</v>
      </c>
      <c r="BJ246" s="53" t="s">
        <v>1977</v>
      </c>
      <c r="BK246" s="53"/>
      <c r="BL246" s="53" t="s">
        <v>1978</v>
      </c>
      <c r="BM246" s="53">
        <v>1</v>
      </c>
      <c r="BN246" s="83">
        <v>46169</v>
      </c>
      <c r="BO246" s="53"/>
      <c r="BP246" s="53"/>
    </row>
    <row r="247" spans="3:68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3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67">
        <f>SUMIFS([1]Up!$J:$J,[1]Up!$D:$D,D247)</f>
        <v>0</v>
      </c>
      <c r="BF247" s="82"/>
      <c r="BG247" s="82" t="str">
        <f t="shared" si="34"/>
        <v/>
      </c>
      <c r="BH247" s="53" t="str">
        <f t="shared" si="35"/>
        <v/>
      </c>
      <c r="BI247" s="53" t="s">
        <v>61</v>
      </c>
      <c r="BJ247" s="84" t="s">
        <v>1982</v>
      </c>
      <c r="BK247" s="53"/>
      <c r="BL247" s="53" t="s">
        <v>1983</v>
      </c>
      <c r="BM247" s="53">
        <v>1</v>
      </c>
      <c r="BN247" s="83">
        <v>46169</v>
      </c>
      <c r="BO247" s="53"/>
      <c r="BP247" s="53"/>
    </row>
    <row r="248" spans="3:68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3"/>
        <v>7</v>
      </c>
      <c r="M248" s="26">
        <f t="shared" si="12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67">
        <f>SUMIFS([1]Up!$J:$J,[1]Up!$D:$D,D248)</f>
        <v>0</v>
      </c>
      <c r="BF248" s="82"/>
      <c r="BG248" s="82" t="str">
        <f t="shared" si="34"/>
        <v>PL6</v>
      </c>
      <c r="BH248" s="53" t="str">
        <f t="shared" si="35"/>
        <v/>
      </c>
      <c r="BI248" s="53" t="s">
        <v>50</v>
      </c>
      <c r="BJ248" s="84" t="s">
        <v>1778</v>
      </c>
      <c r="BK248" s="53"/>
      <c r="BL248" s="53" t="s">
        <v>1779</v>
      </c>
      <c r="BM248" s="53">
        <v>7</v>
      </c>
      <c r="BN248" s="83">
        <v>46169</v>
      </c>
      <c r="BO248" s="53"/>
      <c r="BP248" s="53"/>
    </row>
    <row r="249" spans="3:68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3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67">
        <f>SUMIFS([1]Up!$J:$J,[1]Up!$D:$D,D249)</f>
        <v>0</v>
      </c>
      <c r="BF249" s="82"/>
      <c r="BG249" s="82" t="str">
        <f t="shared" si="34"/>
        <v>PL6</v>
      </c>
      <c r="BH249" s="53" t="str">
        <f t="shared" si="35"/>
        <v/>
      </c>
      <c r="BI249" s="53" t="s">
        <v>50</v>
      </c>
      <c r="BJ249" s="53"/>
      <c r="BK249" s="53"/>
      <c r="BL249" s="53" t="s">
        <v>1991</v>
      </c>
      <c r="BM249" s="53">
        <v>1</v>
      </c>
      <c r="BN249" s="83">
        <v>46169</v>
      </c>
      <c r="BO249" s="53"/>
      <c r="BP249" s="53"/>
    </row>
    <row r="250" spans="3:68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3"/>
        <v>8</v>
      </c>
      <c r="M250" s="26">
        <f t="shared" si="12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67">
        <f>SUMIFS([1]Up!$J:$J,[1]Up!$D:$D,D250)</f>
        <v>0</v>
      </c>
      <c r="BF250" s="82"/>
      <c r="BG250" s="82" t="str">
        <f t="shared" si="34"/>
        <v>PL6</v>
      </c>
      <c r="BH250" s="53" t="str">
        <f t="shared" si="35"/>
        <v/>
      </c>
      <c r="BI250" s="53" t="s">
        <v>50</v>
      </c>
      <c r="BJ250" s="84" t="s">
        <v>1778</v>
      </c>
      <c r="BK250" s="53"/>
      <c r="BL250" s="53" t="s">
        <v>1779</v>
      </c>
      <c r="BM250" s="53">
        <v>8</v>
      </c>
      <c r="BN250" s="83">
        <v>46169</v>
      </c>
      <c r="BO250" s="53"/>
      <c r="BP250" s="53"/>
    </row>
    <row r="251" spans="3:68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3"/>
        <v>30</v>
      </c>
      <c r="M251" s="26">
        <f t="shared" si="12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67">
        <f>SUMIFS([1]Up!$J:$J,[1]Up!$D:$D,D251)</f>
        <v>0</v>
      </c>
      <c r="BF251" s="82"/>
      <c r="BG251" s="82" t="str">
        <f t="shared" si="34"/>
        <v>PL6</v>
      </c>
      <c r="BH251" s="53" t="str">
        <f t="shared" si="35"/>
        <v/>
      </c>
      <c r="BI251" s="53" t="s">
        <v>50</v>
      </c>
      <c r="BJ251" s="84" t="s">
        <v>1778</v>
      </c>
      <c r="BK251" s="53"/>
      <c r="BL251" s="53" t="s">
        <v>1779</v>
      </c>
      <c r="BM251" s="53">
        <v>30</v>
      </c>
      <c r="BN251" s="83">
        <v>46169</v>
      </c>
      <c r="BO251" s="53"/>
      <c r="BP251" s="53"/>
    </row>
    <row r="252" spans="3:68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3"/>
        <v>45</v>
      </c>
      <c r="M252" s="26">
        <f t="shared" si="12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>
        <v>45</v>
      </c>
      <c r="BE252" s="67">
        <f>SUMIFS([1]Up!$J:$J,[1]Up!$D:$D,D252)</f>
        <v>0</v>
      </c>
      <c r="BF252" s="82"/>
      <c r="BG252" s="82" t="str">
        <f t="shared" si="34"/>
        <v/>
      </c>
      <c r="BH252" s="53" t="str">
        <f t="shared" si="35"/>
        <v/>
      </c>
      <c r="BI252" s="53" t="s">
        <v>75</v>
      </c>
      <c r="BJ252" s="53" t="s">
        <v>1994</v>
      </c>
      <c r="BK252" s="53"/>
      <c r="BL252" s="53"/>
      <c r="BM252" s="53"/>
      <c r="BN252" s="83"/>
      <c r="BO252" s="53"/>
      <c r="BP252" s="53"/>
    </row>
    <row r="253" spans="3:68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3"/>
        <v>556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>
        <v>556</v>
      </c>
      <c r="BE253" s="67">
        <f>SUMIFS([1]Up!$J:$J,[1]Up!$D:$D,D253)</f>
        <v>0</v>
      </c>
      <c r="BF253" s="82"/>
      <c r="BG253" s="82" t="str">
        <f t="shared" si="34"/>
        <v/>
      </c>
      <c r="BH253" s="53" t="str">
        <f t="shared" si="35"/>
        <v/>
      </c>
      <c r="BI253" s="53" t="s">
        <v>75</v>
      </c>
      <c r="BJ253" s="53" t="s">
        <v>1854</v>
      </c>
      <c r="BK253" s="53"/>
      <c r="BL253" s="53"/>
      <c r="BM253" s="53"/>
      <c r="BN253" s="83"/>
      <c r="BO253" s="53"/>
      <c r="BP253" s="53"/>
    </row>
    <row r="254" spans="3:68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3"/>
        <v>1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>
        <v>1</v>
      </c>
      <c r="BE254" s="67">
        <f>SUMIFS([1]Up!$J:$J,[1]Up!$D:$D,D254)</f>
        <v>0</v>
      </c>
      <c r="BF254" s="82"/>
      <c r="BG254" s="82" t="str">
        <f t="shared" si="34"/>
        <v/>
      </c>
      <c r="BH254" s="53" t="str">
        <f t="shared" si="35"/>
        <v/>
      </c>
      <c r="BI254" s="53" t="s">
        <v>75</v>
      </c>
      <c r="BJ254" s="53" t="s">
        <v>1996</v>
      </c>
      <c r="BK254" s="53"/>
      <c r="BL254" s="53"/>
      <c r="BM254" s="53"/>
      <c r="BN254" s="83"/>
      <c r="BO254" s="53"/>
      <c r="BP254" s="53"/>
    </row>
    <row r="255" spans="3:68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3"/>
        <v>278</v>
      </c>
      <c r="M255" s="26">
        <f t="shared" si="12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67">
        <f>SUMIFS([1]Up!$J:$J,[1]Up!$D:$D,D255)</f>
        <v>0</v>
      </c>
      <c r="BF255" s="82"/>
      <c r="BG255" s="82" t="str">
        <f t="shared" si="34"/>
        <v/>
      </c>
      <c r="BH255" s="53" t="str">
        <f t="shared" si="35"/>
        <v/>
      </c>
      <c r="BI255" s="53" t="s">
        <v>75</v>
      </c>
      <c r="BJ255" s="53" t="s">
        <v>2015</v>
      </c>
      <c r="BK255" s="53"/>
      <c r="BL255" s="53"/>
      <c r="BM255" s="53"/>
      <c r="BN255" s="83"/>
      <c r="BO255" s="53"/>
      <c r="BP255" s="53"/>
    </row>
    <row r="256" spans="3:68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3"/>
        <v>1</v>
      </c>
      <c r="M256" s="26">
        <f t="shared" si="12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>
        <v>1</v>
      </c>
      <c r="BE256" s="67">
        <f>SUMIFS([1]Up!$J:$J,[1]Up!$D:$D,D256)</f>
        <v>0</v>
      </c>
      <c r="BF256" s="82"/>
      <c r="BG256" s="82" t="str">
        <f t="shared" si="34"/>
        <v/>
      </c>
      <c r="BH256" s="53" t="str">
        <f t="shared" si="35"/>
        <v/>
      </c>
      <c r="BI256" s="53" t="s">
        <v>75</v>
      </c>
      <c r="BJ256" s="53" t="s">
        <v>1998</v>
      </c>
      <c r="BK256" s="53"/>
      <c r="BL256" s="53"/>
      <c r="BM256" s="53"/>
      <c r="BN256" s="83"/>
      <c r="BO256" s="53"/>
      <c r="BP256" s="53"/>
    </row>
    <row r="257" spans="3:68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3"/>
        <v>4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>
        <v>4</v>
      </c>
      <c r="BE257" s="67">
        <f>SUMIFS([1]Up!$J:$J,[1]Up!$D:$D,D257)</f>
        <v>0</v>
      </c>
      <c r="BF257" s="82"/>
      <c r="BG257" s="82" t="str">
        <f t="shared" si="34"/>
        <v/>
      </c>
      <c r="BH257" s="53" t="str">
        <f t="shared" si="35"/>
        <v/>
      </c>
      <c r="BI257" s="53" t="s">
        <v>75</v>
      </c>
      <c r="BJ257" s="53" t="s">
        <v>2017</v>
      </c>
      <c r="BK257" s="53"/>
      <c r="BL257" s="53"/>
      <c r="BM257" s="53"/>
      <c r="BN257" s="83"/>
      <c r="BO257" s="53"/>
      <c r="BP257" s="53"/>
    </row>
    <row r="258" spans="3:68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3"/>
        <v>1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>
        <v>1</v>
      </c>
      <c r="BE258" s="67">
        <f>SUMIFS([1]Up!$J:$J,[1]Up!$D:$D,D258)</f>
        <v>0</v>
      </c>
      <c r="BF258" s="82"/>
      <c r="BG258" s="82" t="str">
        <f t="shared" si="34"/>
        <v/>
      </c>
      <c r="BH258" s="53" t="str">
        <f t="shared" si="35"/>
        <v/>
      </c>
      <c r="BI258" s="53" t="s">
        <v>75</v>
      </c>
      <c r="BJ258" s="53" t="s">
        <v>2000</v>
      </c>
      <c r="BK258" s="53"/>
      <c r="BL258" s="53"/>
      <c r="BM258" s="53"/>
      <c r="BN258" s="83"/>
      <c r="BO258" s="53"/>
      <c r="BP258" s="53"/>
    </row>
    <row r="259" spans="3:68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3"/>
        <v>1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67">
        <f>SUMIFS([1]Up!$J:$J,[1]Up!$D:$D,D259)</f>
        <v>0</v>
      </c>
      <c r="BF259" s="82"/>
      <c r="BG259" s="82" t="str">
        <f t="shared" si="34"/>
        <v/>
      </c>
      <c r="BH259" s="53" t="str">
        <f t="shared" si="35"/>
        <v/>
      </c>
      <c r="BI259" s="53" t="s">
        <v>75</v>
      </c>
      <c r="BJ259" s="53" t="s">
        <v>2002</v>
      </c>
      <c r="BK259" s="53"/>
      <c r="BL259" s="53"/>
      <c r="BM259" s="53"/>
      <c r="BN259" s="83"/>
      <c r="BO259" s="53"/>
      <c r="BP259" s="53"/>
    </row>
    <row r="260" spans="3:68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3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>
        <v>2</v>
      </c>
      <c r="BE260" s="67">
        <f>SUMIFS([1]Up!$J:$J,[1]Up!$D:$D,D260)</f>
        <v>0</v>
      </c>
      <c r="BF260" s="82"/>
      <c r="BG260" s="82" t="str">
        <f t="shared" si="34"/>
        <v/>
      </c>
      <c r="BH260" s="53" t="str">
        <f t="shared" si="35"/>
        <v/>
      </c>
      <c r="BI260" s="53" t="s">
        <v>75</v>
      </c>
      <c r="BJ260" s="53" t="s">
        <v>1854</v>
      </c>
      <c r="BK260" s="53"/>
      <c r="BL260" s="53"/>
      <c r="BM260" s="53"/>
      <c r="BN260" s="83"/>
      <c r="BO260" s="53"/>
      <c r="BP260" s="53"/>
    </row>
    <row r="261" spans="3:68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3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>
        <v>1</v>
      </c>
      <c r="BE261" s="67">
        <f>SUMIFS([1]Up!$J:$J,[1]Up!$D:$D,D261)</f>
        <v>0</v>
      </c>
      <c r="BF261" s="82"/>
      <c r="BG261" s="82" t="str">
        <f t="shared" si="34"/>
        <v/>
      </c>
      <c r="BH261" s="53" t="str">
        <f t="shared" si="35"/>
        <v/>
      </c>
      <c r="BI261" s="53" t="s">
        <v>75</v>
      </c>
      <c r="BJ261" s="53" t="s">
        <v>2005</v>
      </c>
      <c r="BK261" s="53"/>
      <c r="BL261" s="53"/>
      <c r="BM261" s="53"/>
      <c r="BN261" s="83"/>
      <c r="BO261" s="53"/>
      <c r="BP261" s="53"/>
    </row>
    <row r="262" spans="3:68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3"/>
        <v>1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>
        <v>1</v>
      </c>
      <c r="BE262" s="67">
        <f>SUMIFS([1]Up!$J:$J,[1]Up!$D:$D,D262)</f>
        <v>0</v>
      </c>
      <c r="BF262" s="82"/>
      <c r="BG262" s="82" t="str">
        <f t="shared" si="34"/>
        <v/>
      </c>
      <c r="BH262" s="53" t="str">
        <f t="shared" si="35"/>
        <v/>
      </c>
      <c r="BI262" s="53" t="s">
        <v>75</v>
      </c>
      <c r="BJ262" s="53" t="s">
        <v>2007</v>
      </c>
      <c r="BK262" s="53"/>
      <c r="BL262" s="53"/>
      <c r="BM262" s="53"/>
      <c r="BN262" s="83"/>
      <c r="BO262" s="53"/>
      <c r="BP262" s="53"/>
    </row>
    <row r="263" spans="3:68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3"/>
        <v>8</v>
      </c>
      <c r="M263" s="26">
        <f t="shared" si="12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67">
        <f>SUMIFS([1]Up!$J:$J,[1]Up!$D:$D,D263)</f>
        <v>0</v>
      </c>
      <c r="BF263" s="82"/>
      <c r="BG263" s="82" t="str">
        <f t="shared" si="34"/>
        <v>PL10</v>
      </c>
      <c r="BH263" s="53" t="str">
        <f t="shared" si="35"/>
        <v/>
      </c>
      <c r="BI263" s="53" t="s">
        <v>50</v>
      </c>
      <c r="BJ263" s="84" t="s">
        <v>1787</v>
      </c>
      <c r="BK263" s="53"/>
      <c r="BL263" s="53" t="s">
        <v>1788</v>
      </c>
      <c r="BM263" s="53">
        <v>8</v>
      </c>
      <c r="BN263" s="83">
        <v>46169</v>
      </c>
      <c r="BO263" s="53"/>
      <c r="BP263" s="53"/>
    </row>
    <row r="264" spans="3:68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3"/>
        <v>4</v>
      </c>
      <c r="M264" s="26">
        <f t="shared" si="12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67">
        <f>SUMIFS([1]Up!$J:$J,[1]Up!$D:$D,D264)</f>
        <v>0</v>
      </c>
      <c r="BF264" s="82"/>
      <c r="BG264" s="82" t="str">
        <f t="shared" si="34"/>
        <v>PL25</v>
      </c>
      <c r="BH264" s="53" t="str">
        <f t="shared" si="35"/>
        <v/>
      </c>
      <c r="BI264" s="53" t="s">
        <v>50</v>
      </c>
      <c r="BJ264" s="53" t="s">
        <v>1848</v>
      </c>
      <c r="BK264" s="53"/>
      <c r="BL264" s="53" t="s">
        <v>1849</v>
      </c>
      <c r="BM264" s="53">
        <v>4</v>
      </c>
      <c r="BN264" s="83">
        <v>46169</v>
      </c>
      <c r="BO264" s="53"/>
      <c r="BP264" s="53"/>
    </row>
    <row r="265" spans="3:68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3"/>
        <v>16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67">
        <f>SUMIFS([1]Up!$J:$J,[1]Up!$D:$D,D265)</f>
        <v>0</v>
      </c>
      <c r="BF265" s="82"/>
      <c r="BG265" s="82" t="str">
        <f t="shared" si="34"/>
        <v>PL12</v>
      </c>
      <c r="BH265" s="53" t="str">
        <f t="shared" si="35"/>
        <v/>
      </c>
      <c r="BI265" s="53" t="s">
        <v>50</v>
      </c>
      <c r="BJ265" s="53" t="s">
        <v>1888</v>
      </c>
      <c r="BK265" s="53"/>
      <c r="BL265" s="53" t="s">
        <v>1889</v>
      </c>
      <c r="BM265" s="53">
        <v>16</v>
      </c>
      <c r="BN265" s="83">
        <v>46169</v>
      </c>
      <c r="BO265" s="53"/>
      <c r="BP265" s="53"/>
    </row>
    <row r="266" spans="3:68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3"/>
        <v>1</v>
      </c>
      <c r="M266" s="26">
        <f t="shared" si="12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67">
        <f>SUMIFS([1]Up!$J:$J,[1]Up!$D:$D,D266)</f>
        <v>0</v>
      </c>
      <c r="BF266" s="82" t="s">
        <v>3742</v>
      </c>
      <c r="BG266" s="82" t="str">
        <f t="shared" si="34"/>
        <v>PL6</v>
      </c>
      <c r="BH266" s="53" t="str">
        <f t="shared" si="35"/>
        <v>Thừa 2</v>
      </c>
      <c r="BI266" s="53" t="s">
        <v>50</v>
      </c>
      <c r="BJ266" s="53"/>
      <c r="BK266" s="53"/>
      <c r="BL266" s="53" t="s">
        <v>1681</v>
      </c>
      <c r="BM266" s="53">
        <v>1</v>
      </c>
      <c r="BN266" s="83"/>
      <c r="BO266" s="53"/>
      <c r="BP266" s="53"/>
    </row>
    <row r="267" spans="3:68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3"/>
        <v>1</v>
      </c>
      <c r="M267" s="26">
        <f t="shared" si="12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67">
        <f>SUMIFS([1]Up!$J:$J,[1]Up!$D:$D,D267)</f>
        <v>0</v>
      </c>
      <c r="BF267" s="82"/>
      <c r="BG267" s="82" t="str">
        <f t="shared" si="34"/>
        <v/>
      </c>
      <c r="BH267" s="53" t="str">
        <f t="shared" si="35"/>
        <v/>
      </c>
      <c r="BI267" s="53" t="s">
        <v>50</v>
      </c>
      <c r="BJ267" s="53"/>
      <c r="BK267" s="53"/>
      <c r="BL267" s="53" t="s">
        <v>1681</v>
      </c>
      <c r="BM267" s="53">
        <v>1</v>
      </c>
      <c r="BN267" s="83"/>
      <c r="BO267" s="53"/>
      <c r="BP267" s="53"/>
    </row>
    <row r="268" spans="3:68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3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67">
        <f>SUMIFS([1]Up!$J:$J,[1]Up!$D:$D,D268)</f>
        <v>0</v>
      </c>
      <c r="BF268" s="82"/>
      <c r="BG268" s="82" t="str">
        <f t="shared" si="34"/>
        <v/>
      </c>
      <c r="BH268" s="53" t="str">
        <f t="shared" si="35"/>
        <v/>
      </c>
      <c r="BI268" s="53" t="s">
        <v>50</v>
      </c>
      <c r="BJ268" s="84" t="s">
        <v>1951</v>
      </c>
      <c r="BK268" s="53"/>
      <c r="BL268" s="53" t="s">
        <v>1952</v>
      </c>
      <c r="BM268" s="53">
        <v>1</v>
      </c>
      <c r="BN268" s="83">
        <v>46169</v>
      </c>
      <c r="BO268" s="53"/>
      <c r="BP268" s="53"/>
    </row>
    <row r="269" spans="3:68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3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67">
        <f>SUMIFS([1]Up!$J:$J,[1]Up!$D:$D,D269)</f>
        <v>0</v>
      </c>
      <c r="BF269" s="82"/>
      <c r="BG269" s="82" t="str">
        <f t="shared" si="34"/>
        <v/>
      </c>
      <c r="BH269" s="53" t="str">
        <f t="shared" si="35"/>
        <v/>
      </c>
      <c r="BI269" s="53" t="s">
        <v>50</v>
      </c>
      <c r="BJ269" s="53"/>
      <c r="BK269" s="53"/>
      <c r="BL269" s="53" t="s">
        <v>1681</v>
      </c>
      <c r="BM269" s="53">
        <v>1</v>
      </c>
      <c r="BN269" s="83"/>
      <c r="BO269" s="53"/>
      <c r="BP269" s="53"/>
    </row>
    <row r="270" spans="3:68" ht="14.25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3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26"/>
      <c r="BE270" s="67">
        <f>SUMIFS([1]Up!$J:$J,[1]Up!$D:$D,D270)</f>
        <v>0</v>
      </c>
      <c r="BF270" s="82"/>
      <c r="BG270" s="82" t="str">
        <f t="shared" si="34"/>
        <v/>
      </c>
      <c r="BH270" s="53" t="str">
        <f t="shared" si="35"/>
        <v/>
      </c>
      <c r="BI270" s="53" t="s">
        <v>50</v>
      </c>
      <c r="BJ270" s="53"/>
      <c r="BK270" s="53"/>
      <c r="BL270" s="53"/>
      <c r="BM270" s="53"/>
      <c r="BN270" s="83"/>
      <c r="BO270" s="53"/>
      <c r="BP270" s="53"/>
    </row>
    <row r="271" spans="3:68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3"/>
        <v>1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67">
        <f>SUMIFS([1]Up!$J:$J,[1]Up!$D:$D,D271)</f>
        <v>0</v>
      </c>
      <c r="BF271" s="82"/>
      <c r="BG271" s="82" t="str">
        <f t="shared" si="34"/>
        <v/>
      </c>
      <c r="BH271" s="53" t="str">
        <f t="shared" si="35"/>
        <v/>
      </c>
      <c r="BI271" s="53" t="s">
        <v>50</v>
      </c>
      <c r="BJ271" s="53"/>
      <c r="BK271" s="53"/>
      <c r="BL271" s="53" t="s">
        <v>1681</v>
      </c>
      <c r="BM271" s="53">
        <v>1</v>
      </c>
      <c r="BN271" s="83"/>
      <c r="BO271" s="53"/>
      <c r="BP271" s="53"/>
    </row>
    <row r="272" spans="3:68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3"/>
        <v>1</v>
      </c>
      <c r="M272" s="26">
        <f t="shared" si="12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67">
        <f>SUMIFS([1]Up!$J:$J,[1]Up!$D:$D,D272)</f>
        <v>0</v>
      </c>
      <c r="BF272" s="82"/>
      <c r="BG272" s="82" t="str">
        <f t="shared" si="34"/>
        <v/>
      </c>
      <c r="BH272" s="53" t="str">
        <f t="shared" si="35"/>
        <v/>
      </c>
      <c r="BI272" s="53" t="s">
        <v>50</v>
      </c>
      <c r="BJ272" s="53"/>
      <c r="BK272" s="53"/>
      <c r="BL272" s="53" t="s">
        <v>1681</v>
      </c>
      <c r="BM272" s="53">
        <v>1</v>
      </c>
      <c r="BN272" s="83"/>
      <c r="BO272" s="53"/>
      <c r="BP272" s="53"/>
    </row>
    <row r="273" spans="3:68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3"/>
        <v>8</v>
      </c>
      <c r="M273" s="26">
        <f t="shared" si="12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67">
        <f>SUMIFS([1]Up!$J:$J,[1]Up!$D:$D,D273)</f>
        <v>0</v>
      </c>
      <c r="BF273" s="82"/>
      <c r="BG273" s="82" t="str">
        <f t="shared" si="34"/>
        <v/>
      </c>
      <c r="BH273" s="53" t="str">
        <f t="shared" si="35"/>
        <v/>
      </c>
      <c r="BI273" s="53" t="s">
        <v>50</v>
      </c>
      <c r="BJ273" s="84" t="s">
        <v>1868</v>
      </c>
      <c r="BK273" s="53"/>
      <c r="BL273" s="53" t="s">
        <v>1869</v>
      </c>
      <c r="BM273" s="53">
        <v>8</v>
      </c>
      <c r="BN273" s="83">
        <v>46169</v>
      </c>
      <c r="BO273" s="53"/>
      <c r="BP273" s="53"/>
    </row>
    <row r="274" spans="3:68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3"/>
        <v>8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67">
        <f>SUMIFS([1]Up!$J:$J,[1]Up!$D:$D,D274)</f>
        <v>0</v>
      </c>
      <c r="BF274" s="82"/>
      <c r="BG274" s="82" t="str">
        <f t="shared" si="34"/>
        <v/>
      </c>
      <c r="BH274" s="53" t="str">
        <f t="shared" si="35"/>
        <v/>
      </c>
      <c r="BI274" s="53" t="s">
        <v>50</v>
      </c>
      <c r="BJ274" s="84" t="s">
        <v>1868</v>
      </c>
      <c r="BK274" s="53"/>
      <c r="BL274" s="53" t="s">
        <v>1869</v>
      </c>
      <c r="BM274" s="53">
        <v>8</v>
      </c>
      <c r="BN274" s="83">
        <v>46169</v>
      </c>
      <c r="BO274" s="53"/>
      <c r="BP274" s="53"/>
    </row>
    <row r="275" spans="3:68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3"/>
        <v>8</v>
      </c>
      <c r="M275" s="26">
        <f t="shared" si="12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67">
        <f>SUMIFS([1]Up!$J:$J,[1]Up!$D:$D,D275)</f>
        <v>0</v>
      </c>
      <c r="BF275" s="82"/>
      <c r="BG275" s="82" t="str">
        <f t="shared" si="34"/>
        <v/>
      </c>
      <c r="BH275" s="53" t="str">
        <f t="shared" si="35"/>
        <v/>
      </c>
      <c r="BI275" s="53" t="s">
        <v>50</v>
      </c>
      <c r="BJ275" s="84" t="s">
        <v>1868</v>
      </c>
      <c r="BK275" s="53"/>
      <c r="BL275" s="53" t="s">
        <v>1869</v>
      </c>
      <c r="BM275" s="53">
        <v>8</v>
      </c>
      <c r="BN275" s="83">
        <v>46169</v>
      </c>
      <c r="BO275" s="53"/>
      <c r="BP275" s="53"/>
    </row>
    <row r="276" spans="3:68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3"/>
        <v>4</v>
      </c>
      <c r="M276" s="26">
        <f t="shared" si="12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67">
        <f>SUMIFS([1]Up!$J:$J,[1]Up!$D:$D,D276)</f>
        <v>0</v>
      </c>
      <c r="BF276" s="82"/>
      <c r="BG276" s="82" t="str">
        <f t="shared" si="34"/>
        <v/>
      </c>
      <c r="BH276" s="53" t="str">
        <f t="shared" si="35"/>
        <v/>
      </c>
      <c r="BI276" s="53" t="s">
        <v>50</v>
      </c>
      <c r="BJ276" s="84" t="s">
        <v>1868</v>
      </c>
      <c r="BK276" s="53"/>
      <c r="BL276" s="53" t="s">
        <v>1869</v>
      </c>
      <c r="BM276" s="53">
        <v>4</v>
      </c>
      <c r="BN276" s="83">
        <v>46169</v>
      </c>
      <c r="BO276" s="53"/>
      <c r="BP276" s="53"/>
    </row>
    <row r="277" spans="3:68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3"/>
        <v>1</v>
      </c>
      <c r="M277" s="26">
        <f t="shared" si="12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67">
        <f>SUMIFS([1]Up!$J:$J,[1]Up!$D:$D,D277)</f>
        <v>0</v>
      </c>
      <c r="BF277" s="82"/>
      <c r="BG277" s="82" t="str">
        <f t="shared" si="34"/>
        <v/>
      </c>
      <c r="BH277" s="53" t="str">
        <f t="shared" si="35"/>
        <v/>
      </c>
      <c r="BI277" s="53" t="s">
        <v>50</v>
      </c>
      <c r="BJ277" s="84" t="s">
        <v>1868</v>
      </c>
      <c r="BK277" s="53"/>
      <c r="BL277" s="53" t="s">
        <v>1869</v>
      </c>
      <c r="BM277" s="53">
        <v>1</v>
      </c>
      <c r="BN277" s="83">
        <v>46169</v>
      </c>
      <c r="BO277" s="53"/>
      <c r="BP277" s="53"/>
    </row>
    <row r="278" spans="3:68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3"/>
        <v>51</v>
      </c>
      <c r="M278" s="26">
        <f t="shared" si="12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67">
        <f>SUMIFS([1]Up!$J:$J,[1]Up!$D:$D,D278)</f>
        <v>0</v>
      </c>
      <c r="BF278" s="82"/>
      <c r="BG278" s="82" t="str">
        <f t="shared" si="34"/>
        <v/>
      </c>
      <c r="BH278" s="53" t="str">
        <f t="shared" si="35"/>
        <v/>
      </c>
      <c r="BI278" s="53" t="s">
        <v>50</v>
      </c>
      <c r="BJ278" s="84" t="s">
        <v>1972</v>
      </c>
      <c r="BK278" s="53"/>
      <c r="BL278" s="53" t="s">
        <v>1973</v>
      </c>
      <c r="BM278" s="53">
        <v>51</v>
      </c>
      <c r="BN278" s="83">
        <v>46169</v>
      </c>
      <c r="BO278" s="53"/>
      <c r="BP278" s="53"/>
    </row>
    <row r="279" spans="3:68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3"/>
        <v>2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67">
        <f>SUMIFS([1]Up!$J:$J,[1]Up!$D:$D,D279)</f>
        <v>0</v>
      </c>
      <c r="BF279" s="82"/>
      <c r="BG279" s="82" t="str">
        <f t="shared" si="34"/>
        <v/>
      </c>
      <c r="BH279" s="53" t="str">
        <f t="shared" si="35"/>
        <v/>
      </c>
      <c r="BI279" s="53" t="s">
        <v>50</v>
      </c>
      <c r="BJ279" s="53" t="s">
        <v>1977</v>
      </c>
      <c r="BK279" s="53"/>
      <c r="BL279" s="53" t="s">
        <v>1978</v>
      </c>
      <c r="BM279" s="53">
        <v>2</v>
      </c>
      <c r="BN279" s="83">
        <v>46169</v>
      </c>
      <c r="BO279" s="53"/>
      <c r="BP279" s="53"/>
    </row>
    <row r="280" spans="3:68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3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67">
        <f>SUMIFS([1]Up!$J:$J,[1]Up!$D:$D,D280)</f>
        <v>0</v>
      </c>
      <c r="BF280" s="82"/>
      <c r="BG280" s="82" t="str">
        <f t="shared" si="34"/>
        <v/>
      </c>
      <c r="BH280" s="53" t="str">
        <f t="shared" si="35"/>
        <v/>
      </c>
      <c r="BI280" s="53" t="s">
        <v>61</v>
      </c>
      <c r="BJ280" s="84" t="s">
        <v>1982</v>
      </c>
      <c r="BK280" s="53"/>
      <c r="BL280" s="53" t="s">
        <v>1983</v>
      </c>
      <c r="BM280" s="53">
        <v>2</v>
      </c>
      <c r="BN280" s="83">
        <v>46169</v>
      </c>
      <c r="BO280" s="53"/>
      <c r="BP280" s="53"/>
    </row>
    <row r="281" spans="3:68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3"/>
        <v>3</v>
      </c>
      <c r="M281" s="26">
        <f t="shared" si="12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67">
        <f>SUMIFS([1]Up!$J:$J,[1]Up!$D:$D,D281)</f>
        <v>0</v>
      </c>
      <c r="BF281" s="82"/>
      <c r="BG281" s="82" t="str">
        <f t="shared" si="34"/>
        <v>PL6</v>
      </c>
      <c r="BH281" s="53" t="str">
        <f t="shared" si="35"/>
        <v/>
      </c>
      <c r="BI281" s="53" t="s">
        <v>50</v>
      </c>
      <c r="BJ281" s="84" t="s">
        <v>1778</v>
      </c>
      <c r="BK281" s="53"/>
      <c r="BL281" s="53" t="s">
        <v>1779</v>
      </c>
      <c r="BM281" s="53">
        <v>3</v>
      </c>
      <c r="BN281" s="83">
        <v>46169</v>
      </c>
      <c r="BO281" s="53"/>
      <c r="BP281" s="53"/>
    </row>
    <row r="282" spans="3:68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3"/>
        <v>6</v>
      </c>
      <c r="M282" s="26">
        <f t="shared" si="12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67">
        <f>SUMIFS([1]Up!$J:$J,[1]Up!$D:$D,D282)</f>
        <v>0</v>
      </c>
      <c r="BF282" s="82"/>
      <c r="BG282" s="82" t="str">
        <f t="shared" si="34"/>
        <v>PL6</v>
      </c>
      <c r="BH282" s="53" t="str">
        <f t="shared" si="35"/>
        <v/>
      </c>
      <c r="BI282" s="53" t="s">
        <v>50</v>
      </c>
      <c r="BJ282" s="84" t="s">
        <v>1778</v>
      </c>
      <c r="BK282" s="53"/>
      <c r="BL282" s="53" t="s">
        <v>1779</v>
      </c>
      <c r="BM282" s="53">
        <v>6</v>
      </c>
      <c r="BN282" s="83">
        <v>46169</v>
      </c>
      <c r="BO282" s="53"/>
      <c r="BP282" s="53"/>
    </row>
    <row r="283" spans="3:68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3"/>
        <v>5</v>
      </c>
      <c r="M283" s="26">
        <f t="shared" si="12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67">
        <f>SUMIFS([1]Up!$J:$J,[1]Up!$D:$D,D283)</f>
        <v>0</v>
      </c>
      <c r="BF283" s="82"/>
      <c r="BG283" s="82" t="str">
        <f t="shared" si="34"/>
        <v>PL6</v>
      </c>
      <c r="BH283" s="53" t="str">
        <f t="shared" si="35"/>
        <v/>
      </c>
      <c r="BI283" s="53" t="s">
        <v>50</v>
      </c>
      <c r="BJ283" s="84" t="s">
        <v>1778</v>
      </c>
      <c r="BK283" s="53"/>
      <c r="BL283" s="53" t="s">
        <v>1779</v>
      </c>
      <c r="BM283" s="53">
        <v>5</v>
      </c>
      <c r="BN283" s="83">
        <v>46169</v>
      </c>
      <c r="BO283" s="53"/>
      <c r="BP283" s="53"/>
    </row>
    <row r="284" spans="3:68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3"/>
        <v>2</v>
      </c>
      <c r="M284" s="26">
        <f t="shared" si="1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67">
        <f>SUMIFS([1]Up!$J:$J,[1]Up!$D:$D,D284)</f>
        <v>0</v>
      </c>
      <c r="BF284" s="82"/>
      <c r="BG284" s="82" t="str">
        <f t="shared" si="34"/>
        <v>PL6</v>
      </c>
      <c r="BH284" s="53" t="str">
        <f t="shared" si="35"/>
        <v/>
      </c>
      <c r="BI284" s="53" t="s">
        <v>50</v>
      </c>
      <c r="BJ284" s="53"/>
      <c r="BK284" s="53"/>
      <c r="BL284" s="53" t="s">
        <v>1991</v>
      </c>
      <c r="BM284" s="53">
        <v>2</v>
      </c>
      <c r="BN284" s="83">
        <v>46169</v>
      </c>
      <c r="BO284" s="53"/>
      <c r="BP284" s="53"/>
    </row>
    <row r="285" spans="3:68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3"/>
        <v>2</v>
      </c>
      <c r="M285" s="26">
        <f t="shared" si="12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67">
        <f>SUMIFS([1]Up!$J:$J,[1]Up!$D:$D,D285)</f>
        <v>0</v>
      </c>
      <c r="BF285" s="82"/>
      <c r="BG285" s="82" t="str">
        <f t="shared" si="34"/>
        <v>PL6</v>
      </c>
      <c r="BH285" s="53" t="str">
        <f t="shared" si="35"/>
        <v/>
      </c>
      <c r="BI285" s="53" t="s">
        <v>50</v>
      </c>
      <c r="BJ285" s="84" t="s">
        <v>1778</v>
      </c>
      <c r="BK285" s="53"/>
      <c r="BL285" s="53" t="s">
        <v>1779</v>
      </c>
      <c r="BM285" s="53">
        <v>2</v>
      </c>
      <c r="BN285" s="83">
        <v>46169</v>
      </c>
      <c r="BO285" s="53"/>
      <c r="BP285" s="53"/>
    </row>
    <row r="286" spans="3:68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3"/>
        <v>35</v>
      </c>
      <c r="M286" s="26">
        <f t="shared" si="12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67">
        <f>SUMIFS([1]Up!$J:$J,[1]Up!$D:$D,D286)</f>
        <v>0</v>
      </c>
      <c r="BF286" s="82"/>
      <c r="BG286" s="82" t="str">
        <f t="shared" si="34"/>
        <v>PL6</v>
      </c>
      <c r="BH286" s="53" t="str">
        <f t="shared" si="35"/>
        <v/>
      </c>
      <c r="BI286" s="53" t="s">
        <v>50</v>
      </c>
      <c r="BJ286" s="84" t="s">
        <v>1778</v>
      </c>
      <c r="BK286" s="53"/>
      <c r="BL286" s="53" t="s">
        <v>1779</v>
      </c>
      <c r="BM286" s="53">
        <v>35</v>
      </c>
      <c r="BN286" s="83">
        <v>46169</v>
      </c>
      <c r="BO286" s="53"/>
      <c r="BP286" s="53"/>
    </row>
    <row r="287" spans="3:68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3"/>
        <v>51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>
        <v>51</v>
      </c>
      <c r="BE287" s="67">
        <f>SUMIFS([1]Up!$J:$J,[1]Up!$D:$D,D287)</f>
        <v>0</v>
      </c>
      <c r="BF287" s="82"/>
      <c r="BG287" s="82" t="str">
        <f t="shared" si="34"/>
        <v/>
      </c>
      <c r="BH287" s="53" t="str">
        <f t="shared" si="35"/>
        <v/>
      </c>
      <c r="BI287" s="53" t="s">
        <v>75</v>
      </c>
      <c r="BJ287" s="53" t="s">
        <v>1994</v>
      </c>
      <c r="BK287" s="53"/>
      <c r="BL287" s="53"/>
      <c r="BM287" s="53"/>
      <c r="BN287" s="83"/>
      <c r="BO287" s="53"/>
      <c r="BP287" s="53"/>
    </row>
    <row r="288" spans="3:68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6">MIN(SUM(N288:BD288),I288)</f>
        <v>638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>
        <v>638</v>
      </c>
      <c r="BE288" s="67">
        <f>SUMIFS([1]Up!$J:$J,[1]Up!$D:$D,D288)</f>
        <v>0</v>
      </c>
      <c r="BF288" s="82"/>
      <c r="BG288" s="82" t="str">
        <f t="shared" ref="BG288:BG305" si="37">IFERROR(IF(C288="Plate",LEFT(E288,FIND("*",E288,1)-1),""),IF(C288="Plate",LEFT(E288,FIND("x",E288,1)-1),""))</f>
        <v/>
      </c>
      <c r="BH288" s="53" t="str">
        <f t="shared" ref="BH288:BH351" si="38">IF(ROUND(SUM(N288:BD288)-I288,0)&gt;0,"Thừa "&amp;SUM(N288:BD288)-I288,"")</f>
        <v/>
      </c>
      <c r="BI288" s="53" t="s">
        <v>75</v>
      </c>
      <c r="BJ288" s="53" t="s">
        <v>1854</v>
      </c>
      <c r="BK288" s="53"/>
      <c r="BL288" s="53"/>
      <c r="BM288" s="53"/>
      <c r="BN288" s="83"/>
      <c r="BO288" s="53"/>
      <c r="BP288" s="53"/>
    </row>
    <row r="289" spans="3:68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6"/>
        <v>2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>
        <v>2</v>
      </c>
      <c r="BE289" s="67">
        <f>SUMIFS([1]Up!$J:$J,[1]Up!$D:$D,D289)</f>
        <v>0</v>
      </c>
      <c r="BF289" s="82"/>
      <c r="BG289" s="82" t="str">
        <f t="shared" si="37"/>
        <v/>
      </c>
      <c r="BH289" s="53" t="str">
        <f t="shared" si="38"/>
        <v/>
      </c>
      <c r="BI289" s="53" t="s">
        <v>75</v>
      </c>
      <c r="BJ289" s="53" t="s">
        <v>1996</v>
      </c>
      <c r="BK289" s="53"/>
      <c r="BL289" s="53"/>
      <c r="BM289" s="53"/>
      <c r="BN289" s="83"/>
      <c r="BO289" s="53"/>
      <c r="BP289" s="53"/>
    </row>
    <row r="290" spans="3:68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6"/>
        <v>319</v>
      </c>
      <c r="M290" s="26">
        <f t="shared" ref="M290:M359" si="39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67">
        <f>SUMIFS([1]Up!$J:$J,[1]Up!$D:$D,D290)</f>
        <v>0</v>
      </c>
      <c r="BF290" s="82"/>
      <c r="BG290" s="82" t="str">
        <f t="shared" si="37"/>
        <v/>
      </c>
      <c r="BH290" s="53" t="str">
        <f t="shared" si="38"/>
        <v/>
      </c>
      <c r="BI290" s="53" t="s">
        <v>75</v>
      </c>
      <c r="BJ290" s="53" t="s">
        <v>2015</v>
      </c>
      <c r="BK290" s="53"/>
      <c r="BL290" s="53"/>
      <c r="BM290" s="53"/>
      <c r="BN290" s="83"/>
      <c r="BO290" s="53"/>
      <c r="BP290" s="53"/>
    </row>
    <row r="291" spans="3:68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6"/>
        <v>2</v>
      </c>
      <c r="M291" s="26">
        <f t="shared" si="39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>
        <v>2</v>
      </c>
      <c r="BE291" s="67">
        <f>SUMIFS([1]Up!$J:$J,[1]Up!$D:$D,D291)</f>
        <v>0</v>
      </c>
      <c r="BF291" s="82"/>
      <c r="BG291" s="82" t="str">
        <f t="shared" si="37"/>
        <v/>
      </c>
      <c r="BH291" s="53" t="str">
        <f t="shared" si="38"/>
        <v/>
      </c>
      <c r="BI291" s="53" t="s">
        <v>75</v>
      </c>
      <c r="BJ291" s="53" t="s">
        <v>1998</v>
      </c>
      <c r="BK291" s="53"/>
      <c r="BL291" s="53"/>
      <c r="BM291" s="53"/>
      <c r="BN291" s="83"/>
      <c r="BO291" s="53"/>
      <c r="BP291" s="53"/>
    </row>
    <row r="292" spans="3:68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6"/>
        <v>4</v>
      </c>
      <c r="M292" s="26">
        <f t="shared" si="39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>
        <v>4</v>
      </c>
      <c r="BE292" s="67">
        <f>SUMIFS([1]Up!$J:$J,[1]Up!$D:$D,D292)</f>
        <v>0</v>
      </c>
      <c r="BF292" s="82"/>
      <c r="BG292" s="82" t="str">
        <f t="shared" si="37"/>
        <v/>
      </c>
      <c r="BH292" s="53" t="str">
        <f t="shared" si="38"/>
        <v/>
      </c>
      <c r="BI292" s="53" t="s">
        <v>75</v>
      </c>
      <c r="BJ292" s="53" t="s">
        <v>2017</v>
      </c>
      <c r="BK292" s="53"/>
      <c r="BL292" s="53"/>
      <c r="BM292" s="53"/>
      <c r="BN292" s="83"/>
      <c r="BO292" s="53"/>
      <c r="BP292" s="53"/>
    </row>
    <row r="293" spans="3:68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6"/>
        <v>2</v>
      </c>
      <c r="M293" s="26">
        <f t="shared" si="39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>
        <v>2</v>
      </c>
      <c r="BE293" s="67">
        <f>SUMIFS([1]Up!$J:$J,[1]Up!$D:$D,D293)</f>
        <v>0</v>
      </c>
      <c r="BF293" s="82"/>
      <c r="BG293" s="82" t="str">
        <f t="shared" si="37"/>
        <v/>
      </c>
      <c r="BH293" s="53" t="str">
        <f t="shared" si="38"/>
        <v/>
      </c>
      <c r="BI293" s="53" t="s">
        <v>75</v>
      </c>
      <c r="BJ293" s="53" t="s">
        <v>2000</v>
      </c>
      <c r="BK293" s="53"/>
      <c r="BL293" s="53"/>
      <c r="BM293" s="53"/>
      <c r="BN293" s="83"/>
      <c r="BO293" s="53"/>
      <c r="BP293" s="53"/>
    </row>
    <row r="294" spans="3:68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6"/>
        <v>2</v>
      </c>
      <c r="M294" s="26">
        <f t="shared" si="3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67">
        <f>SUMIFS([1]Up!$J:$J,[1]Up!$D:$D,D294)</f>
        <v>0</v>
      </c>
      <c r="BF294" s="82"/>
      <c r="BG294" s="82" t="str">
        <f t="shared" si="37"/>
        <v/>
      </c>
      <c r="BH294" s="53" t="str">
        <f t="shared" si="38"/>
        <v/>
      </c>
      <c r="BI294" s="53" t="s">
        <v>75</v>
      </c>
      <c r="BJ294" s="53" t="s">
        <v>2002</v>
      </c>
      <c r="BK294" s="53"/>
      <c r="BL294" s="53"/>
      <c r="BM294" s="53"/>
      <c r="BN294" s="83"/>
      <c r="BO294" s="53"/>
      <c r="BP294" s="53"/>
    </row>
    <row r="295" spans="3:68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6"/>
        <v>4</v>
      </c>
      <c r="M295" s="26">
        <f t="shared" si="39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>
        <v>4</v>
      </c>
      <c r="BE295" s="67">
        <f>SUMIFS([1]Up!$J:$J,[1]Up!$D:$D,D295)</f>
        <v>0</v>
      </c>
      <c r="BF295" s="82"/>
      <c r="BG295" s="82" t="str">
        <f t="shared" si="37"/>
        <v/>
      </c>
      <c r="BH295" s="53" t="str">
        <f t="shared" si="38"/>
        <v/>
      </c>
      <c r="BI295" s="53" t="s">
        <v>75</v>
      </c>
      <c r="BJ295" s="53" t="s">
        <v>1854</v>
      </c>
      <c r="BK295" s="53"/>
      <c r="BL295" s="53"/>
      <c r="BM295" s="53"/>
      <c r="BN295" s="83"/>
      <c r="BO295" s="53"/>
      <c r="BP295" s="53"/>
    </row>
    <row r="296" spans="3:68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6"/>
        <v>2</v>
      </c>
      <c r="M296" s="26">
        <f t="shared" si="39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>
        <v>2</v>
      </c>
      <c r="BE296" s="67">
        <f>SUMIFS([1]Up!$J:$J,[1]Up!$D:$D,D296)</f>
        <v>0</v>
      </c>
      <c r="BF296" s="82"/>
      <c r="BG296" s="82" t="str">
        <f t="shared" si="37"/>
        <v/>
      </c>
      <c r="BH296" s="53" t="str">
        <f t="shared" si="38"/>
        <v/>
      </c>
      <c r="BI296" s="53" t="s">
        <v>75</v>
      </c>
      <c r="BJ296" s="53" t="s">
        <v>2005</v>
      </c>
      <c r="BK296" s="53"/>
      <c r="BL296" s="53"/>
      <c r="BM296" s="53"/>
      <c r="BN296" s="83"/>
      <c r="BO296" s="53"/>
      <c r="BP296" s="53"/>
    </row>
    <row r="297" spans="3:68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6"/>
        <v>2</v>
      </c>
      <c r="M297" s="26">
        <f t="shared" si="39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>
        <v>2</v>
      </c>
      <c r="BE297" s="67">
        <f>SUMIFS([1]Up!$J:$J,[1]Up!$D:$D,D297)</f>
        <v>0</v>
      </c>
      <c r="BF297" s="82"/>
      <c r="BG297" s="82" t="str">
        <f t="shared" si="37"/>
        <v/>
      </c>
      <c r="BH297" s="53" t="str">
        <f t="shared" si="38"/>
        <v/>
      </c>
      <c r="BI297" s="53" t="s">
        <v>75</v>
      </c>
      <c r="BJ297" s="53" t="s">
        <v>2007</v>
      </c>
      <c r="BK297" s="53"/>
      <c r="BL297" s="53"/>
      <c r="BM297" s="53"/>
      <c r="BN297" s="83"/>
      <c r="BO297" s="53"/>
      <c r="BP297" s="53"/>
    </row>
    <row r="298" spans="3:68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6"/>
        <v>8</v>
      </c>
      <c r="M298" s="26">
        <f t="shared" si="39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67">
        <f>SUMIFS([1]Up!$J:$J,[1]Up!$D:$D,D298)</f>
        <v>0</v>
      </c>
      <c r="BF298" s="82"/>
      <c r="BG298" s="82" t="str">
        <f t="shared" si="37"/>
        <v>PL10</v>
      </c>
      <c r="BH298" s="53" t="str">
        <f t="shared" si="38"/>
        <v/>
      </c>
      <c r="BI298" s="53" t="s">
        <v>50</v>
      </c>
      <c r="BJ298" s="84" t="s">
        <v>1787</v>
      </c>
      <c r="BK298" s="53"/>
      <c r="BL298" s="53" t="s">
        <v>1788</v>
      </c>
      <c r="BM298" s="53">
        <v>8</v>
      </c>
      <c r="BN298" s="83">
        <v>46169</v>
      </c>
      <c r="BO298" s="53"/>
      <c r="BP298" s="53"/>
    </row>
    <row r="299" spans="3:68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6"/>
        <v>5</v>
      </c>
      <c r="M299" s="26">
        <f t="shared" si="39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67">
        <f>SUMIFS([1]Up!$J:$J,[1]Up!$D:$D,D299)</f>
        <v>0</v>
      </c>
      <c r="BF299" s="82"/>
      <c r="BG299" s="82" t="str">
        <f t="shared" si="37"/>
        <v>PL25</v>
      </c>
      <c r="BH299" s="53" t="str">
        <f t="shared" si="38"/>
        <v/>
      </c>
      <c r="BI299" s="53" t="s">
        <v>50</v>
      </c>
      <c r="BJ299" s="53" t="s">
        <v>1848</v>
      </c>
      <c r="BK299" s="53"/>
      <c r="BL299" s="53" t="s">
        <v>1849</v>
      </c>
      <c r="BM299" s="53">
        <v>5</v>
      </c>
      <c r="BN299" s="83">
        <v>46169</v>
      </c>
      <c r="BO299" s="53"/>
      <c r="BP299" s="53"/>
    </row>
    <row r="300" spans="3:68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6"/>
        <v>20</v>
      </c>
      <c r="M300" s="26">
        <f t="shared" si="39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67">
        <f>SUMIFS([1]Up!$J:$J,[1]Up!$D:$D,D300)</f>
        <v>0</v>
      </c>
      <c r="BF300" s="82"/>
      <c r="BG300" s="82" t="str">
        <f t="shared" si="37"/>
        <v>PL12</v>
      </c>
      <c r="BH300" s="53" t="str">
        <f t="shared" si="38"/>
        <v/>
      </c>
      <c r="BI300" s="53" t="s">
        <v>50</v>
      </c>
      <c r="BJ300" s="53" t="s">
        <v>1888</v>
      </c>
      <c r="BK300" s="53"/>
      <c r="BL300" s="53" t="s">
        <v>1889</v>
      </c>
      <c r="BM300" s="53">
        <v>20</v>
      </c>
      <c r="BN300" s="83">
        <v>46169</v>
      </c>
      <c r="BO300" s="53"/>
      <c r="BP300" s="53"/>
    </row>
    <row r="301" spans="3:68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6"/>
        <v>1</v>
      </c>
      <c r="M301" s="26">
        <f t="shared" si="39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67">
        <f>SUMIFS([1]Up!$J:$J,[1]Up!$D:$D,D301)</f>
        <v>0</v>
      </c>
      <c r="BF301" s="82" t="s">
        <v>82</v>
      </c>
      <c r="BG301" s="82" t="str">
        <f t="shared" si="37"/>
        <v>PL6</v>
      </c>
      <c r="BH301" s="53" t="str">
        <f t="shared" si="38"/>
        <v>Thừa 1</v>
      </c>
      <c r="BI301" s="53" t="s">
        <v>50</v>
      </c>
      <c r="BJ301" s="53"/>
      <c r="BK301" s="53"/>
      <c r="BL301" s="53" t="s">
        <v>1681</v>
      </c>
      <c r="BM301" s="53">
        <v>1</v>
      </c>
      <c r="BN301" s="83"/>
      <c r="BO301" s="53"/>
      <c r="BP301" s="53"/>
    </row>
    <row r="302" spans="3:68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6"/>
        <v>2</v>
      </c>
      <c r="M302" s="26">
        <f t="shared" si="39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67">
        <f>SUMIFS([1]Up!$J:$J,[1]Up!$D:$D,D302)</f>
        <v>0</v>
      </c>
      <c r="BF302" s="82"/>
      <c r="BG302" s="82" t="str">
        <f t="shared" si="37"/>
        <v/>
      </c>
      <c r="BH302" s="53" t="str">
        <f t="shared" si="38"/>
        <v/>
      </c>
      <c r="BI302" s="53" t="s">
        <v>50</v>
      </c>
      <c r="BJ302" s="84" t="s">
        <v>1951</v>
      </c>
      <c r="BK302" s="53"/>
      <c r="BL302" s="53" t="s">
        <v>1952</v>
      </c>
      <c r="BM302" s="53">
        <v>2</v>
      </c>
      <c r="BN302" s="83">
        <v>46169</v>
      </c>
      <c r="BO302" s="53"/>
      <c r="BP302" s="53"/>
    </row>
    <row r="303" spans="3:68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6"/>
        <v>1</v>
      </c>
      <c r="M303" s="26">
        <f t="shared" si="39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67">
        <f>SUMIFS([1]Up!$J:$J,[1]Up!$D:$D,D303)</f>
        <v>0</v>
      </c>
      <c r="BF303" s="82"/>
      <c r="BG303" s="82" t="str">
        <f t="shared" si="37"/>
        <v/>
      </c>
      <c r="BH303" s="53" t="str">
        <f t="shared" si="38"/>
        <v/>
      </c>
      <c r="BI303" s="53" t="s">
        <v>50</v>
      </c>
      <c r="BJ303" s="53"/>
      <c r="BK303" s="53"/>
      <c r="BL303" s="53" t="s">
        <v>1681</v>
      </c>
      <c r="BM303" s="53">
        <v>1</v>
      </c>
      <c r="BN303" s="83"/>
      <c r="BO303" s="53"/>
      <c r="BP303" s="53"/>
    </row>
    <row r="304" spans="3:68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6"/>
        <v>1</v>
      </c>
      <c r="M304" s="26">
        <f t="shared" si="39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67">
        <f>SUMIFS([1]Up!$J:$J,[1]Up!$D:$D,D304)</f>
        <v>0</v>
      </c>
      <c r="BF304" s="82"/>
      <c r="BG304" s="82" t="str">
        <f t="shared" si="37"/>
        <v/>
      </c>
      <c r="BH304" s="53" t="str">
        <f t="shared" si="38"/>
        <v/>
      </c>
      <c r="BI304" s="53" t="s">
        <v>50</v>
      </c>
      <c r="BJ304" s="53"/>
      <c r="BK304" s="53"/>
      <c r="BL304" s="53" t="s">
        <v>1681</v>
      </c>
      <c r="BM304" s="53">
        <v>1</v>
      </c>
      <c r="BN304" s="83"/>
      <c r="BO304" s="53"/>
      <c r="BP304" s="53"/>
    </row>
    <row r="305" spans="3:68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6"/>
        <v>0</v>
      </c>
      <c r="M305" s="26">
        <f t="shared" si="3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67">
        <f>SUMIFS([1]Up!$J:$J,[1]Up!$D:$D,D305)</f>
        <v>0</v>
      </c>
      <c r="BF305" s="82"/>
      <c r="BG305" s="82" t="str">
        <f t="shared" si="37"/>
        <v/>
      </c>
      <c r="BH305" s="53" t="str">
        <f t="shared" si="38"/>
        <v/>
      </c>
      <c r="BI305" s="53"/>
      <c r="BJ305" s="53"/>
      <c r="BK305" s="53"/>
      <c r="BL305" s="53"/>
      <c r="BM305" s="53"/>
      <c r="BN305" s="83"/>
      <c r="BO305" s="53"/>
      <c r="BP305" s="53"/>
    </row>
    <row r="306" spans="3:68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6"/>
        <v>1</v>
      </c>
      <c r="M306" s="26">
        <f t="shared" si="39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67">
        <f>SUMIFS([1]Up!$J:$J,[1]Up!$D:$D,D306)</f>
        <v>0</v>
      </c>
      <c r="BF306" s="82"/>
      <c r="BG306" s="82"/>
      <c r="BH306" s="53" t="str">
        <f t="shared" si="38"/>
        <v/>
      </c>
      <c r="BI306" s="53" t="s">
        <v>96</v>
      </c>
      <c r="BJ306" s="53"/>
      <c r="BK306" s="53"/>
      <c r="BL306" s="53" t="s">
        <v>1681</v>
      </c>
      <c r="BM306" s="53">
        <v>2</v>
      </c>
      <c r="BN306" s="83"/>
      <c r="BO306" s="53"/>
      <c r="BP306" s="53"/>
    </row>
    <row r="307" spans="3:68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6"/>
        <v>1</v>
      </c>
      <c r="M307" s="26">
        <f t="shared" si="39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67">
        <f>SUMIFS([1]Up!$J:$J,[1]Up!$D:$D,D307)</f>
        <v>0</v>
      </c>
      <c r="BF307" s="82"/>
      <c r="BG307" s="82"/>
      <c r="BH307" s="53" t="str">
        <f t="shared" si="38"/>
        <v/>
      </c>
      <c r="BI307" s="53" t="s">
        <v>96</v>
      </c>
      <c r="BJ307" s="53"/>
      <c r="BK307" s="53"/>
      <c r="BL307" s="53" t="s">
        <v>1681</v>
      </c>
      <c r="BM307" s="53">
        <v>2</v>
      </c>
      <c r="BN307" s="83"/>
      <c r="BO307" s="53"/>
      <c r="BP307" s="53"/>
    </row>
    <row r="308" spans="3:68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6"/>
        <v>12</v>
      </c>
      <c r="M308" s="26">
        <f t="shared" si="39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67">
        <f>SUMIFS([1]Up!$J:$J,[1]Up!$D:$D,D308)</f>
        <v>0</v>
      </c>
      <c r="BF308" s="82"/>
      <c r="BG308" s="82" t="str">
        <f>IFERROR(IF(C308="Plate",LEFT(E308,FIND("*",E308,1)-1),""),IF(C308="Plate",LEFT(E308,FIND("x",E308,1)-1),""))</f>
        <v/>
      </c>
      <c r="BH308" s="53" t="str">
        <f t="shared" si="38"/>
        <v/>
      </c>
      <c r="BI308" s="53" t="s">
        <v>50</v>
      </c>
      <c r="BJ308" s="84" t="s">
        <v>1868</v>
      </c>
      <c r="BK308" s="53"/>
      <c r="BL308" s="53" t="s">
        <v>1869</v>
      </c>
      <c r="BM308" s="53">
        <v>12</v>
      </c>
      <c r="BN308" s="83">
        <v>46169</v>
      </c>
      <c r="BO308" s="53"/>
      <c r="BP308" s="53"/>
    </row>
    <row r="309" spans="3:68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6"/>
        <v>4</v>
      </c>
      <c r="M309" s="26">
        <f t="shared" si="39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67">
        <f>SUMIFS([1]Up!$J:$J,[1]Up!$D:$D,D309)</f>
        <v>0</v>
      </c>
      <c r="BF309" s="82"/>
      <c r="BG309" s="82" t="str">
        <f>IFERROR(IF(C309="Plate",LEFT(E309,FIND("*",E309,1)-1),""),IF(C309="Plate",LEFT(E309,FIND("x",E309,1)-1),""))</f>
        <v/>
      </c>
      <c r="BH309" s="53" t="str">
        <f t="shared" si="38"/>
        <v/>
      </c>
      <c r="BI309" s="53" t="s">
        <v>50</v>
      </c>
      <c r="BJ309" s="53" t="s">
        <v>2037</v>
      </c>
      <c r="BK309" s="53"/>
      <c r="BL309" s="53" t="s">
        <v>2038</v>
      </c>
      <c r="BM309" s="53">
        <v>4</v>
      </c>
      <c r="BN309" s="83">
        <v>46169</v>
      </c>
      <c r="BO309" s="53"/>
      <c r="BP309" s="53"/>
    </row>
    <row r="310" spans="3:68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6"/>
        <v>1</v>
      </c>
      <c r="M310" s="26">
        <f t="shared" si="39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67">
        <f>SUMIFS([1]Up!$J:$J,[1]Up!$D:$D,D310)</f>
        <v>0</v>
      </c>
      <c r="BF310" s="82"/>
      <c r="BG310" s="82" t="str">
        <f>IFERROR(IF(C310="Plate",LEFT(E310,FIND("*",E310,1)-1),""),IF(C310="Plate",LEFT(E310,FIND("x",E310,1)-1),""))</f>
        <v/>
      </c>
      <c r="BH310" s="53" t="str">
        <f t="shared" si="38"/>
        <v/>
      </c>
      <c r="BI310" s="53" t="s">
        <v>50</v>
      </c>
      <c r="BJ310" s="84" t="s">
        <v>1868</v>
      </c>
      <c r="BK310" s="53"/>
      <c r="BL310" s="53" t="s">
        <v>1869</v>
      </c>
      <c r="BM310" s="53">
        <v>1</v>
      </c>
      <c r="BN310" s="83">
        <v>46169</v>
      </c>
      <c r="BO310" s="53"/>
      <c r="BP310" s="53"/>
    </row>
    <row r="311" spans="3:68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6"/>
        <v>1</v>
      </c>
      <c r="M311" s="26">
        <f t="shared" si="39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67">
        <f>SUMIFS([1]Up!$J:$J,[1]Up!$D:$D,D311)</f>
        <v>0</v>
      </c>
      <c r="BF311" s="82"/>
      <c r="BG311" s="82" t="str">
        <f>IFERROR(IF(C311="Plate",LEFT(E311,FIND("*",E311,1)-1),""),IF(C311="Plate",LEFT(E311,FIND("x",E311,1)-1),""))</f>
        <v/>
      </c>
      <c r="BH311" s="53" t="str">
        <f t="shared" si="38"/>
        <v/>
      </c>
      <c r="BI311" s="53" t="s">
        <v>50</v>
      </c>
      <c r="BJ311" s="84" t="s">
        <v>1868</v>
      </c>
      <c r="BK311" s="53"/>
      <c r="BL311" s="53" t="s">
        <v>1869</v>
      </c>
      <c r="BM311" s="53">
        <v>1</v>
      </c>
      <c r="BN311" s="83">
        <v>46169</v>
      </c>
      <c r="BO311" s="53"/>
      <c r="BP311" s="53"/>
    </row>
    <row r="312" spans="3:68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6"/>
        <v>2</v>
      </c>
      <c r="M312" s="26">
        <f t="shared" si="3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67">
        <f>SUMIFS([1]Up!$J:$J,[1]Up!$D:$D,D312)</f>
        <v>0</v>
      </c>
      <c r="BF312" s="82"/>
      <c r="BG312" s="82"/>
      <c r="BH312" s="53" t="str">
        <f t="shared" si="38"/>
        <v/>
      </c>
      <c r="BI312" s="53" t="s">
        <v>50</v>
      </c>
      <c r="BJ312" s="53" t="s">
        <v>3854</v>
      </c>
      <c r="BK312" s="53"/>
      <c r="BL312" s="53" t="s">
        <v>3855</v>
      </c>
      <c r="BM312" s="53">
        <v>2</v>
      </c>
      <c r="BN312" s="83">
        <v>46200</v>
      </c>
      <c r="BO312" s="53"/>
      <c r="BP312" s="53"/>
    </row>
    <row r="313" spans="3:68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6"/>
        <v>3</v>
      </c>
      <c r="M313" s="26">
        <f t="shared" si="3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67">
        <f>SUMIFS([1]Up!$J:$J,[1]Up!$D:$D,D313)</f>
        <v>0</v>
      </c>
      <c r="BF313" s="82"/>
      <c r="BG313" s="82"/>
      <c r="BH313" s="53" t="str">
        <f t="shared" si="38"/>
        <v/>
      </c>
      <c r="BI313" s="53" t="s">
        <v>50</v>
      </c>
      <c r="BJ313" s="53" t="s">
        <v>3854</v>
      </c>
      <c r="BK313" s="53"/>
      <c r="BL313" s="53" t="s">
        <v>3855</v>
      </c>
      <c r="BM313" s="53">
        <v>3</v>
      </c>
      <c r="BN313" s="83">
        <v>46200</v>
      </c>
      <c r="BO313" s="53"/>
      <c r="BP313" s="53"/>
    </row>
    <row r="314" spans="3:68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6"/>
        <v>4</v>
      </c>
      <c r="M314" s="26">
        <f t="shared" si="3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67">
        <f>SUMIFS([1]Up!$J:$J,[1]Up!$D:$D,D314)</f>
        <v>0</v>
      </c>
      <c r="BF314" s="82"/>
      <c r="BG314" s="82"/>
      <c r="BH314" s="53" t="str">
        <f t="shared" si="38"/>
        <v/>
      </c>
      <c r="BI314" s="53" t="s">
        <v>50</v>
      </c>
      <c r="BJ314" s="53" t="s">
        <v>3826</v>
      </c>
      <c r="BK314" s="53"/>
      <c r="BL314" s="53" t="s">
        <v>3827</v>
      </c>
      <c r="BM314" s="53">
        <v>4</v>
      </c>
      <c r="BN314" s="83">
        <v>46200</v>
      </c>
      <c r="BO314" s="53"/>
      <c r="BP314" s="53"/>
    </row>
    <row r="315" spans="3:68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6"/>
        <v>4</v>
      </c>
      <c r="M315" s="26">
        <f t="shared" si="39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67">
        <f>SUMIFS([1]Up!$J:$J,[1]Up!$D:$D,D315)</f>
        <v>0</v>
      </c>
      <c r="BF315" s="82"/>
      <c r="BG315" s="82" t="str">
        <f t="shared" ref="BG315:BG340" si="40">IFERROR(IF(C315="Plate",LEFT(E315,FIND("*",E315,1)-1),""),IF(C315="Plate",LEFT(E315,FIND("x",E315,1)-1),""))</f>
        <v>PL38</v>
      </c>
      <c r="BH315" s="53" t="str">
        <f t="shared" si="38"/>
        <v/>
      </c>
      <c r="BI315" s="53" t="s">
        <v>50</v>
      </c>
      <c r="BJ315" s="53" t="s">
        <v>2044</v>
      </c>
      <c r="BK315" s="53"/>
      <c r="BL315" s="53" t="s">
        <v>2045</v>
      </c>
      <c r="BM315" s="53">
        <v>4</v>
      </c>
      <c r="BN315" s="83">
        <v>46169</v>
      </c>
      <c r="BO315" s="53"/>
      <c r="BP315" s="53"/>
    </row>
    <row r="316" spans="3:68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6"/>
        <v>1</v>
      </c>
      <c r="M316" s="26">
        <f t="shared" si="3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67">
        <f>SUMIFS([1]Up!$J:$J,[1]Up!$D:$D,D316)</f>
        <v>0</v>
      </c>
      <c r="BF316" s="82"/>
      <c r="BG316" s="82" t="str">
        <f t="shared" si="40"/>
        <v>PL12</v>
      </c>
      <c r="BH316" s="53" t="str">
        <f t="shared" si="38"/>
        <v/>
      </c>
      <c r="BI316" s="53" t="s">
        <v>61</v>
      </c>
      <c r="BJ316" s="84" t="s">
        <v>1806</v>
      </c>
      <c r="BK316" s="53"/>
      <c r="BL316" s="53" t="s">
        <v>1807</v>
      </c>
      <c r="BM316" s="53">
        <v>1</v>
      </c>
      <c r="BN316" s="83">
        <v>46169</v>
      </c>
      <c r="BO316" s="53"/>
      <c r="BP316" s="53"/>
    </row>
    <row r="317" spans="3:68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6"/>
        <v>8</v>
      </c>
      <c r="M317" s="26">
        <f t="shared" si="39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67">
        <f>SUMIFS([1]Up!$J:$J,[1]Up!$D:$D,D317)</f>
        <v>0</v>
      </c>
      <c r="BF317" s="82"/>
      <c r="BG317" s="82" t="str">
        <f t="shared" si="40"/>
        <v>PL10</v>
      </c>
      <c r="BH317" s="53" t="str">
        <f t="shared" si="38"/>
        <v/>
      </c>
      <c r="BI317" s="53" t="s">
        <v>61</v>
      </c>
      <c r="BJ317" s="84" t="s">
        <v>1787</v>
      </c>
      <c r="BK317" s="53"/>
      <c r="BL317" s="53" t="s">
        <v>1788</v>
      </c>
      <c r="BM317" s="53">
        <v>8</v>
      </c>
      <c r="BN317" s="83">
        <v>46169</v>
      </c>
      <c r="BO317" s="53"/>
      <c r="BP317" s="53"/>
    </row>
    <row r="318" spans="3:68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6"/>
        <v>1318</v>
      </c>
      <c r="M318" s="26">
        <f t="shared" si="39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>
        <v>1318</v>
      </c>
      <c r="BE318" s="67">
        <f>SUMIFS([1]Up!$J:$J,[1]Up!$D:$D,D318)</f>
        <v>0</v>
      </c>
      <c r="BF318" s="82"/>
      <c r="BG318" s="82" t="str">
        <f t="shared" si="40"/>
        <v/>
      </c>
      <c r="BH318" s="53" t="str">
        <f t="shared" si="38"/>
        <v/>
      </c>
      <c r="BI318" s="53" t="s">
        <v>75</v>
      </c>
      <c r="BJ318" s="53" t="s">
        <v>1854</v>
      </c>
      <c r="BK318" s="53"/>
      <c r="BL318" s="53"/>
      <c r="BM318" s="53"/>
      <c r="BN318" s="83"/>
      <c r="BO318" s="53"/>
      <c r="BP318" s="53"/>
    </row>
    <row r="319" spans="3:68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6"/>
        <v>659</v>
      </c>
      <c r="M319" s="26">
        <f t="shared" si="3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67">
        <f>SUMIFS([1]Up!$J:$J,[1]Up!$D:$D,D319)</f>
        <v>0</v>
      </c>
      <c r="BF319" s="82"/>
      <c r="BG319" s="82" t="str">
        <f t="shared" si="40"/>
        <v/>
      </c>
      <c r="BH319" s="53" t="str">
        <f t="shared" si="38"/>
        <v/>
      </c>
      <c r="BI319" s="53" t="s">
        <v>75</v>
      </c>
      <c r="BJ319" s="53" t="s">
        <v>2015</v>
      </c>
      <c r="BK319" s="53"/>
      <c r="BL319" s="53"/>
      <c r="BM319" s="53"/>
      <c r="BN319" s="83"/>
      <c r="BO319" s="53"/>
      <c r="BP319" s="53"/>
    </row>
    <row r="320" spans="3:68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6"/>
        <v>10</v>
      </c>
      <c r="M320" s="26">
        <f t="shared" si="39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>
        <v>10</v>
      </c>
      <c r="BE320" s="67">
        <f>SUMIFS([1]Up!$J:$J,[1]Up!$D:$D,D320)</f>
        <v>0</v>
      </c>
      <c r="BF320" s="82"/>
      <c r="BG320" s="82" t="str">
        <f t="shared" si="40"/>
        <v/>
      </c>
      <c r="BH320" s="53" t="str">
        <f t="shared" si="38"/>
        <v/>
      </c>
      <c r="BI320" s="53" t="s">
        <v>75</v>
      </c>
      <c r="BJ320" s="53" t="s">
        <v>2017</v>
      </c>
      <c r="BK320" s="53"/>
      <c r="BL320" s="53"/>
      <c r="BM320" s="53"/>
      <c r="BN320" s="83"/>
      <c r="BO320" s="53"/>
      <c r="BP320" s="53"/>
    </row>
    <row r="321" spans="3:68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6"/>
        <v>16</v>
      </c>
      <c r="M321" s="26">
        <f t="shared" si="39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67">
        <f>SUMIFS([1]Up!$J:$J,[1]Up!$D:$D,D321)</f>
        <v>0</v>
      </c>
      <c r="BF321" s="82"/>
      <c r="BG321" s="82" t="str">
        <f t="shared" si="40"/>
        <v>PL10</v>
      </c>
      <c r="BH321" s="53" t="str">
        <f t="shared" si="38"/>
        <v/>
      </c>
      <c r="BI321" s="53" t="s">
        <v>50</v>
      </c>
      <c r="BJ321" s="84" t="s">
        <v>2051</v>
      </c>
      <c r="BK321" s="53"/>
      <c r="BL321" s="53" t="s">
        <v>2052</v>
      </c>
      <c r="BM321" s="53">
        <v>16</v>
      </c>
      <c r="BN321" s="83">
        <v>46169</v>
      </c>
      <c r="BO321" s="53"/>
      <c r="BP321" s="53"/>
    </row>
    <row r="322" spans="3:68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6"/>
        <v>33</v>
      </c>
      <c r="M322" s="26">
        <f t="shared" si="3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67">
        <f>SUMIFS([1]Up!$J:$J,[1]Up!$D:$D,D322)</f>
        <v>0</v>
      </c>
      <c r="BF322" s="82"/>
      <c r="BG322" s="82" t="str">
        <f t="shared" si="40"/>
        <v>PL8</v>
      </c>
      <c r="BH322" s="53" t="str">
        <f t="shared" si="38"/>
        <v/>
      </c>
      <c r="BI322" s="53" t="s">
        <v>50</v>
      </c>
      <c r="BJ322" s="84" t="s">
        <v>1794</v>
      </c>
      <c r="BK322" s="53"/>
      <c r="BL322" s="53" t="s">
        <v>1795</v>
      </c>
      <c r="BM322" s="53">
        <v>33</v>
      </c>
      <c r="BN322" s="83">
        <v>46169</v>
      </c>
      <c r="BO322" s="53"/>
      <c r="BP322" s="53"/>
    </row>
    <row r="323" spans="3:68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6"/>
        <v>8</v>
      </c>
      <c r="M323" s="26">
        <f t="shared" si="39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67">
        <f>SUMIFS([1]Up!$J:$J,[1]Up!$D:$D,D323)</f>
        <v>0</v>
      </c>
      <c r="BF323" s="82"/>
      <c r="BG323" s="82" t="str">
        <f t="shared" si="40"/>
        <v>PL12</v>
      </c>
      <c r="BH323" s="53" t="str">
        <f t="shared" si="38"/>
        <v/>
      </c>
      <c r="BI323" s="53" t="s">
        <v>50</v>
      </c>
      <c r="BJ323" s="84" t="s">
        <v>1806</v>
      </c>
      <c r="BK323" s="53"/>
      <c r="BL323" s="53" t="s">
        <v>1807</v>
      </c>
      <c r="BM323" s="53">
        <v>8</v>
      </c>
      <c r="BN323" s="83">
        <v>46169</v>
      </c>
      <c r="BO323" s="53"/>
      <c r="BP323" s="53"/>
    </row>
    <row r="324" spans="3:68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6"/>
        <v>16</v>
      </c>
      <c r="M324" s="26">
        <f t="shared" si="39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67">
        <f>SUMIFS([1]Up!$J:$J,[1]Up!$D:$D,D324)</f>
        <v>0</v>
      </c>
      <c r="BF324" s="82"/>
      <c r="BG324" s="82" t="str">
        <f t="shared" si="40"/>
        <v>PL10</v>
      </c>
      <c r="BH324" s="53" t="str">
        <f t="shared" si="38"/>
        <v/>
      </c>
      <c r="BI324" s="53" t="s">
        <v>50</v>
      </c>
      <c r="BJ324" s="84" t="s">
        <v>2051</v>
      </c>
      <c r="BK324" s="53"/>
      <c r="BL324" s="53" t="s">
        <v>2052</v>
      </c>
      <c r="BM324" s="53">
        <v>16</v>
      </c>
      <c r="BN324" s="83">
        <v>46169</v>
      </c>
      <c r="BO324" s="53"/>
      <c r="BP324" s="53"/>
    </row>
    <row r="325" spans="3:68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6"/>
        <v>7</v>
      </c>
      <c r="M325" s="26">
        <f t="shared" si="39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67">
        <f>SUMIFS([1]Up!$J:$J,[1]Up!$D:$D,D325)</f>
        <v>0</v>
      </c>
      <c r="BF325" s="82"/>
      <c r="BG325" s="82" t="str">
        <f t="shared" si="40"/>
        <v>PL19</v>
      </c>
      <c r="BH325" s="53" t="str">
        <f t="shared" si="38"/>
        <v/>
      </c>
      <c r="BI325" s="53" t="s">
        <v>50</v>
      </c>
      <c r="BJ325" s="53" t="s">
        <v>2062</v>
      </c>
      <c r="BK325" s="53"/>
      <c r="BL325" s="53" t="s">
        <v>2063</v>
      </c>
      <c r="BM325" s="53">
        <v>7</v>
      </c>
      <c r="BN325" s="83">
        <v>46169</v>
      </c>
      <c r="BO325" s="53"/>
      <c r="BP325" s="53"/>
    </row>
    <row r="326" spans="3:68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6"/>
        <v>7</v>
      </c>
      <c r="M326" s="26">
        <f t="shared" si="39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67">
        <f>SUMIFS([1]Up!$J:$J,[1]Up!$D:$D,D326)</f>
        <v>0</v>
      </c>
      <c r="BF326" s="82"/>
      <c r="BG326" s="82" t="str">
        <f t="shared" si="40"/>
        <v>PL19</v>
      </c>
      <c r="BH326" s="53" t="str">
        <f t="shared" si="38"/>
        <v/>
      </c>
      <c r="BI326" s="53" t="s">
        <v>50</v>
      </c>
      <c r="BJ326" s="53" t="s">
        <v>2062</v>
      </c>
      <c r="BK326" s="53"/>
      <c r="BL326" s="53" t="s">
        <v>2063</v>
      </c>
      <c r="BM326" s="53">
        <v>7</v>
      </c>
      <c r="BN326" s="83">
        <v>46169</v>
      </c>
      <c r="BO326" s="53"/>
      <c r="BP326" s="53"/>
    </row>
    <row r="327" spans="3:68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6"/>
        <v>1</v>
      </c>
      <c r="M327" s="26">
        <f t="shared" si="39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67">
        <f>SUMIFS([1]Up!$J:$J,[1]Up!$D:$D,D327)</f>
        <v>0</v>
      </c>
      <c r="BF327" s="82" t="s">
        <v>3403</v>
      </c>
      <c r="BG327" s="82" t="str">
        <f t="shared" si="40"/>
        <v>PL6</v>
      </c>
      <c r="BH327" s="53" t="str">
        <f t="shared" si="38"/>
        <v>Thừa 4</v>
      </c>
      <c r="BI327" s="53" t="s">
        <v>50</v>
      </c>
      <c r="BJ327" s="53"/>
      <c r="BK327" s="53"/>
      <c r="BL327" s="53" t="s">
        <v>1681</v>
      </c>
      <c r="BM327" s="53">
        <v>1</v>
      </c>
      <c r="BN327" s="83"/>
      <c r="BO327" s="53"/>
      <c r="BP327" s="53"/>
    </row>
    <row r="328" spans="3:68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6"/>
        <v>8</v>
      </c>
      <c r="M328" s="26">
        <f t="shared" si="3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67">
        <f>SUMIFS([1]Up!$J:$J,[1]Up!$D:$D,D328)</f>
        <v>0</v>
      </c>
      <c r="BF328" s="82"/>
      <c r="BG328" s="82" t="str">
        <f t="shared" si="40"/>
        <v>PL16</v>
      </c>
      <c r="BH328" s="53" t="str">
        <f t="shared" si="38"/>
        <v/>
      </c>
      <c r="BI328" s="53" t="s">
        <v>50</v>
      </c>
      <c r="BJ328" s="84" t="s">
        <v>2068</v>
      </c>
      <c r="BK328" s="53"/>
      <c r="BL328" s="53" t="s">
        <v>2069</v>
      </c>
      <c r="BM328" s="53">
        <v>8</v>
      </c>
      <c r="BN328" s="83">
        <v>46169</v>
      </c>
      <c r="BO328" s="53"/>
      <c r="BP328" s="53"/>
    </row>
    <row r="329" spans="3:68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6"/>
        <v>8</v>
      </c>
      <c r="M329" s="26">
        <f t="shared" si="3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67">
        <f>SUMIFS([1]Up!$J:$J,[1]Up!$D:$D,D329)</f>
        <v>0</v>
      </c>
      <c r="BF329" s="82"/>
      <c r="BG329" s="82" t="str">
        <f t="shared" si="40"/>
        <v>PL16</v>
      </c>
      <c r="BH329" s="53" t="str">
        <f t="shared" si="38"/>
        <v/>
      </c>
      <c r="BI329" s="53" t="s">
        <v>50</v>
      </c>
      <c r="BJ329" s="84" t="s">
        <v>2068</v>
      </c>
      <c r="BK329" s="53"/>
      <c r="BL329" s="53" t="s">
        <v>2069</v>
      </c>
      <c r="BM329" s="53">
        <v>8</v>
      </c>
      <c r="BN329" s="83">
        <v>46169</v>
      </c>
      <c r="BO329" s="53"/>
      <c r="BP329" s="53"/>
    </row>
    <row r="330" spans="3:68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6"/>
        <v>2</v>
      </c>
      <c r="M330" s="26">
        <f t="shared" si="39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67">
        <f>SUMIFS([1]Up!$J:$J,[1]Up!$D:$D,D330)</f>
        <v>0</v>
      </c>
      <c r="BF330" s="82"/>
      <c r="BG330" s="82" t="str">
        <f t="shared" si="40"/>
        <v>PL25</v>
      </c>
      <c r="BH330" s="53" t="str">
        <f t="shared" si="38"/>
        <v/>
      </c>
      <c r="BI330" s="53" t="s">
        <v>50</v>
      </c>
      <c r="BJ330" s="53" t="s">
        <v>1873</v>
      </c>
      <c r="BK330" s="53"/>
      <c r="BL330" s="53" t="s">
        <v>1874</v>
      </c>
      <c r="BM330" s="53">
        <v>2</v>
      </c>
      <c r="BN330" s="83">
        <v>46169</v>
      </c>
      <c r="BO330" s="53"/>
      <c r="BP330" s="53"/>
    </row>
    <row r="331" spans="3:68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6"/>
        <v>4</v>
      </c>
      <c r="M331" s="26">
        <f t="shared" si="39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67">
        <f>SUMIFS([1]Up!$J:$J,[1]Up!$D:$D,D331)</f>
        <v>0</v>
      </c>
      <c r="BF331" s="82"/>
      <c r="BG331" s="82" t="str">
        <f t="shared" si="40"/>
        <v>PL10</v>
      </c>
      <c r="BH331" s="53" t="str">
        <f t="shared" si="38"/>
        <v/>
      </c>
      <c r="BI331" s="53" t="s">
        <v>50</v>
      </c>
      <c r="BJ331" s="84" t="s">
        <v>2051</v>
      </c>
      <c r="BK331" s="53"/>
      <c r="BL331" s="53" t="s">
        <v>2052</v>
      </c>
      <c r="BM331" s="53">
        <v>4</v>
      </c>
      <c r="BN331" s="83">
        <v>46169</v>
      </c>
      <c r="BO331" s="53"/>
      <c r="BP331" s="53"/>
    </row>
    <row r="332" spans="3:68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6"/>
        <v>1</v>
      </c>
      <c r="M332" s="26">
        <f t="shared" si="39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67">
        <f>SUMIFS([1]Up!$J:$J,[1]Up!$D:$D,D332)</f>
        <v>0</v>
      </c>
      <c r="BF332" s="82"/>
      <c r="BG332" s="82" t="str">
        <f t="shared" si="40"/>
        <v/>
      </c>
      <c r="BH332" s="53" t="str">
        <f t="shared" si="38"/>
        <v/>
      </c>
      <c r="BI332" s="53" t="s">
        <v>50</v>
      </c>
      <c r="BJ332" s="84" t="s">
        <v>1951</v>
      </c>
      <c r="BK332" s="53"/>
      <c r="BL332" s="53" t="s">
        <v>1952</v>
      </c>
      <c r="BM332" s="53">
        <v>1</v>
      </c>
      <c r="BN332" s="83">
        <v>46169</v>
      </c>
      <c r="BO332" s="53"/>
      <c r="BP332" s="53"/>
    </row>
    <row r="333" spans="3:68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6"/>
        <v>1</v>
      </c>
      <c r="M333" s="26">
        <f t="shared" si="39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67">
        <f>SUMIFS([1]Up!$J:$J,[1]Up!$D:$D,D333)</f>
        <v>0</v>
      </c>
      <c r="BF333" s="82"/>
      <c r="BG333" s="82" t="str">
        <f t="shared" si="40"/>
        <v/>
      </c>
      <c r="BH333" s="53" t="str">
        <f t="shared" si="38"/>
        <v/>
      </c>
      <c r="BI333" s="53" t="s">
        <v>50</v>
      </c>
      <c r="BJ333" s="53" t="s">
        <v>1946</v>
      </c>
      <c r="BK333" s="53"/>
      <c r="BL333" s="53" t="s">
        <v>1947</v>
      </c>
      <c r="BM333" s="53">
        <v>1</v>
      </c>
      <c r="BN333" s="83">
        <v>46169</v>
      </c>
      <c r="BO333" s="53"/>
      <c r="BP333" s="53"/>
    </row>
    <row r="334" spans="3:68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6"/>
        <v>5</v>
      </c>
      <c r="M334" s="26">
        <f t="shared" si="39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67">
        <f>SUMIFS([1]Up!$J:$J,[1]Up!$D:$D,D334)</f>
        <v>0</v>
      </c>
      <c r="BF334" s="82"/>
      <c r="BG334" s="82" t="str">
        <f t="shared" si="40"/>
        <v/>
      </c>
      <c r="BH334" s="53" t="str">
        <f t="shared" si="38"/>
        <v/>
      </c>
      <c r="BI334" s="53" t="s">
        <v>50</v>
      </c>
      <c r="BJ334" s="84" t="s">
        <v>1868</v>
      </c>
      <c r="BK334" s="53"/>
      <c r="BL334" s="53" t="s">
        <v>1869</v>
      </c>
      <c r="BM334" s="53">
        <v>5</v>
      </c>
      <c r="BN334" s="83">
        <v>46169</v>
      </c>
      <c r="BO334" s="53"/>
      <c r="BP334" s="53"/>
    </row>
    <row r="335" spans="3:68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6"/>
        <v>1</v>
      </c>
      <c r="M335" s="26">
        <f t="shared" si="39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67">
        <f>SUMIFS([1]Up!$J:$J,[1]Up!$D:$D,D335)</f>
        <v>0</v>
      </c>
      <c r="BF335" s="82"/>
      <c r="BG335" s="82" t="str">
        <f t="shared" si="40"/>
        <v/>
      </c>
      <c r="BH335" s="53" t="str">
        <f t="shared" si="38"/>
        <v/>
      </c>
      <c r="BI335" s="53" t="s">
        <v>50</v>
      </c>
      <c r="BJ335" s="84" t="s">
        <v>1868</v>
      </c>
      <c r="BK335" s="53"/>
      <c r="BL335" s="53" t="s">
        <v>1869</v>
      </c>
      <c r="BM335" s="53">
        <v>1</v>
      </c>
      <c r="BN335" s="83">
        <v>46169</v>
      </c>
      <c r="BO335" s="53"/>
      <c r="BP335" s="53"/>
    </row>
    <row r="336" spans="3:68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6"/>
        <v>8</v>
      </c>
      <c r="M336" s="26">
        <f t="shared" si="39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67">
        <f>SUMIFS([1]Up!$J:$J,[1]Up!$D:$D,D336)</f>
        <v>0</v>
      </c>
      <c r="BF336" s="82"/>
      <c r="BG336" s="82" t="str">
        <f t="shared" si="40"/>
        <v/>
      </c>
      <c r="BH336" s="53" t="str">
        <f t="shared" si="38"/>
        <v/>
      </c>
      <c r="BI336" s="53" t="s">
        <v>50</v>
      </c>
      <c r="BJ336" s="84" t="s">
        <v>1868</v>
      </c>
      <c r="BK336" s="53"/>
      <c r="BL336" s="53" t="s">
        <v>1869</v>
      </c>
      <c r="BM336" s="53">
        <v>8</v>
      </c>
      <c r="BN336" s="83">
        <v>46169</v>
      </c>
      <c r="BO336" s="53"/>
      <c r="BP336" s="53"/>
    </row>
    <row r="337" spans="3:68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6"/>
        <v>5</v>
      </c>
      <c r="M337" s="26">
        <f t="shared" si="39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67">
        <f>SUMIFS([1]Up!$J:$J,[1]Up!$D:$D,D337)</f>
        <v>0</v>
      </c>
      <c r="BF337" s="82"/>
      <c r="BG337" s="82" t="str">
        <f t="shared" si="40"/>
        <v/>
      </c>
      <c r="BH337" s="53" t="str">
        <f t="shared" si="38"/>
        <v/>
      </c>
      <c r="BI337" s="53" t="s">
        <v>50</v>
      </c>
      <c r="BJ337" s="84" t="s">
        <v>1868</v>
      </c>
      <c r="BK337" s="53"/>
      <c r="BL337" s="53" t="s">
        <v>1869</v>
      </c>
      <c r="BM337" s="53">
        <v>5</v>
      </c>
      <c r="BN337" s="83">
        <v>46169</v>
      </c>
      <c r="BO337" s="53"/>
      <c r="BP337" s="53"/>
    </row>
    <row r="338" spans="3:68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6"/>
        <v>2</v>
      </c>
      <c r="M338" s="26">
        <f t="shared" si="39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67">
        <f>SUMIFS([1]Up!$J:$J,[1]Up!$D:$D,D338)</f>
        <v>0</v>
      </c>
      <c r="BF338" s="82"/>
      <c r="BG338" s="82" t="str">
        <f t="shared" si="40"/>
        <v/>
      </c>
      <c r="BH338" s="53" t="str">
        <f t="shared" si="38"/>
        <v/>
      </c>
      <c r="BI338" s="53" t="s">
        <v>50</v>
      </c>
      <c r="BJ338" s="84" t="s">
        <v>1868</v>
      </c>
      <c r="BK338" s="53"/>
      <c r="BL338" s="53" t="s">
        <v>1869</v>
      </c>
      <c r="BM338" s="53">
        <v>2</v>
      </c>
      <c r="BN338" s="83">
        <v>46169</v>
      </c>
      <c r="BO338" s="53"/>
      <c r="BP338" s="53"/>
    </row>
    <row r="339" spans="3:68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6"/>
        <v>1</v>
      </c>
      <c r="M339" s="26">
        <f t="shared" si="39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67">
        <f>SUMIFS([1]Up!$J:$J,[1]Up!$D:$D,D339)</f>
        <v>0</v>
      </c>
      <c r="BF339" s="82"/>
      <c r="BG339" s="82" t="str">
        <f t="shared" si="40"/>
        <v/>
      </c>
      <c r="BH339" s="53" t="str">
        <f t="shared" si="38"/>
        <v/>
      </c>
      <c r="BI339" s="53" t="s">
        <v>50</v>
      </c>
      <c r="BJ339" s="84" t="s">
        <v>1868</v>
      </c>
      <c r="BK339" s="53"/>
      <c r="BL339" s="53" t="s">
        <v>1869</v>
      </c>
      <c r="BM339" s="53">
        <v>1</v>
      </c>
      <c r="BN339" s="83">
        <v>46169</v>
      </c>
      <c r="BO339" s="53"/>
      <c r="BP339" s="53"/>
    </row>
    <row r="340" spans="3:68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6"/>
        <v>0</v>
      </c>
      <c r="M340" s="26">
        <f t="shared" si="39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67">
        <f>SUMIFS([1]Up!$J:$J,[1]Up!$D:$D,D340)</f>
        <v>0</v>
      </c>
      <c r="BF340" s="82"/>
      <c r="BG340" s="82" t="str">
        <f t="shared" si="40"/>
        <v/>
      </c>
      <c r="BH340" s="53" t="str">
        <f t="shared" si="38"/>
        <v>Thừa 1</v>
      </c>
      <c r="BI340" s="53"/>
      <c r="BJ340" s="84"/>
      <c r="BK340" s="53"/>
      <c r="BL340" s="53"/>
      <c r="BM340" s="53"/>
      <c r="BN340" s="83"/>
      <c r="BO340" s="53"/>
      <c r="BP340" s="53"/>
    </row>
    <row r="341" spans="3:68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6"/>
        <v>1</v>
      </c>
      <c r="M341" s="26">
        <f t="shared" si="3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>
        <v>1</v>
      </c>
      <c r="BE341" s="67">
        <f>SUMIFS([1]Up!$J:$J,[1]Up!$D:$D,D341)</f>
        <v>0</v>
      </c>
      <c r="BF341" s="82"/>
      <c r="BG341" s="82"/>
      <c r="BH341" s="53" t="str">
        <f t="shared" si="38"/>
        <v/>
      </c>
      <c r="BI341" s="53" t="s">
        <v>50</v>
      </c>
      <c r="BJ341" s="84" t="s">
        <v>1868</v>
      </c>
      <c r="BK341" s="53"/>
      <c r="BL341" s="53" t="s">
        <v>1869</v>
      </c>
      <c r="BM341" s="53">
        <v>1</v>
      </c>
      <c r="BN341" s="83">
        <v>46169</v>
      </c>
      <c r="BO341" s="53"/>
      <c r="BP341" s="53"/>
    </row>
    <row r="342" spans="3:68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6"/>
        <v>2</v>
      </c>
      <c r="M342" s="26">
        <f t="shared" si="3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67">
        <f>SUMIFS([1]Up!$J:$J,[1]Up!$D:$D,D342)</f>
        <v>0</v>
      </c>
      <c r="BF342" s="82"/>
      <c r="BG342" s="82" t="str">
        <f t="shared" ref="BG342:BG363" si="41">IFERROR(IF(C342="Plate",LEFT(E342,FIND("*",E342,1)-1),""),IF(C342="Plate",LEFT(E342,FIND("x",E342,1)-1),""))</f>
        <v/>
      </c>
      <c r="BH342" s="53" t="str">
        <f t="shared" si="38"/>
        <v/>
      </c>
      <c r="BI342" s="53" t="s">
        <v>50</v>
      </c>
      <c r="BJ342" s="53" t="s">
        <v>2083</v>
      </c>
      <c r="BK342" s="53"/>
      <c r="BL342" s="53" t="s">
        <v>2084</v>
      </c>
      <c r="BM342" s="53">
        <v>2</v>
      </c>
      <c r="BN342" s="83">
        <v>46169</v>
      </c>
      <c r="BO342" s="53"/>
      <c r="BP342" s="53"/>
    </row>
    <row r="343" spans="3:68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6"/>
        <v>12</v>
      </c>
      <c r="M343" s="26">
        <f t="shared" si="39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67">
        <f>SUMIFS([1]Up!$J:$J,[1]Up!$D:$D,D343)</f>
        <v>0</v>
      </c>
      <c r="BF343" s="82"/>
      <c r="BG343" s="82" t="str">
        <f t="shared" si="41"/>
        <v/>
      </c>
      <c r="BH343" s="53" t="str">
        <f t="shared" si="38"/>
        <v/>
      </c>
      <c r="BI343" s="53" t="s">
        <v>50</v>
      </c>
      <c r="BJ343" s="53" t="s">
        <v>2088</v>
      </c>
      <c r="BK343" s="53"/>
      <c r="BL343" s="53" t="s">
        <v>2089</v>
      </c>
      <c r="BM343" s="53">
        <v>12</v>
      </c>
      <c r="BN343" s="83">
        <v>46169</v>
      </c>
      <c r="BO343" s="53"/>
      <c r="BP343" s="53"/>
    </row>
    <row r="344" spans="3:68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6"/>
        <v>1</v>
      </c>
      <c r="M344" s="26">
        <f t="shared" si="39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67">
        <f>SUMIFS([1]Up!$J:$J,[1]Up!$D:$D,D344)</f>
        <v>0</v>
      </c>
      <c r="BF344" s="82"/>
      <c r="BG344" s="82" t="str">
        <f t="shared" si="41"/>
        <v/>
      </c>
      <c r="BH344" s="53" t="str">
        <f t="shared" si="38"/>
        <v/>
      </c>
      <c r="BI344" s="53" t="s">
        <v>61</v>
      </c>
      <c r="BJ344" s="84" t="s">
        <v>1982</v>
      </c>
      <c r="BK344" s="53"/>
      <c r="BL344" s="53" t="s">
        <v>1983</v>
      </c>
      <c r="BM344" s="53">
        <v>1</v>
      </c>
      <c r="BN344" s="83">
        <v>46169</v>
      </c>
      <c r="BO344" s="53"/>
      <c r="BP344" s="53"/>
    </row>
    <row r="345" spans="3:68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6"/>
        <v>1</v>
      </c>
      <c r="M345" s="26">
        <f t="shared" si="39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67">
        <f>SUMIFS([1]Up!$J:$J,[1]Up!$D:$D,D345)</f>
        <v>0</v>
      </c>
      <c r="BF345" s="82"/>
      <c r="BG345" s="82" t="str">
        <f t="shared" si="41"/>
        <v>PL6</v>
      </c>
      <c r="BH345" s="53" t="str">
        <f t="shared" si="38"/>
        <v/>
      </c>
      <c r="BI345" s="53" t="s">
        <v>50</v>
      </c>
      <c r="BJ345" s="53"/>
      <c r="BK345" s="53"/>
      <c r="BL345" s="53" t="s">
        <v>1991</v>
      </c>
      <c r="BM345" s="53">
        <v>1</v>
      </c>
      <c r="BN345" s="83">
        <v>46169</v>
      </c>
      <c r="BO345" s="53"/>
      <c r="BP345" s="53"/>
    </row>
    <row r="346" spans="3:68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6"/>
        <v>2</v>
      </c>
      <c r="M346" s="26">
        <f t="shared" si="39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67">
        <f>SUMIFS([1]Up!$J:$J,[1]Up!$D:$D,D346)</f>
        <v>0</v>
      </c>
      <c r="BF346" s="82"/>
      <c r="BG346" s="82" t="str">
        <f t="shared" si="41"/>
        <v>PL6</v>
      </c>
      <c r="BH346" s="53" t="str">
        <f t="shared" si="38"/>
        <v/>
      </c>
      <c r="BI346" s="53" t="s">
        <v>50</v>
      </c>
      <c r="BJ346" s="84" t="s">
        <v>1778</v>
      </c>
      <c r="BK346" s="53"/>
      <c r="BL346" s="53" t="s">
        <v>1779</v>
      </c>
      <c r="BM346" s="53">
        <v>2</v>
      </c>
      <c r="BN346" s="83">
        <v>46169</v>
      </c>
      <c r="BO346" s="53"/>
      <c r="BP346" s="53"/>
    </row>
    <row r="347" spans="3:68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6"/>
        <v>2</v>
      </c>
      <c r="M347" s="26">
        <f t="shared" si="3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>
        <v>2</v>
      </c>
      <c r="BE347" s="67">
        <f>SUMIFS([1]Up!$J:$J,[1]Up!$D:$D,D347)</f>
        <v>0</v>
      </c>
      <c r="BF347" s="82"/>
      <c r="BG347" s="82" t="str">
        <f t="shared" si="41"/>
        <v/>
      </c>
      <c r="BH347" s="53" t="str">
        <f t="shared" si="38"/>
        <v/>
      </c>
      <c r="BI347" s="53" t="s">
        <v>75</v>
      </c>
      <c r="BJ347" s="53" t="s">
        <v>2096</v>
      </c>
      <c r="BK347" s="53"/>
      <c r="BL347" s="53"/>
      <c r="BM347" s="53"/>
      <c r="BN347" s="83"/>
      <c r="BO347" s="53"/>
      <c r="BP347" s="53"/>
    </row>
    <row r="348" spans="3:68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6"/>
        <v>2</v>
      </c>
      <c r="M348" s="26">
        <f t="shared" si="39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>
        <v>2</v>
      </c>
      <c r="BE348" s="67">
        <f>SUMIFS([1]Up!$J:$J,[1]Up!$D:$D,D348)</f>
        <v>0</v>
      </c>
      <c r="BF348" s="82"/>
      <c r="BG348" s="82" t="str">
        <f t="shared" si="41"/>
        <v/>
      </c>
      <c r="BH348" s="53" t="str">
        <f t="shared" si="38"/>
        <v/>
      </c>
      <c r="BI348" s="53" t="s">
        <v>75</v>
      </c>
      <c r="BJ348" s="53" t="s">
        <v>2098</v>
      </c>
      <c r="BK348" s="53"/>
      <c r="BL348" s="53"/>
      <c r="BM348" s="53"/>
      <c r="BN348" s="83"/>
      <c r="BO348" s="53"/>
      <c r="BP348" s="53"/>
    </row>
    <row r="349" spans="3:68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6"/>
        <v>310</v>
      </c>
      <c r="M349" s="26">
        <f t="shared" si="39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>
        <v>310</v>
      </c>
      <c r="BE349" s="67">
        <f>SUMIFS([1]Up!$J:$J,[1]Up!$D:$D,D349)</f>
        <v>0</v>
      </c>
      <c r="BF349" s="82"/>
      <c r="BG349" s="82" t="str">
        <f t="shared" si="41"/>
        <v/>
      </c>
      <c r="BH349" s="53" t="str">
        <f t="shared" si="38"/>
        <v/>
      </c>
      <c r="BI349" s="53" t="s">
        <v>75</v>
      </c>
      <c r="BJ349" s="53" t="s">
        <v>1854</v>
      </c>
      <c r="BK349" s="53"/>
      <c r="BL349" s="53"/>
      <c r="BM349" s="53"/>
      <c r="BN349" s="83"/>
      <c r="BO349" s="53"/>
      <c r="BP349" s="53"/>
    </row>
    <row r="350" spans="3:68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6"/>
        <v>155</v>
      </c>
      <c r="M350" s="26">
        <f t="shared" si="39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67">
        <f>SUMIFS([1]Up!$J:$J,[1]Up!$D:$D,D350)</f>
        <v>0</v>
      </c>
      <c r="BF350" s="82"/>
      <c r="BG350" s="82" t="str">
        <f t="shared" si="41"/>
        <v/>
      </c>
      <c r="BH350" s="53" t="str">
        <f t="shared" si="38"/>
        <v/>
      </c>
      <c r="BI350" s="53" t="s">
        <v>75</v>
      </c>
      <c r="BJ350" s="53" t="s">
        <v>2015</v>
      </c>
      <c r="BK350" s="53"/>
      <c r="BL350" s="53"/>
      <c r="BM350" s="53"/>
      <c r="BN350" s="83"/>
      <c r="BO350" s="53"/>
      <c r="BP350" s="53"/>
    </row>
    <row r="351" spans="3:68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6"/>
        <v>4</v>
      </c>
      <c r="M351" s="26">
        <f t="shared" si="39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>
        <v>4</v>
      </c>
      <c r="BE351" s="67">
        <f>SUMIFS([1]Up!$J:$J,[1]Up!$D:$D,D351)</f>
        <v>0</v>
      </c>
      <c r="BF351" s="82"/>
      <c r="BG351" s="82" t="str">
        <f t="shared" si="41"/>
        <v/>
      </c>
      <c r="BH351" s="53" t="str">
        <f t="shared" si="38"/>
        <v/>
      </c>
      <c r="BI351" s="53" t="s">
        <v>75</v>
      </c>
      <c r="BJ351" s="53" t="s">
        <v>2017</v>
      </c>
      <c r="BK351" s="53"/>
      <c r="BL351" s="53"/>
      <c r="BM351" s="53"/>
      <c r="BN351" s="83"/>
      <c r="BO351" s="53"/>
      <c r="BP351" s="53"/>
    </row>
    <row r="352" spans="3:68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2">MIN(SUM(N352:BD352),I352)</f>
        <v>2</v>
      </c>
      <c r="M352" s="26">
        <f t="shared" si="39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67">
        <f>SUMIFS([1]Up!$J:$J,[1]Up!$D:$D,D352)</f>
        <v>0</v>
      </c>
      <c r="BF352" s="82"/>
      <c r="BG352" s="82" t="str">
        <f t="shared" si="41"/>
        <v/>
      </c>
      <c r="BH352" s="53" t="str">
        <f t="shared" ref="BH352:BH415" si="43">IF(ROUND(SUM(N352:BD352)-I352,0)&gt;0,"Thừa "&amp;SUM(N352:BD352)-I352,"")</f>
        <v/>
      </c>
      <c r="BI352" s="53" t="s">
        <v>75</v>
      </c>
      <c r="BJ352" s="53" t="s">
        <v>2002</v>
      </c>
      <c r="BK352" s="53"/>
      <c r="BL352" s="53"/>
      <c r="BM352" s="53"/>
      <c r="BN352" s="83"/>
      <c r="BO352" s="53"/>
      <c r="BP352" s="53"/>
    </row>
    <row r="353" spans="3:68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2"/>
        <v>4</v>
      </c>
      <c r="M353" s="26">
        <f t="shared" si="39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>
        <v>4</v>
      </c>
      <c r="BE353" s="67">
        <f>SUMIFS([1]Up!$J:$J,[1]Up!$D:$D,D353)</f>
        <v>0</v>
      </c>
      <c r="BF353" s="82"/>
      <c r="BG353" s="82" t="str">
        <f t="shared" si="41"/>
        <v/>
      </c>
      <c r="BH353" s="53" t="str">
        <f t="shared" si="43"/>
        <v/>
      </c>
      <c r="BI353" s="53" t="s">
        <v>75</v>
      </c>
      <c r="BJ353" s="53" t="s">
        <v>1854</v>
      </c>
      <c r="BK353" s="53"/>
      <c r="BL353" s="53"/>
      <c r="BM353" s="53"/>
      <c r="BN353" s="83"/>
      <c r="BO353" s="53"/>
      <c r="BP353" s="53"/>
    </row>
    <row r="354" spans="3:68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2"/>
        <v>1</v>
      </c>
      <c r="M354" s="26">
        <f t="shared" si="39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>
        <v>1</v>
      </c>
      <c r="BE354" s="67">
        <f>SUMIFS([1]Up!$J:$J,[1]Up!$D:$D,D354)</f>
        <v>0</v>
      </c>
      <c r="BF354" s="82"/>
      <c r="BG354" s="82" t="str">
        <f t="shared" si="41"/>
        <v/>
      </c>
      <c r="BH354" s="53" t="str">
        <f t="shared" si="43"/>
        <v/>
      </c>
      <c r="BI354" s="53" t="s">
        <v>75</v>
      </c>
      <c r="BJ354" s="53" t="s">
        <v>2005</v>
      </c>
      <c r="BK354" s="53"/>
      <c r="BL354" s="53"/>
      <c r="BM354" s="53"/>
      <c r="BN354" s="83"/>
      <c r="BO354" s="53"/>
      <c r="BP354" s="53"/>
    </row>
    <row r="355" spans="3:68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2"/>
        <v>1</v>
      </c>
      <c r="M355" s="26">
        <f t="shared" si="39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>
        <v>1</v>
      </c>
      <c r="BE355" s="67">
        <f>SUMIFS([1]Up!$J:$J,[1]Up!$D:$D,D355)</f>
        <v>0</v>
      </c>
      <c r="BF355" s="82"/>
      <c r="BG355" s="82" t="str">
        <f t="shared" si="41"/>
        <v/>
      </c>
      <c r="BH355" s="53" t="str">
        <f t="shared" si="43"/>
        <v/>
      </c>
      <c r="BI355" s="53" t="s">
        <v>75</v>
      </c>
      <c r="BJ355" s="53" t="s">
        <v>2007</v>
      </c>
      <c r="BK355" s="53"/>
      <c r="BL355" s="53"/>
      <c r="BM355" s="53"/>
      <c r="BN355" s="83"/>
      <c r="BO355" s="53"/>
      <c r="BP355" s="53"/>
    </row>
    <row r="356" spans="3:68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2"/>
        <v>2</v>
      </c>
      <c r="M356" s="26">
        <f t="shared" si="39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>
        <v>2</v>
      </c>
      <c r="BE356" s="67">
        <f>SUMIFS([1]Up!$J:$J,[1]Up!$D:$D,D356)</f>
        <v>0</v>
      </c>
      <c r="BF356" s="82"/>
      <c r="BG356" s="82" t="str">
        <f t="shared" si="41"/>
        <v/>
      </c>
      <c r="BH356" s="53" t="str">
        <f t="shared" si="43"/>
        <v/>
      </c>
      <c r="BI356" s="53" t="s">
        <v>75</v>
      </c>
      <c r="BJ356" s="53" t="s">
        <v>2094</v>
      </c>
      <c r="BK356" s="53"/>
      <c r="BL356" s="53"/>
      <c r="BM356" s="53"/>
      <c r="BN356" s="83"/>
      <c r="BO356" s="53"/>
      <c r="BP356" s="53"/>
    </row>
    <row r="357" spans="3:68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2"/>
        <v>8</v>
      </c>
      <c r="M357" s="26">
        <f t="shared" si="39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67">
        <f>SUMIFS([1]Up!$J:$J,[1]Up!$D:$D,D357)</f>
        <v>0</v>
      </c>
      <c r="BF357" s="82"/>
      <c r="BG357" s="82" t="str">
        <f t="shared" si="41"/>
        <v>PL10</v>
      </c>
      <c r="BH357" s="53" t="str">
        <f t="shared" si="43"/>
        <v/>
      </c>
      <c r="BI357" s="53" t="s">
        <v>50</v>
      </c>
      <c r="BJ357" s="84" t="s">
        <v>1787</v>
      </c>
      <c r="BK357" s="53"/>
      <c r="BL357" s="53" t="s">
        <v>1788</v>
      </c>
      <c r="BM357" s="53">
        <v>8</v>
      </c>
      <c r="BN357" s="83">
        <v>46169</v>
      </c>
      <c r="BO357" s="53"/>
      <c r="BP357" s="53"/>
    </row>
    <row r="358" spans="3:68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2"/>
        <v>1</v>
      </c>
      <c r="M358" s="26">
        <f t="shared" si="39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67">
        <f>SUMIFS([1]Up!$J:$J,[1]Up!$D:$D,D358)</f>
        <v>0</v>
      </c>
      <c r="BF358" s="82"/>
      <c r="BG358" s="82" t="str">
        <f t="shared" si="41"/>
        <v>PL6</v>
      </c>
      <c r="BH358" s="53" t="str">
        <f t="shared" si="43"/>
        <v/>
      </c>
      <c r="BI358" s="53" t="s">
        <v>50</v>
      </c>
      <c r="BJ358" s="84" t="s">
        <v>1778</v>
      </c>
      <c r="BK358" s="53"/>
      <c r="BL358" s="53" t="s">
        <v>1779</v>
      </c>
      <c r="BM358" s="53">
        <v>1</v>
      </c>
      <c r="BN358" s="83">
        <v>46169</v>
      </c>
      <c r="BO358" s="53"/>
      <c r="BP358" s="53"/>
    </row>
    <row r="359" spans="3:68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2"/>
        <v>12</v>
      </c>
      <c r="M359" s="26">
        <f t="shared" si="39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67">
        <f>SUMIFS([1]Up!$J:$J,[1]Up!$D:$D,D359)</f>
        <v>0</v>
      </c>
      <c r="BF359" s="82"/>
      <c r="BG359" s="82" t="str">
        <f t="shared" si="41"/>
        <v>PL6</v>
      </c>
      <c r="BH359" s="53" t="str">
        <f t="shared" si="43"/>
        <v/>
      </c>
      <c r="BI359" s="53" t="s">
        <v>50</v>
      </c>
      <c r="BJ359" s="84" t="s">
        <v>1778</v>
      </c>
      <c r="BK359" s="53"/>
      <c r="BL359" s="53" t="s">
        <v>1779</v>
      </c>
      <c r="BM359" s="53">
        <v>12</v>
      </c>
      <c r="BN359" s="83">
        <v>46169</v>
      </c>
      <c r="BO359" s="53"/>
      <c r="BP359" s="53"/>
    </row>
    <row r="360" spans="3:68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2"/>
        <v>12</v>
      </c>
      <c r="M360" s="26">
        <f t="shared" ref="M360:M426" si="44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67">
        <f>SUMIFS([1]Up!$J:$J,[1]Up!$D:$D,D360)</f>
        <v>0</v>
      </c>
      <c r="BF360" s="82"/>
      <c r="BG360" s="82" t="str">
        <f t="shared" si="41"/>
        <v>PL6</v>
      </c>
      <c r="BH360" s="53" t="str">
        <f t="shared" si="43"/>
        <v/>
      </c>
      <c r="BI360" s="53" t="s">
        <v>50</v>
      </c>
      <c r="BJ360" s="84" t="s">
        <v>1778</v>
      </c>
      <c r="BK360" s="53"/>
      <c r="BL360" s="53" t="s">
        <v>1779</v>
      </c>
      <c r="BM360" s="53">
        <v>12</v>
      </c>
      <c r="BN360" s="83">
        <v>46169</v>
      </c>
      <c r="BO360" s="53"/>
      <c r="BP360" s="53"/>
    </row>
    <row r="361" spans="3:68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2"/>
        <v>1</v>
      </c>
      <c r="M361" s="26">
        <f t="shared" si="44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67">
        <f>SUMIFS([1]Up!$J:$J,[1]Up!$D:$D,D361)</f>
        <v>0</v>
      </c>
      <c r="BF361" s="82"/>
      <c r="BG361" s="82" t="str">
        <f t="shared" si="41"/>
        <v/>
      </c>
      <c r="BH361" s="53" t="str">
        <f t="shared" si="43"/>
        <v/>
      </c>
      <c r="BI361" s="53" t="s">
        <v>50</v>
      </c>
      <c r="BJ361" s="84" t="s">
        <v>1951</v>
      </c>
      <c r="BK361" s="53"/>
      <c r="BL361" s="53" t="s">
        <v>1952</v>
      </c>
      <c r="BM361" s="53">
        <v>1</v>
      </c>
      <c r="BN361" s="83">
        <v>46169</v>
      </c>
      <c r="BO361" s="53"/>
      <c r="BP361" s="53"/>
    </row>
    <row r="362" spans="3:68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2"/>
        <v>1</v>
      </c>
      <c r="M362" s="26">
        <f t="shared" si="44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67">
        <f>SUMIFS([1]Up!$J:$J,[1]Up!$D:$D,D362)</f>
        <v>0</v>
      </c>
      <c r="BF362" s="82"/>
      <c r="BG362" s="82" t="str">
        <f t="shared" si="41"/>
        <v/>
      </c>
      <c r="BH362" s="53" t="str">
        <f t="shared" si="43"/>
        <v/>
      </c>
      <c r="BI362" s="53" t="s">
        <v>50</v>
      </c>
      <c r="BJ362" s="53"/>
      <c r="BK362" s="53"/>
      <c r="BL362" s="53" t="s">
        <v>1681</v>
      </c>
      <c r="BM362" s="53">
        <v>1</v>
      </c>
      <c r="BN362" s="83"/>
      <c r="BO362" s="53"/>
      <c r="BP362" s="53"/>
    </row>
    <row r="363" spans="3:68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2"/>
        <v>0</v>
      </c>
      <c r="M363" s="26">
        <f t="shared" si="44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67">
        <f>SUMIFS([1]Up!$J:$J,[1]Up!$D:$D,D363)</f>
        <v>0</v>
      </c>
      <c r="BF363" s="82"/>
      <c r="BG363" s="82" t="str">
        <f t="shared" si="41"/>
        <v/>
      </c>
      <c r="BH363" s="53" t="str">
        <f t="shared" si="43"/>
        <v>Thừa 1</v>
      </c>
      <c r="BI363" s="53"/>
      <c r="BJ363" s="84"/>
      <c r="BK363" s="53"/>
      <c r="BL363" s="53"/>
      <c r="BM363" s="53"/>
      <c r="BN363" s="83"/>
      <c r="BO363" s="53"/>
      <c r="BP363" s="53"/>
    </row>
    <row r="364" spans="3:68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2"/>
        <v>1</v>
      </c>
      <c r="M364" s="26">
        <f t="shared" si="4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>
        <v>1</v>
      </c>
      <c r="BE364" s="67">
        <f>SUMIFS([1]Up!$J:$J,[1]Up!$D:$D,D364)</f>
        <v>0</v>
      </c>
      <c r="BF364" s="82"/>
      <c r="BG364" s="82"/>
      <c r="BH364" s="53" t="str">
        <f t="shared" si="43"/>
        <v/>
      </c>
      <c r="BI364" s="53" t="s">
        <v>50</v>
      </c>
      <c r="BJ364" s="84" t="s">
        <v>1919</v>
      </c>
      <c r="BK364" s="53"/>
      <c r="BL364" s="53" t="s">
        <v>1920</v>
      </c>
      <c r="BM364" s="53">
        <v>1</v>
      </c>
      <c r="BN364" s="83">
        <v>46169</v>
      </c>
      <c r="BO364" s="53"/>
      <c r="BP364" s="53"/>
    </row>
    <row r="365" spans="3:68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2"/>
        <v>1</v>
      </c>
      <c r="M365" s="26">
        <f t="shared" si="44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67">
        <f>SUMIFS([1]Up!$J:$J,[1]Up!$D:$D,D365)</f>
        <v>0</v>
      </c>
      <c r="BF365" s="82"/>
      <c r="BG365" s="82" t="str">
        <f t="shared" ref="BG365:BG391" si="45">IFERROR(IF(C365="Plate",LEFT(E365,FIND("*",E365,1)-1),""),IF(C365="Plate",LEFT(E365,FIND("x",E365,1)-1),""))</f>
        <v/>
      </c>
      <c r="BH365" s="53" t="str">
        <f t="shared" si="43"/>
        <v/>
      </c>
      <c r="BI365" s="53" t="s">
        <v>50</v>
      </c>
      <c r="BJ365" s="53"/>
      <c r="BK365" s="53"/>
      <c r="BL365" s="53" t="s">
        <v>1681</v>
      </c>
      <c r="BM365" s="53">
        <v>1</v>
      </c>
      <c r="BN365" s="83"/>
      <c r="BO365" s="53"/>
      <c r="BP365" s="53"/>
    </row>
    <row r="366" spans="3:68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2"/>
        <v>1</v>
      </c>
      <c r="M366" s="26">
        <f t="shared" si="44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67">
        <f>SUMIFS([1]Up!$J:$J,[1]Up!$D:$D,D366)</f>
        <v>0</v>
      </c>
      <c r="BF366" s="82"/>
      <c r="BG366" s="82" t="str">
        <f t="shared" si="45"/>
        <v/>
      </c>
      <c r="BH366" s="53" t="str">
        <f t="shared" si="43"/>
        <v/>
      </c>
      <c r="BI366" s="53" t="s">
        <v>50</v>
      </c>
      <c r="BJ366" s="53"/>
      <c r="BK366" s="53"/>
      <c r="BL366" s="53" t="s">
        <v>1681</v>
      </c>
      <c r="BM366" s="53">
        <v>1</v>
      </c>
      <c r="BN366" s="83"/>
      <c r="BO366" s="53"/>
      <c r="BP366" s="53"/>
    </row>
    <row r="367" spans="3:68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2"/>
        <v>8</v>
      </c>
      <c r="M367" s="26">
        <f t="shared" si="44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67">
        <f>SUMIFS([1]Up!$J:$J,[1]Up!$D:$D,D367)</f>
        <v>0</v>
      </c>
      <c r="BF367" s="82"/>
      <c r="BG367" s="82" t="str">
        <f t="shared" si="45"/>
        <v/>
      </c>
      <c r="BH367" s="53" t="str">
        <f t="shared" si="43"/>
        <v/>
      </c>
      <c r="BI367" s="53" t="s">
        <v>50</v>
      </c>
      <c r="BJ367" s="84" t="s">
        <v>1868</v>
      </c>
      <c r="BK367" s="53"/>
      <c r="BL367" s="53" t="s">
        <v>1869</v>
      </c>
      <c r="BM367" s="53">
        <v>8</v>
      </c>
      <c r="BN367" s="83">
        <v>46169</v>
      </c>
      <c r="BO367" s="53"/>
      <c r="BP367" s="53"/>
    </row>
    <row r="368" spans="3:68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2"/>
        <v>8</v>
      </c>
      <c r="M368" s="26">
        <f t="shared" si="44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67">
        <f>SUMIFS([1]Up!$J:$J,[1]Up!$D:$D,D368)</f>
        <v>0</v>
      </c>
      <c r="BF368" s="82"/>
      <c r="BG368" s="82" t="str">
        <f t="shared" si="45"/>
        <v/>
      </c>
      <c r="BH368" s="53" t="str">
        <f t="shared" si="43"/>
        <v/>
      </c>
      <c r="BI368" s="53" t="s">
        <v>50</v>
      </c>
      <c r="BJ368" s="84" t="s">
        <v>1868</v>
      </c>
      <c r="BK368" s="53"/>
      <c r="BL368" s="53" t="s">
        <v>1869</v>
      </c>
      <c r="BM368" s="53">
        <v>8</v>
      </c>
      <c r="BN368" s="83">
        <v>46169</v>
      </c>
      <c r="BO368" s="53"/>
      <c r="BP368" s="53"/>
    </row>
    <row r="369" spans="3:68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2"/>
        <v>8</v>
      </c>
      <c r="M369" s="26">
        <f t="shared" si="44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67">
        <f>SUMIFS([1]Up!$J:$J,[1]Up!$D:$D,D369)</f>
        <v>0</v>
      </c>
      <c r="BF369" s="82"/>
      <c r="BG369" s="82" t="str">
        <f t="shared" si="45"/>
        <v/>
      </c>
      <c r="BH369" s="53" t="str">
        <f t="shared" si="43"/>
        <v/>
      </c>
      <c r="BI369" s="53" t="s">
        <v>50</v>
      </c>
      <c r="BJ369" s="84" t="s">
        <v>1868</v>
      </c>
      <c r="BK369" s="53"/>
      <c r="BL369" s="53" t="s">
        <v>1869</v>
      </c>
      <c r="BM369" s="53">
        <v>8</v>
      </c>
      <c r="BN369" s="83">
        <v>46169</v>
      </c>
      <c r="BO369" s="53"/>
      <c r="BP369" s="53"/>
    </row>
    <row r="370" spans="3:68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2"/>
        <v>9</v>
      </c>
      <c r="M370" s="26">
        <f t="shared" si="4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67">
        <f>SUMIFS([1]Up!$J:$J,[1]Up!$D:$D,D370)</f>
        <v>0</v>
      </c>
      <c r="BF370" s="82"/>
      <c r="BG370" s="82" t="str">
        <f t="shared" si="45"/>
        <v/>
      </c>
      <c r="BH370" s="53" t="str">
        <f t="shared" si="43"/>
        <v/>
      </c>
      <c r="BI370" s="53" t="s">
        <v>50</v>
      </c>
      <c r="BJ370" s="53" t="s">
        <v>2088</v>
      </c>
      <c r="BK370" s="53"/>
      <c r="BL370" s="53" t="s">
        <v>2089</v>
      </c>
      <c r="BM370" s="53">
        <v>9</v>
      </c>
      <c r="BN370" s="83">
        <v>46169</v>
      </c>
      <c r="BO370" s="53"/>
      <c r="BP370" s="53"/>
    </row>
    <row r="371" spans="3:68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2"/>
        <v>1</v>
      </c>
      <c r="M371" s="26">
        <f t="shared" si="4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67">
        <f>SUMIFS([1]Up!$J:$J,[1]Up!$D:$D,D371)</f>
        <v>0</v>
      </c>
      <c r="BF371" s="82"/>
      <c r="BG371" s="82" t="str">
        <f t="shared" si="45"/>
        <v/>
      </c>
      <c r="BH371" s="53" t="str">
        <f t="shared" si="43"/>
        <v/>
      </c>
      <c r="BI371" s="53" t="s">
        <v>61</v>
      </c>
      <c r="BJ371" s="84" t="s">
        <v>1982</v>
      </c>
      <c r="BK371" s="53"/>
      <c r="BL371" s="53" t="s">
        <v>1983</v>
      </c>
      <c r="BM371" s="53">
        <v>1</v>
      </c>
      <c r="BN371" s="83">
        <v>46169</v>
      </c>
      <c r="BO371" s="53"/>
      <c r="BP371" s="53"/>
    </row>
    <row r="372" spans="3:68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2"/>
        <v>1</v>
      </c>
      <c r="M372" s="26">
        <f t="shared" si="4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67">
        <f>SUMIFS([1]Up!$J:$J,[1]Up!$D:$D,D372)</f>
        <v>0</v>
      </c>
      <c r="BF372" s="82"/>
      <c r="BG372" s="82" t="str">
        <f t="shared" si="45"/>
        <v>PL6</v>
      </c>
      <c r="BH372" s="53" t="str">
        <f t="shared" si="43"/>
        <v/>
      </c>
      <c r="BI372" s="53" t="s">
        <v>50</v>
      </c>
      <c r="BJ372" s="53"/>
      <c r="BK372" s="53"/>
      <c r="BL372" s="53" t="s">
        <v>1991</v>
      </c>
      <c r="BM372" s="53">
        <v>1</v>
      </c>
      <c r="BN372" s="83">
        <v>46169</v>
      </c>
      <c r="BO372" s="53"/>
      <c r="BP372" s="53"/>
    </row>
    <row r="373" spans="3:68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2"/>
        <v>352</v>
      </c>
      <c r="M373" s="26">
        <f t="shared" si="4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>
        <v>352</v>
      </c>
      <c r="BE373" s="67">
        <f>SUMIFS([1]Up!$J:$J,[1]Up!$D:$D,D373)</f>
        <v>0</v>
      </c>
      <c r="BF373" s="82"/>
      <c r="BG373" s="82" t="str">
        <f t="shared" si="45"/>
        <v/>
      </c>
      <c r="BH373" s="53" t="str">
        <f t="shared" si="43"/>
        <v/>
      </c>
      <c r="BI373" s="53" t="s">
        <v>75</v>
      </c>
      <c r="BJ373" s="53" t="s">
        <v>1854</v>
      </c>
      <c r="BK373" s="53"/>
      <c r="BL373" s="53"/>
      <c r="BM373" s="53"/>
      <c r="BN373" s="83"/>
      <c r="BO373" s="53"/>
      <c r="BP373" s="53"/>
    </row>
    <row r="374" spans="3:68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2"/>
        <v>176</v>
      </c>
      <c r="M374" s="26">
        <f t="shared" si="4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67">
        <f>SUMIFS([1]Up!$J:$J,[1]Up!$D:$D,D374)</f>
        <v>0</v>
      </c>
      <c r="BF374" s="82"/>
      <c r="BG374" s="82" t="str">
        <f t="shared" si="45"/>
        <v/>
      </c>
      <c r="BH374" s="53" t="str">
        <f t="shared" si="43"/>
        <v/>
      </c>
      <c r="BI374" s="53" t="s">
        <v>75</v>
      </c>
      <c r="BJ374" s="53" t="s">
        <v>2015</v>
      </c>
      <c r="BK374" s="53"/>
      <c r="BL374" s="53"/>
      <c r="BM374" s="53"/>
      <c r="BN374" s="83"/>
      <c r="BO374" s="53"/>
      <c r="BP374" s="53"/>
    </row>
    <row r="375" spans="3:68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2"/>
        <v>4</v>
      </c>
      <c r="M375" s="26">
        <f t="shared" si="44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>
        <v>4</v>
      </c>
      <c r="BE375" s="67">
        <f>SUMIFS([1]Up!$J:$J,[1]Up!$D:$D,D375)</f>
        <v>0</v>
      </c>
      <c r="BF375" s="82"/>
      <c r="BG375" s="82" t="str">
        <f t="shared" si="45"/>
        <v/>
      </c>
      <c r="BH375" s="53" t="str">
        <f t="shared" si="43"/>
        <v/>
      </c>
      <c r="BI375" s="53" t="s">
        <v>75</v>
      </c>
      <c r="BJ375" s="53" t="s">
        <v>2017</v>
      </c>
      <c r="BK375" s="53"/>
      <c r="BL375" s="53"/>
      <c r="BM375" s="53"/>
      <c r="BN375" s="83"/>
      <c r="BO375" s="53"/>
      <c r="BP375" s="53"/>
    </row>
    <row r="376" spans="3:68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2"/>
        <v>1</v>
      </c>
      <c r="M376" s="26">
        <f t="shared" si="44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>
        <v>1</v>
      </c>
      <c r="BE376" s="67">
        <f>SUMIFS([1]Up!$J:$J,[1]Up!$D:$D,D376)</f>
        <v>0</v>
      </c>
      <c r="BF376" s="82"/>
      <c r="BG376" s="82" t="str">
        <f t="shared" si="45"/>
        <v/>
      </c>
      <c r="BH376" s="53" t="str">
        <f t="shared" si="43"/>
        <v/>
      </c>
      <c r="BI376" s="53" t="s">
        <v>75</v>
      </c>
      <c r="BJ376" s="53" t="s">
        <v>2005</v>
      </c>
      <c r="BK376" s="53"/>
      <c r="BL376" s="53"/>
      <c r="BM376" s="53"/>
      <c r="BN376" s="83"/>
      <c r="BO376" s="53"/>
      <c r="BP376" s="53"/>
    </row>
    <row r="377" spans="3:68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2"/>
        <v>1</v>
      </c>
      <c r="M377" s="26">
        <f t="shared" si="44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>
        <v>1</v>
      </c>
      <c r="BE377" s="67">
        <f>SUMIFS([1]Up!$J:$J,[1]Up!$D:$D,D377)</f>
        <v>0</v>
      </c>
      <c r="BF377" s="82"/>
      <c r="BG377" s="82" t="str">
        <f t="shared" si="45"/>
        <v/>
      </c>
      <c r="BH377" s="53" t="str">
        <f t="shared" si="43"/>
        <v/>
      </c>
      <c r="BI377" s="53" t="s">
        <v>75</v>
      </c>
      <c r="BJ377" s="53" t="s">
        <v>2007</v>
      </c>
      <c r="BK377" s="53"/>
      <c r="BL377" s="53"/>
      <c r="BM377" s="53"/>
      <c r="BN377" s="83"/>
      <c r="BO377" s="53"/>
      <c r="BP377" s="53"/>
    </row>
    <row r="378" spans="3:68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2"/>
        <v>1</v>
      </c>
      <c r="M378" s="26">
        <f t="shared" si="44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67">
        <f>SUMIFS([1]Up!$J:$J,[1]Up!$D:$D,D378)</f>
        <v>0</v>
      </c>
      <c r="BF378" s="82"/>
      <c r="BG378" s="82" t="str">
        <f t="shared" si="45"/>
        <v>PL6</v>
      </c>
      <c r="BH378" s="53" t="str">
        <f t="shared" si="43"/>
        <v/>
      </c>
      <c r="BI378" s="53" t="s">
        <v>50</v>
      </c>
      <c r="BJ378" s="84" t="s">
        <v>1778</v>
      </c>
      <c r="BK378" s="53"/>
      <c r="BL378" s="53" t="s">
        <v>1779</v>
      </c>
      <c r="BM378" s="53">
        <v>1</v>
      </c>
      <c r="BN378" s="83">
        <v>46169</v>
      </c>
      <c r="BO378" s="53"/>
      <c r="BP378" s="53"/>
    </row>
    <row r="379" spans="3:68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2"/>
        <v>8</v>
      </c>
      <c r="M379" s="26">
        <f t="shared" si="44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67">
        <f>SUMIFS([1]Up!$J:$J,[1]Up!$D:$D,D379)</f>
        <v>0</v>
      </c>
      <c r="BF379" s="82"/>
      <c r="BG379" s="82" t="str">
        <f t="shared" si="45"/>
        <v>PL10</v>
      </c>
      <c r="BH379" s="53" t="str">
        <f t="shared" si="43"/>
        <v/>
      </c>
      <c r="BI379" s="53" t="s">
        <v>50</v>
      </c>
      <c r="BJ379" s="84" t="s">
        <v>1787</v>
      </c>
      <c r="BK379" s="53"/>
      <c r="BL379" s="53" t="s">
        <v>1788</v>
      </c>
      <c r="BM379" s="53">
        <v>8</v>
      </c>
      <c r="BN379" s="83">
        <v>46169</v>
      </c>
      <c r="BO379" s="53"/>
      <c r="BP379" s="53"/>
    </row>
    <row r="380" spans="3:68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2"/>
        <v>9</v>
      </c>
      <c r="M380" s="26">
        <f t="shared" si="44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67">
        <f>SUMIFS([1]Up!$J:$J,[1]Up!$D:$D,D380)</f>
        <v>0</v>
      </c>
      <c r="BF380" s="82"/>
      <c r="BG380" s="82" t="str">
        <f t="shared" si="45"/>
        <v>PL6</v>
      </c>
      <c r="BH380" s="53" t="str">
        <f t="shared" si="43"/>
        <v/>
      </c>
      <c r="BI380" s="53" t="s">
        <v>50</v>
      </c>
      <c r="BJ380" s="84" t="s">
        <v>1778</v>
      </c>
      <c r="BK380" s="53"/>
      <c r="BL380" s="53" t="s">
        <v>1779</v>
      </c>
      <c r="BM380" s="53">
        <v>9</v>
      </c>
      <c r="BN380" s="83">
        <v>46169</v>
      </c>
      <c r="BO380" s="53"/>
      <c r="BP380" s="53"/>
    </row>
    <row r="381" spans="3:68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2"/>
        <v>9</v>
      </c>
      <c r="M381" s="26">
        <f t="shared" si="44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67">
        <f>SUMIFS([1]Up!$J:$J,[1]Up!$D:$D,D381)</f>
        <v>0</v>
      </c>
      <c r="BF381" s="82"/>
      <c r="BG381" s="82" t="str">
        <f t="shared" si="45"/>
        <v>PL6</v>
      </c>
      <c r="BH381" s="53" t="str">
        <f t="shared" si="43"/>
        <v/>
      </c>
      <c r="BI381" s="53" t="s">
        <v>50</v>
      </c>
      <c r="BJ381" s="84" t="s">
        <v>1778</v>
      </c>
      <c r="BK381" s="53"/>
      <c r="BL381" s="53" t="s">
        <v>1779</v>
      </c>
      <c r="BM381" s="53">
        <v>9</v>
      </c>
      <c r="BN381" s="83">
        <v>46169</v>
      </c>
      <c r="BO381" s="53"/>
      <c r="BP381" s="53"/>
    </row>
    <row r="382" spans="3:68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2"/>
        <v>4</v>
      </c>
      <c r="M382" s="26">
        <f t="shared" si="44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67">
        <f>SUMIFS([1]Up!$J:$J,[1]Up!$D:$D,D382)</f>
        <v>0</v>
      </c>
      <c r="BF382" s="82"/>
      <c r="BG382" s="82" t="str">
        <f t="shared" si="45"/>
        <v>PL1.5</v>
      </c>
      <c r="BH382" s="53" t="str">
        <f t="shared" si="43"/>
        <v/>
      </c>
      <c r="BI382" s="53" t="s">
        <v>50</v>
      </c>
      <c r="BJ382" s="84" t="s">
        <v>3830</v>
      </c>
      <c r="BK382" s="53"/>
      <c r="BL382" s="84" t="s">
        <v>3831</v>
      </c>
      <c r="BM382" s="53">
        <v>4</v>
      </c>
      <c r="BN382" s="83">
        <v>46191</v>
      </c>
      <c r="BO382" s="53"/>
      <c r="BP382" s="53"/>
    </row>
    <row r="383" spans="3:68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2"/>
        <v>2</v>
      </c>
      <c r="M383" s="26">
        <f t="shared" si="4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67">
        <f>SUMIFS([1]Up!$J:$J,[1]Up!$D:$D,D383)</f>
        <v>0</v>
      </c>
      <c r="BF383" s="82"/>
      <c r="BG383" s="82" t="str">
        <f t="shared" si="45"/>
        <v>PL2.6</v>
      </c>
      <c r="BH383" s="53" t="str">
        <f t="shared" si="43"/>
        <v/>
      </c>
      <c r="BI383" s="53" t="s">
        <v>50</v>
      </c>
      <c r="BJ383" s="53" t="s">
        <v>3875</v>
      </c>
      <c r="BK383" s="53"/>
      <c r="BL383" s="53" t="s">
        <v>3876</v>
      </c>
      <c r="BM383" s="53">
        <v>2</v>
      </c>
      <c r="BN383" s="83">
        <v>46191</v>
      </c>
      <c r="BO383" s="53"/>
      <c r="BP383" s="53"/>
    </row>
    <row r="384" spans="3:68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2"/>
        <v>6</v>
      </c>
      <c r="M384" s="26">
        <f t="shared" si="44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67">
        <f>SUMIFS([1]Up!$J:$J,[1]Up!$D:$D,D384)</f>
        <v>0</v>
      </c>
      <c r="BF384" s="82"/>
      <c r="BG384" s="82" t="str">
        <f t="shared" si="45"/>
        <v>PL6</v>
      </c>
      <c r="BH384" s="53" t="str">
        <f t="shared" si="43"/>
        <v/>
      </c>
      <c r="BI384" s="53" t="s">
        <v>50</v>
      </c>
      <c r="BJ384" s="84" t="s">
        <v>1778</v>
      </c>
      <c r="BK384" s="53"/>
      <c r="BL384" s="53" t="s">
        <v>1779</v>
      </c>
      <c r="BM384" s="53">
        <v>6</v>
      </c>
      <c r="BN384" s="83">
        <v>46169</v>
      </c>
      <c r="BO384" s="53"/>
      <c r="BP384" s="53"/>
    </row>
    <row r="385" spans="3:68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2"/>
        <v>0</v>
      </c>
      <c r="M385" s="26">
        <f t="shared" ref="M385:M386" si="46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67">
        <f>SUMIFS([1]Up!$J:$J,[1]Up!$D:$D,D385)</f>
        <v>0</v>
      </c>
      <c r="BF385" s="82" t="s">
        <v>3407</v>
      </c>
      <c r="BG385" s="82" t="str">
        <f t="shared" si="45"/>
        <v/>
      </c>
      <c r="BH385" s="53" t="str">
        <f t="shared" si="43"/>
        <v>Thừa 132</v>
      </c>
      <c r="BI385" s="53"/>
      <c r="BJ385" s="53"/>
      <c r="BK385" s="53"/>
      <c r="BL385" s="53"/>
      <c r="BM385" s="53"/>
      <c r="BN385" s="83"/>
      <c r="BO385" s="53"/>
      <c r="BP385" s="53"/>
    </row>
    <row r="386" spans="3:68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2"/>
        <v>66</v>
      </c>
      <c r="M386" s="26">
        <f t="shared" si="46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26"/>
      <c r="BE386" s="67">
        <f>SUMIFS([1]Up!$J:$J,[1]Up!$D:$D,D386)</f>
        <v>0</v>
      </c>
      <c r="BF386" s="82"/>
      <c r="BG386" s="82" t="str">
        <f t="shared" si="45"/>
        <v>PL8</v>
      </c>
      <c r="BH386" s="53" t="str">
        <f t="shared" si="43"/>
        <v/>
      </c>
      <c r="BI386" s="53" t="s">
        <v>50</v>
      </c>
      <c r="BJ386" s="84" t="s">
        <v>3819</v>
      </c>
      <c r="BK386" s="53"/>
      <c r="BL386" s="53" t="s">
        <v>3820</v>
      </c>
      <c r="BM386" s="53">
        <v>66</v>
      </c>
      <c r="BN386" s="83">
        <v>46191</v>
      </c>
      <c r="BO386" s="53"/>
      <c r="BP386" s="53"/>
    </row>
    <row r="387" spans="3:68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2"/>
        <v>7</v>
      </c>
      <c r="M387" s="26">
        <f t="shared" si="44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67">
        <f>SUMIFS([1]Up!$J:$J,[1]Up!$D:$D,D387)</f>
        <v>0</v>
      </c>
      <c r="BF387" s="82"/>
      <c r="BG387" s="82" t="str">
        <f t="shared" si="45"/>
        <v>PL8</v>
      </c>
      <c r="BH387" s="53" t="str">
        <f t="shared" si="43"/>
        <v/>
      </c>
      <c r="BI387" s="53" t="s">
        <v>50</v>
      </c>
      <c r="BJ387" s="84" t="s">
        <v>1794</v>
      </c>
      <c r="BK387" s="53"/>
      <c r="BL387" s="53" t="s">
        <v>1795</v>
      </c>
      <c r="BM387" s="53">
        <v>7</v>
      </c>
      <c r="BN387" s="83">
        <v>46169</v>
      </c>
      <c r="BO387" s="53"/>
      <c r="BP387" s="53"/>
    </row>
    <row r="388" spans="3:68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2"/>
        <v>16</v>
      </c>
      <c r="M388" s="26">
        <f t="shared" si="44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67">
        <f>SUMIFS([1]Up!$J:$J,[1]Up!$D:$D,D388)</f>
        <v>0</v>
      </c>
      <c r="BF388" s="82"/>
      <c r="BG388" s="82" t="str">
        <f t="shared" si="45"/>
        <v>PL8</v>
      </c>
      <c r="BH388" s="53" t="str">
        <f t="shared" si="43"/>
        <v/>
      </c>
      <c r="BI388" s="53" t="s">
        <v>50</v>
      </c>
      <c r="BJ388" s="84" t="s">
        <v>1794</v>
      </c>
      <c r="BK388" s="53"/>
      <c r="BL388" s="53" t="s">
        <v>1795</v>
      </c>
      <c r="BM388" s="53">
        <v>16</v>
      </c>
      <c r="BN388" s="83">
        <v>46169</v>
      </c>
      <c r="BO388" s="53"/>
      <c r="BP388" s="53"/>
    </row>
    <row r="389" spans="3:68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2"/>
        <v>14</v>
      </c>
      <c r="M389" s="26">
        <f t="shared" si="44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67">
        <f>SUMIFS([1]Up!$J:$J,[1]Up!$D:$D,D389)</f>
        <v>0</v>
      </c>
      <c r="BF389" s="82"/>
      <c r="BG389" s="82" t="str">
        <f t="shared" si="45"/>
        <v>PL2.6</v>
      </c>
      <c r="BH389" s="53" t="str">
        <f t="shared" si="43"/>
        <v/>
      </c>
      <c r="BI389" s="53" t="s">
        <v>50</v>
      </c>
      <c r="BJ389" s="53" t="s">
        <v>3875</v>
      </c>
      <c r="BK389" s="53"/>
      <c r="BL389" s="53" t="s">
        <v>3876</v>
      </c>
      <c r="BM389" s="53">
        <v>14</v>
      </c>
      <c r="BN389" s="83">
        <v>46191</v>
      </c>
      <c r="BO389" s="53"/>
      <c r="BP389" s="53"/>
    </row>
    <row r="390" spans="3:68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2"/>
        <v>14</v>
      </c>
      <c r="M390" s="26">
        <f t="shared" si="44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67">
        <f>SUMIFS([1]Up!$J:$J,[1]Up!$D:$D,D390)</f>
        <v>0</v>
      </c>
      <c r="BF390" s="82"/>
      <c r="BG390" s="82" t="str">
        <f t="shared" si="45"/>
        <v>PL2.6</v>
      </c>
      <c r="BH390" s="53" t="str">
        <f t="shared" si="43"/>
        <v/>
      </c>
      <c r="BI390" s="53" t="s">
        <v>50</v>
      </c>
      <c r="BJ390" s="53" t="s">
        <v>3875</v>
      </c>
      <c r="BK390" s="53"/>
      <c r="BL390" s="53" t="s">
        <v>3876</v>
      </c>
      <c r="BM390" s="53">
        <v>14</v>
      </c>
      <c r="BN390" s="83">
        <v>46191</v>
      </c>
      <c r="BO390" s="53"/>
      <c r="BP390" s="53"/>
    </row>
    <row r="391" spans="3:68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2"/>
        <v>0</v>
      </c>
      <c r="M391" s="26">
        <f t="shared" si="44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67">
        <f>SUMIFS([1]Up!$J:$J,[1]Up!$D:$D,D391)</f>
        <v>0</v>
      </c>
      <c r="BF391" s="82" t="s">
        <v>3810</v>
      </c>
      <c r="BG391" s="82" t="str">
        <f t="shared" si="45"/>
        <v/>
      </c>
      <c r="BH391" s="53" t="str">
        <f t="shared" si="43"/>
        <v>Thừa 4</v>
      </c>
      <c r="BI391" s="53"/>
      <c r="BJ391" s="84"/>
      <c r="BK391" s="53"/>
      <c r="BL391" s="53"/>
      <c r="BM391" s="53"/>
      <c r="BN391" s="83"/>
      <c r="BO391" s="53"/>
      <c r="BP391" s="53"/>
    </row>
    <row r="392" spans="3:68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2"/>
        <v>2</v>
      </c>
      <c r="M392" s="26">
        <f t="shared" si="44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26"/>
      <c r="BE392" s="67">
        <f>SUMIFS([1]Up!$J:$J,[1]Up!$D:$D,D392)</f>
        <v>0</v>
      </c>
      <c r="BF392" s="82"/>
      <c r="BG392" s="82"/>
      <c r="BH392" s="53" t="str">
        <f t="shared" si="43"/>
        <v/>
      </c>
      <c r="BI392" s="53" t="s">
        <v>50</v>
      </c>
      <c r="BJ392" s="84" t="s">
        <v>3826</v>
      </c>
      <c r="BK392" s="53"/>
      <c r="BL392" s="53" t="s">
        <v>3827</v>
      </c>
      <c r="BM392" s="53">
        <v>2</v>
      </c>
      <c r="BN392" s="83">
        <v>46200</v>
      </c>
      <c r="BO392" s="53"/>
      <c r="BP392" s="53"/>
    </row>
    <row r="393" spans="3:68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2"/>
        <v>2</v>
      </c>
      <c r="M393" s="26">
        <f t="shared" si="44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67">
        <f>SUMIFS([1]Up!$J:$J,[1]Up!$D:$D,D393)</f>
        <v>0</v>
      </c>
      <c r="BF393" s="82"/>
      <c r="BG393" s="82" t="str">
        <f t="shared" ref="BG393:BG424" si="47">IFERROR(IF(C393="Plate",LEFT(E393,FIND("*",E393,1)-1),""),IF(C393="Plate",LEFT(E393,FIND("x",E393,1)-1),""))</f>
        <v>PL12</v>
      </c>
      <c r="BH393" s="53" t="str">
        <f t="shared" si="43"/>
        <v/>
      </c>
      <c r="BI393" s="53" t="s">
        <v>50</v>
      </c>
      <c r="BJ393" s="84" t="s">
        <v>1806</v>
      </c>
      <c r="BK393" s="53"/>
      <c r="BL393" s="53" t="s">
        <v>1807</v>
      </c>
      <c r="BM393" s="53">
        <v>2</v>
      </c>
      <c r="BN393" s="83">
        <v>46169</v>
      </c>
      <c r="BO393" s="53"/>
      <c r="BP393" s="53"/>
    </row>
    <row r="394" spans="3:68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2"/>
        <v>8</v>
      </c>
      <c r="M394" s="26">
        <f t="shared" si="44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67">
        <f>SUMIFS([1]Up!$J:$J,[1]Up!$D:$D,D394)</f>
        <v>0</v>
      </c>
      <c r="BF394" s="82"/>
      <c r="BG394" s="82" t="str">
        <f t="shared" si="47"/>
        <v>PL2.6</v>
      </c>
      <c r="BH394" s="53" t="str">
        <f t="shared" si="43"/>
        <v/>
      </c>
      <c r="BI394" s="53" t="s">
        <v>50</v>
      </c>
      <c r="BJ394" s="53" t="s">
        <v>3875</v>
      </c>
      <c r="BK394" s="53"/>
      <c r="BL394" s="53" t="s">
        <v>3876</v>
      </c>
      <c r="BM394" s="53">
        <v>8</v>
      </c>
      <c r="BN394" s="83">
        <v>46191</v>
      </c>
      <c r="BO394" s="53"/>
      <c r="BP394" s="53"/>
    </row>
    <row r="395" spans="3:68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2"/>
        <v>1</v>
      </c>
      <c r="M395" s="26">
        <f t="shared" si="44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67">
        <f>SUMIFS([1]Up!$J:$J,[1]Up!$D:$D,D395)</f>
        <v>0</v>
      </c>
      <c r="BF395" s="82"/>
      <c r="BG395" s="82" t="str">
        <f t="shared" si="47"/>
        <v/>
      </c>
      <c r="BH395" s="53" t="str">
        <f t="shared" si="43"/>
        <v/>
      </c>
      <c r="BI395" s="53" t="s">
        <v>50</v>
      </c>
      <c r="BJ395" s="84" t="s">
        <v>1951</v>
      </c>
      <c r="BK395" s="53"/>
      <c r="BL395" s="53" t="s">
        <v>1952</v>
      </c>
      <c r="BM395" s="53">
        <v>1</v>
      </c>
      <c r="BN395" s="83">
        <v>46169</v>
      </c>
      <c r="BO395" s="53"/>
      <c r="BP395" s="53"/>
    </row>
    <row r="396" spans="3:68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2"/>
        <v>1</v>
      </c>
      <c r="M396" s="26">
        <f t="shared" si="44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67">
        <f>SUMIFS([1]Up!$J:$J,[1]Up!$D:$D,D396)</f>
        <v>0</v>
      </c>
      <c r="BF396" s="82"/>
      <c r="BG396" s="82" t="str">
        <f t="shared" si="47"/>
        <v/>
      </c>
      <c r="BH396" s="53" t="str">
        <f t="shared" si="43"/>
        <v/>
      </c>
      <c r="BI396" s="53" t="s">
        <v>50</v>
      </c>
      <c r="BJ396" s="53" t="s">
        <v>1956</v>
      </c>
      <c r="BK396" s="53"/>
      <c r="BL396" s="53" t="s">
        <v>1957</v>
      </c>
      <c r="BM396" s="53">
        <v>1</v>
      </c>
      <c r="BN396" s="83">
        <v>46169</v>
      </c>
      <c r="BO396" s="53"/>
      <c r="BP396" s="53"/>
    </row>
    <row r="397" spans="3:68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2"/>
        <v>1</v>
      </c>
      <c r="M397" s="26">
        <f t="shared" si="44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67">
        <f>SUMIFS([1]Up!$J:$J,[1]Up!$D:$D,D397)</f>
        <v>0</v>
      </c>
      <c r="BF397" s="82"/>
      <c r="BG397" s="82" t="str">
        <f t="shared" si="47"/>
        <v/>
      </c>
      <c r="BH397" s="53" t="str">
        <f t="shared" si="43"/>
        <v/>
      </c>
      <c r="BI397" s="53" t="s">
        <v>50</v>
      </c>
      <c r="BJ397" s="53" t="s">
        <v>1946</v>
      </c>
      <c r="BK397" s="53"/>
      <c r="BL397" s="53" t="s">
        <v>1947</v>
      </c>
      <c r="BM397" s="53">
        <v>1</v>
      </c>
      <c r="BN397" s="83">
        <v>46169</v>
      </c>
      <c r="BO397" s="53"/>
      <c r="BP397" s="53"/>
    </row>
    <row r="398" spans="3:68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2"/>
        <v>1</v>
      </c>
      <c r="M398" s="26">
        <f t="shared" si="44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>
        <v>1</v>
      </c>
      <c r="BC398" s="26"/>
      <c r="BD398" s="26">
        <v>1</v>
      </c>
      <c r="BE398" s="67">
        <f>SUMIFS([1]Up!$J:$J,[1]Up!$D:$D,D398)</f>
        <v>0</v>
      </c>
      <c r="BF398" s="82"/>
      <c r="BG398" s="82" t="str">
        <f t="shared" si="47"/>
        <v/>
      </c>
      <c r="BH398" s="53" t="str">
        <f t="shared" si="43"/>
        <v>Thừa 1</v>
      </c>
      <c r="BI398" s="53" t="s">
        <v>50</v>
      </c>
      <c r="BJ398" s="53"/>
      <c r="BK398" s="53"/>
      <c r="BL398" s="53"/>
      <c r="BM398" s="53"/>
      <c r="BN398" s="83"/>
      <c r="BO398" s="53"/>
      <c r="BP398" s="53"/>
    </row>
    <row r="399" spans="3:68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2"/>
        <v>3</v>
      </c>
      <c r="M399" s="26">
        <f t="shared" si="44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67">
        <f>SUMIFS([1]Up!$J:$J,[1]Up!$D:$D,D399)</f>
        <v>0</v>
      </c>
      <c r="BF399" s="82"/>
      <c r="BG399" s="82" t="str">
        <f t="shared" si="47"/>
        <v/>
      </c>
      <c r="BH399" s="53" t="str">
        <f t="shared" si="43"/>
        <v/>
      </c>
      <c r="BI399" s="53" t="s">
        <v>50</v>
      </c>
      <c r="BJ399" s="84" t="s">
        <v>1868</v>
      </c>
      <c r="BK399" s="53"/>
      <c r="BL399" s="53" t="s">
        <v>1869</v>
      </c>
      <c r="BM399" s="53">
        <v>3</v>
      </c>
      <c r="BN399" s="83">
        <v>46169</v>
      </c>
      <c r="BO399" s="53"/>
      <c r="BP399" s="53"/>
    </row>
    <row r="400" spans="3:68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2"/>
        <v>1</v>
      </c>
      <c r="M400" s="26">
        <f t="shared" si="44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67">
        <f>SUMIFS([1]Up!$J:$J,[1]Up!$D:$D,D400)</f>
        <v>0</v>
      </c>
      <c r="BF400" s="82"/>
      <c r="BG400" s="82" t="str">
        <f t="shared" si="47"/>
        <v/>
      </c>
      <c r="BH400" s="53" t="str">
        <f t="shared" si="43"/>
        <v/>
      </c>
      <c r="BI400" s="53" t="s">
        <v>50</v>
      </c>
      <c r="BJ400" s="84" t="s">
        <v>1868</v>
      </c>
      <c r="BK400" s="53"/>
      <c r="BL400" s="53" t="s">
        <v>1869</v>
      </c>
      <c r="BM400" s="53">
        <v>1</v>
      </c>
      <c r="BN400" s="83">
        <v>46169</v>
      </c>
      <c r="BO400" s="53"/>
      <c r="BP400" s="53"/>
    </row>
    <row r="401" spans="3:68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2"/>
        <v>1</v>
      </c>
      <c r="M401" s="26">
        <f t="shared" si="44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67">
        <f>SUMIFS([1]Up!$J:$J,[1]Up!$D:$D,D401)</f>
        <v>0</v>
      </c>
      <c r="BF401" s="82"/>
      <c r="BG401" s="82" t="str">
        <f t="shared" si="47"/>
        <v/>
      </c>
      <c r="BH401" s="53" t="str">
        <f t="shared" si="43"/>
        <v/>
      </c>
      <c r="BI401" s="53" t="s">
        <v>50</v>
      </c>
      <c r="BJ401" s="84" t="s">
        <v>1868</v>
      </c>
      <c r="BK401" s="53"/>
      <c r="BL401" s="53" t="s">
        <v>1869</v>
      </c>
      <c r="BM401" s="53">
        <v>1</v>
      </c>
      <c r="BN401" s="83">
        <v>46169</v>
      </c>
      <c r="BO401" s="53"/>
      <c r="BP401" s="53"/>
    </row>
    <row r="402" spans="3:68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2"/>
        <v>8</v>
      </c>
      <c r="M402" s="26">
        <f t="shared" si="44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67">
        <f>SUMIFS([1]Up!$J:$J,[1]Up!$D:$D,D402)</f>
        <v>0</v>
      </c>
      <c r="BF402" s="82"/>
      <c r="BG402" s="82" t="str">
        <f t="shared" si="47"/>
        <v/>
      </c>
      <c r="BH402" s="53" t="str">
        <f t="shared" si="43"/>
        <v/>
      </c>
      <c r="BI402" s="53" t="s">
        <v>50</v>
      </c>
      <c r="BJ402" s="84" t="s">
        <v>1868</v>
      </c>
      <c r="BK402" s="53"/>
      <c r="BL402" s="53" t="s">
        <v>1869</v>
      </c>
      <c r="BM402" s="53">
        <v>8</v>
      </c>
      <c r="BN402" s="83">
        <v>46169</v>
      </c>
      <c r="BO402" s="53"/>
      <c r="BP402" s="53"/>
    </row>
    <row r="403" spans="3:68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2"/>
        <v>7</v>
      </c>
      <c r="M403" s="26">
        <f t="shared" si="44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67">
        <f>SUMIFS([1]Up!$J:$J,[1]Up!$D:$D,D403)</f>
        <v>0</v>
      </c>
      <c r="BF403" s="82"/>
      <c r="BG403" s="82" t="str">
        <f t="shared" si="47"/>
        <v/>
      </c>
      <c r="BH403" s="53" t="str">
        <f t="shared" si="43"/>
        <v/>
      </c>
      <c r="BI403" s="53" t="s">
        <v>50</v>
      </c>
      <c r="BJ403" s="84" t="s">
        <v>1868</v>
      </c>
      <c r="BK403" s="53"/>
      <c r="BL403" s="53" t="s">
        <v>1869</v>
      </c>
      <c r="BM403" s="53">
        <v>7</v>
      </c>
      <c r="BN403" s="83">
        <v>46169</v>
      </c>
      <c r="BO403" s="53"/>
      <c r="BP403" s="53"/>
    </row>
    <row r="404" spans="3:68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2"/>
        <v>8</v>
      </c>
      <c r="M404" s="26">
        <f t="shared" si="44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67">
        <f>SUMIFS([1]Up!$J:$J,[1]Up!$D:$D,D404)</f>
        <v>0</v>
      </c>
      <c r="BF404" s="82"/>
      <c r="BG404" s="82" t="str">
        <f t="shared" si="47"/>
        <v/>
      </c>
      <c r="BH404" s="53" t="str">
        <f t="shared" si="43"/>
        <v/>
      </c>
      <c r="BI404" s="53" t="s">
        <v>50</v>
      </c>
      <c r="BJ404" s="84" t="s">
        <v>1868</v>
      </c>
      <c r="BK404" s="53"/>
      <c r="BL404" s="53" t="s">
        <v>1869</v>
      </c>
      <c r="BM404" s="53">
        <v>8</v>
      </c>
      <c r="BN404" s="83">
        <v>46169</v>
      </c>
      <c r="BO404" s="53"/>
      <c r="BP404" s="53"/>
    </row>
    <row r="405" spans="3:68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2"/>
        <v>1</v>
      </c>
      <c r="M405" s="26">
        <f t="shared" si="44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67">
        <f>SUMIFS([1]Up!$J:$J,[1]Up!$D:$D,D405)</f>
        <v>0</v>
      </c>
      <c r="BF405" s="82"/>
      <c r="BG405" s="82" t="str">
        <f t="shared" si="47"/>
        <v/>
      </c>
      <c r="BH405" s="53" t="str">
        <f t="shared" si="43"/>
        <v/>
      </c>
      <c r="BI405" s="53" t="s">
        <v>50</v>
      </c>
      <c r="BJ405" s="84" t="s">
        <v>1868</v>
      </c>
      <c r="BK405" s="53"/>
      <c r="BL405" s="53" t="s">
        <v>1869</v>
      </c>
      <c r="BM405" s="53">
        <v>1</v>
      </c>
      <c r="BN405" s="83">
        <v>46169</v>
      </c>
      <c r="BO405" s="53"/>
      <c r="BP405" s="53"/>
    </row>
    <row r="406" spans="3:68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2"/>
        <v>1</v>
      </c>
      <c r="M406" s="26">
        <f t="shared" si="44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67">
        <f>SUMIFS([1]Up!$J:$J,[1]Up!$D:$D,D406)</f>
        <v>0</v>
      </c>
      <c r="BF406" s="82"/>
      <c r="BG406" s="82" t="str">
        <f t="shared" si="47"/>
        <v/>
      </c>
      <c r="BH406" s="53" t="str">
        <f t="shared" si="43"/>
        <v/>
      </c>
      <c r="BI406" s="53" t="s">
        <v>50</v>
      </c>
      <c r="BJ406" s="84" t="s">
        <v>1868</v>
      </c>
      <c r="BK406" s="53"/>
      <c r="BL406" s="53" t="s">
        <v>1869</v>
      </c>
      <c r="BM406" s="53">
        <v>1</v>
      </c>
      <c r="BN406" s="83">
        <v>46169</v>
      </c>
      <c r="BO406" s="53"/>
      <c r="BP406" s="53"/>
    </row>
    <row r="407" spans="3:68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2"/>
        <v>1</v>
      </c>
      <c r="M407" s="26">
        <f t="shared" si="44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67">
        <f>SUMIFS([1]Up!$J:$J,[1]Up!$D:$D,D407)</f>
        <v>0</v>
      </c>
      <c r="BF407" s="82"/>
      <c r="BG407" s="82" t="str">
        <f t="shared" si="47"/>
        <v/>
      </c>
      <c r="BH407" s="53" t="str">
        <f t="shared" si="43"/>
        <v/>
      </c>
      <c r="BI407" s="53" t="s">
        <v>50</v>
      </c>
      <c r="BJ407" s="84" t="s">
        <v>1868</v>
      </c>
      <c r="BK407" s="53"/>
      <c r="BL407" s="53" t="s">
        <v>1869</v>
      </c>
      <c r="BM407" s="53">
        <v>1</v>
      </c>
      <c r="BN407" s="83">
        <v>46169</v>
      </c>
      <c r="BO407" s="53"/>
      <c r="BP407" s="53"/>
    </row>
    <row r="408" spans="3:68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2"/>
        <v>45</v>
      </c>
      <c r="M408" s="26">
        <f t="shared" si="44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67">
        <f>SUMIFS([1]Up!$J:$J,[1]Up!$D:$D,D408)</f>
        <v>0</v>
      </c>
      <c r="BF408" s="82"/>
      <c r="BG408" s="82" t="str">
        <f t="shared" si="47"/>
        <v/>
      </c>
      <c r="BH408" s="53" t="str">
        <f t="shared" si="43"/>
        <v/>
      </c>
      <c r="BI408" s="53" t="s">
        <v>50</v>
      </c>
      <c r="BJ408" s="84" t="s">
        <v>1972</v>
      </c>
      <c r="BK408" s="53"/>
      <c r="BL408" s="53" t="s">
        <v>1973</v>
      </c>
      <c r="BM408" s="53">
        <v>45</v>
      </c>
      <c r="BN408" s="83">
        <v>46169</v>
      </c>
      <c r="BO408" s="53"/>
      <c r="BP408" s="53"/>
    </row>
    <row r="409" spans="3:68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2"/>
        <v>1</v>
      </c>
      <c r="M409" s="26">
        <f t="shared" si="44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67">
        <f>SUMIFS([1]Up!$J:$J,[1]Up!$D:$D,D409)</f>
        <v>0</v>
      </c>
      <c r="BF409" s="82"/>
      <c r="BG409" s="82" t="str">
        <f t="shared" si="47"/>
        <v/>
      </c>
      <c r="BH409" s="53" t="str">
        <f t="shared" si="43"/>
        <v/>
      </c>
      <c r="BI409" s="53" t="s">
        <v>50</v>
      </c>
      <c r="BJ409" s="53" t="s">
        <v>1977</v>
      </c>
      <c r="BK409" s="53"/>
      <c r="BL409" s="53" t="s">
        <v>1978</v>
      </c>
      <c r="BM409" s="53">
        <v>1</v>
      </c>
      <c r="BN409" s="83">
        <v>46169</v>
      </c>
      <c r="BO409" s="53"/>
      <c r="BP409" s="53"/>
    </row>
    <row r="410" spans="3:68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2"/>
        <v>1</v>
      </c>
      <c r="M410" s="26">
        <f t="shared" si="44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>
        <v>1</v>
      </c>
      <c r="BE410" s="67">
        <f>SUMIFS([1]Up!$J:$J,[1]Up!$D:$D,D410)</f>
        <v>0</v>
      </c>
      <c r="BF410" s="82"/>
      <c r="BG410" s="82" t="str">
        <f t="shared" si="47"/>
        <v/>
      </c>
      <c r="BH410" s="53" t="str">
        <f t="shared" si="43"/>
        <v/>
      </c>
      <c r="BI410" s="53" t="s">
        <v>61</v>
      </c>
      <c r="BJ410" s="84" t="s">
        <v>1982</v>
      </c>
      <c r="BK410" s="53"/>
      <c r="BL410" s="53" t="s">
        <v>1983</v>
      </c>
      <c r="BM410" s="53">
        <v>1</v>
      </c>
      <c r="BN410" s="83">
        <v>46169</v>
      </c>
      <c r="BO410" s="53"/>
      <c r="BP410" s="53"/>
    </row>
    <row r="411" spans="3:68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2"/>
        <v>7</v>
      </c>
      <c r="M411" s="26">
        <f t="shared" si="44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67">
        <f>SUMIFS([1]Up!$J:$J,[1]Up!$D:$D,D411)</f>
        <v>0</v>
      </c>
      <c r="BF411" s="82"/>
      <c r="BG411" s="82" t="str">
        <f t="shared" si="47"/>
        <v>PL6</v>
      </c>
      <c r="BH411" s="53" t="str">
        <f t="shared" si="43"/>
        <v/>
      </c>
      <c r="BI411" s="53" t="s">
        <v>50</v>
      </c>
      <c r="BJ411" s="84" t="s">
        <v>1778</v>
      </c>
      <c r="BK411" s="53"/>
      <c r="BL411" s="53" t="s">
        <v>1779</v>
      </c>
      <c r="BM411" s="53">
        <v>7</v>
      </c>
      <c r="BN411" s="83">
        <v>46169</v>
      </c>
      <c r="BO411" s="53"/>
      <c r="BP411" s="53"/>
    </row>
    <row r="412" spans="3:68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2"/>
        <v>1</v>
      </c>
      <c r="M412" s="26">
        <f t="shared" si="44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67">
        <f>SUMIFS([1]Up!$J:$J,[1]Up!$D:$D,D412)</f>
        <v>0</v>
      </c>
      <c r="BF412" s="82"/>
      <c r="BG412" s="82" t="str">
        <f t="shared" si="47"/>
        <v>PL6</v>
      </c>
      <c r="BH412" s="53" t="str">
        <f t="shared" si="43"/>
        <v/>
      </c>
      <c r="BI412" s="53" t="s">
        <v>50</v>
      </c>
      <c r="BJ412" s="53"/>
      <c r="BK412" s="53"/>
      <c r="BL412" s="53" t="s">
        <v>1991</v>
      </c>
      <c r="BM412" s="53">
        <v>1</v>
      </c>
      <c r="BN412" s="83">
        <v>46169</v>
      </c>
      <c r="BO412" s="53"/>
      <c r="BP412" s="53"/>
    </row>
    <row r="413" spans="3:68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2"/>
        <v>8</v>
      </c>
      <c r="M413" s="26">
        <f t="shared" si="44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67">
        <f>SUMIFS([1]Up!$J:$J,[1]Up!$D:$D,D413)</f>
        <v>0</v>
      </c>
      <c r="BF413" s="82"/>
      <c r="BG413" s="82" t="str">
        <f t="shared" si="47"/>
        <v>PL6</v>
      </c>
      <c r="BH413" s="53" t="str">
        <f t="shared" si="43"/>
        <v/>
      </c>
      <c r="BI413" s="53" t="s">
        <v>50</v>
      </c>
      <c r="BJ413" s="84" t="s">
        <v>1778</v>
      </c>
      <c r="BK413" s="53"/>
      <c r="BL413" s="53" t="s">
        <v>1779</v>
      </c>
      <c r="BM413" s="53">
        <v>8</v>
      </c>
      <c r="BN413" s="83">
        <v>46169</v>
      </c>
      <c r="BO413" s="53"/>
      <c r="BP413" s="53"/>
    </row>
    <row r="414" spans="3:68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2"/>
        <v>30</v>
      </c>
      <c r="M414" s="26">
        <f t="shared" si="44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67">
        <f>SUMIFS([1]Up!$J:$J,[1]Up!$D:$D,D414)</f>
        <v>0</v>
      </c>
      <c r="BF414" s="82"/>
      <c r="BG414" s="82" t="str">
        <f t="shared" si="47"/>
        <v>PL6</v>
      </c>
      <c r="BH414" s="53" t="str">
        <f t="shared" si="43"/>
        <v/>
      </c>
      <c r="BI414" s="53" t="s">
        <v>50</v>
      </c>
      <c r="BJ414" s="84" t="s">
        <v>1778</v>
      </c>
      <c r="BK414" s="53"/>
      <c r="BL414" s="53" t="s">
        <v>1779</v>
      </c>
      <c r="BM414" s="53">
        <v>30</v>
      </c>
      <c r="BN414" s="83">
        <v>46169</v>
      </c>
      <c r="BO414" s="53"/>
      <c r="BP414" s="53"/>
    </row>
    <row r="415" spans="3:68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2"/>
        <v>45</v>
      </c>
      <c r="M415" s="26">
        <f t="shared" si="44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>
        <v>45</v>
      </c>
      <c r="BE415" s="67">
        <f>SUMIFS([1]Up!$J:$J,[1]Up!$D:$D,D415)</f>
        <v>0</v>
      </c>
      <c r="BF415" s="82"/>
      <c r="BG415" s="82" t="str">
        <f t="shared" si="47"/>
        <v/>
      </c>
      <c r="BH415" s="53" t="str">
        <f t="shared" si="43"/>
        <v/>
      </c>
      <c r="BI415" s="53" t="s">
        <v>75</v>
      </c>
      <c r="BJ415" s="53" t="s">
        <v>1994</v>
      </c>
      <c r="BK415" s="53"/>
      <c r="BL415" s="53"/>
      <c r="BM415" s="53"/>
      <c r="BN415" s="83"/>
      <c r="BO415" s="53"/>
      <c r="BP415" s="53"/>
    </row>
    <row r="416" spans="3:68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8">MIN(SUM(N416:BD416),I416)</f>
        <v>1</v>
      </c>
      <c r="M416" s="26">
        <f t="shared" si="44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>
        <v>1</v>
      </c>
      <c r="BE416" s="67">
        <f>SUMIFS([1]Up!$J:$J,[1]Up!$D:$D,D416)</f>
        <v>0</v>
      </c>
      <c r="BF416" s="82"/>
      <c r="BG416" s="82" t="str">
        <f t="shared" si="47"/>
        <v/>
      </c>
      <c r="BH416" s="53" t="str">
        <f t="shared" ref="BH416:BH479" si="49">IF(ROUND(SUM(N416:BD416)-I416,0)&gt;0,"Thừa "&amp;SUM(N416:BD416)-I416,"")</f>
        <v/>
      </c>
      <c r="BI416" s="53" t="s">
        <v>75</v>
      </c>
      <c r="BJ416" s="53" t="s">
        <v>1996</v>
      </c>
      <c r="BK416" s="53"/>
      <c r="BL416" s="53"/>
      <c r="BM416" s="53"/>
      <c r="BN416" s="83"/>
      <c r="BO416" s="53"/>
      <c r="BP416" s="53"/>
    </row>
    <row r="417" spans="3:68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8"/>
        <v>1</v>
      </c>
      <c r="M417" s="26">
        <f t="shared" si="44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>
        <v>1</v>
      </c>
      <c r="BE417" s="67">
        <f>SUMIFS([1]Up!$J:$J,[1]Up!$D:$D,D417)</f>
        <v>0</v>
      </c>
      <c r="BF417" s="82"/>
      <c r="BG417" s="82" t="str">
        <f t="shared" si="47"/>
        <v/>
      </c>
      <c r="BH417" s="53" t="str">
        <f t="shared" si="49"/>
        <v/>
      </c>
      <c r="BI417" s="53" t="s">
        <v>75</v>
      </c>
      <c r="BJ417" s="53" t="s">
        <v>2000</v>
      </c>
      <c r="BK417" s="53"/>
      <c r="BL417" s="53"/>
      <c r="BM417" s="53"/>
      <c r="BN417" s="83"/>
      <c r="BO417" s="53"/>
      <c r="BP417" s="53"/>
    </row>
    <row r="418" spans="3:68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8"/>
        <v>556</v>
      </c>
      <c r="M418" s="26">
        <f t="shared" si="44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>
        <v>556</v>
      </c>
      <c r="BE418" s="67">
        <f>SUMIFS([1]Up!$J:$J,[1]Up!$D:$D,D418)</f>
        <v>0</v>
      </c>
      <c r="BF418" s="82"/>
      <c r="BG418" s="82" t="str">
        <f t="shared" si="47"/>
        <v/>
      </c>
      <c r="BH418" s="53" t="str">
        <f t="shared" si="49"/>
        <v/>
      </c>
      <c r="BI418" s="53" t="s">
        <v>75</v>
      </c>
      <c r="BJ418" s="53" t="s">
        <v>1854</v>
      </c>
      <c r="BK418" s="53"/>
      <c r="BL418" s="53"/>
      <c r="BM418" s="53"/>
      <c r="BN418" s="83"/>
      <c r="BO418" s="53"/>
      <c r="BP418" s="53"/>
    </row>
    <row r="419" spans="3:68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8"/>
        <v>278</v>
      </c>
      <c r="M419" s="26">
        <f t="shared" si="44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67">
        <f>SUMIFS([1]Up!$J:$J,[1]Up!$D:$D,D419)</f>
        <v>0</v>
      </c>
      <c r="BF419" s="82"/>
      <c r="BG419" s="82" t="str">
        <f t="shared" si="47"/>
        <v/>
      </c>
      <c r="BH419" s="53" t="str">
        <f t="shared" si="49"/>
        <v/>
      </c>
      <c r="BI419" s="53" t="s">
        <v>75</v>
      </c>
      <c r="BJ419" s="53" t="s">
        <v>2015</v>
      </c>
      <c r="BK419" s="53"/>
      <c r="BL419" s="53"/>
      <c r="BM419" s="53"/>
      <c r="BN419" s="83"/>
      <c r="BO419" s="53"/>
      <c r="BP419" s="53"/>
    </row>
    <row r="420" spans="3:68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8"/>
        <v>1</v>
      </c>
      <c r="M420" s="26">
        <f t="shared" si="44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>
        <v>1</v>
      </c>
      <c r="BE420" s="67">
        <f>SUMIFS([1]Up!$J:$J,[1]Up!$D:$D,D420)</f>
        <v>0</v>
      </c>
      <c r="BF420" s="82"/>
      <c r="BG420" s="82" t="str">
        <f t="shared" si="47"/>
        <v/>
      </c>
      <c r="BH420" s="53" t="str">
        <f t="shared" si="49"/>
        <v/>
      </c>
      <c r="BI420" s="53" t="s">
        <v>75</v>
      </c>
      <c r="BJ420" s="53" t="s">
        <v>1998</v>
      </c>
      <c r="BK420" s="53"/>
      <c r="BL420" s="53"/>
      <c r="BM420" s="53"/>
      <c r="BN420" s="83"/>
      <c r="BO420" s="53"/>
      <c r="BP420" s="53"/>
    </row>
    <row r="421" spans="3:68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8"/>
        <v>4</v>
      </c>
      <c r="M421" s="26">
        <f t="shared" si="44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>
        <v>4</v>
      </c>
      <c r="BE421" s="67">
        <f>SUMIFS([1]Up!$J:$J,[1]Up!$D:$D,D421)</f>
        <v>0</v>
      </c>
      <c r="BF421" s="82"/>
      <c r="BG421" s="82" t="str">
        <f t="shared" si="47"/>
        <v/>
      </c>
      <c r="BH421" s="53" t="str">
        <f t="shared" si="49"/>
        <v/>
      </c>
      <c r="BI421" s="53" t="s">
        <v>75</v>
      </c>
      <c r="BJ421" s="53" t="s">
        <v>2017</v>
      </c>
      <c r="BK421" s="53"/>
      <c r="BL421" s="53"/>
      <c r="BM421" s="53"/>
      <c r="BN421" s="83"/>
      <c r="BO421" s="53"/>
      <c r="BP421" s="53"/>
    </row>
    <row r="422" spans="3:68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8"/>
        <v>1</v>
      </c>
      <c r="M422" s="26">
        <f t="shared" si="44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67">
        <f>SUMIFS([1]Up!$J:$J,[1]Up!$D:$D,D422)</f>
        <v>0</v>
      </c>
      <c r="BF422" s="82"/>
      <c r="BG422" s="82" t="str">
        <f t="shared" si="47"/>
        <v/>
      </c>
      <c r="BH422" s="53" t="str">
        <f t="shared" si="49"/>
        <v/>
      </c>
      <c r="BI422" s="53" t="s">
        <v>75</v>
      </c>
      <c r="BJ422" s="53" t="s">
        <v>2002</v>
      </c>
      <c r="BK422" s="53"/>
      <c r="BL422" s="53"/>
      <c r="BM422" s="53"/>
      <c r="BN422" s="83"/>
      <c r="BO422" s="53"/>
      <c r="BP422" s="53"/>
    </row>
    <row r="423" spans="3:68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8"/>
        <v>2</v>
      </c>
      <c r="M423" s="26">
        <f t="shared" si="44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>
        <v>2</v>
      </c>
      <c r="BE423" s="67">
        <f>SUMIFS([1]Up!$J:$J,[1]Up!$D:$D,D423)</f>
        <v>0</v>
      </c>
      <c r="BF423" s="82"/>
      <c r="BG423" s="82" t="str">
        <f t="shared" si="47"/>
        <v/>
      </c>
      <c r="BH423" s="53" t="str">
        <f t="shared" si="49"/>
        <v/>
      </c>
      <c r="BI423" s="53" t="s">
        <v>75</v>
      </c>
      <c r="BJ423" s="53" t="s">
        <v>1854</v>
      </c>
      <c r="BK423" s="53"/>
      <c r="BL423" s="53"/>
      <c r="BM423" s="53"/>
      <c r="BN423" s="83"/>
      <c r="BO423" s="53"/>
      <c r="BP423" s="53"/>
    </row>
    <row r="424" spans="3:68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8"/>
        <v>1</v>
      </c>
      <c r="M424" s="26">
        <f t="shared" si="44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>
        <v>1</v>
      </c>
      <c r="BE424" s="67">
        <f>SUMIFS([1]Up!$J:$J,[1]Up!$D:$D,D424)</f>
        <v>0</v>
      </c>
      <c r="BF424" s="82"/>
      <c r="BG424" s="82" t="str">
        <f t="shared" si="47"/>
        <v/>
      </c>
      <c r="BH424" s="53" t="str">
        <f t="shared" si="49"/>
        <v/>
      </c>
      <c r="BI424" s="53" t="s">
        <v>75</v>
      </c>
      <c r="BJ424" s="53" t="s">
        <v>2005</v>
      </c>
      <c r="BK424" s="53"/>
      <c r="BL424" s="53"/>
      <c r="BM424" s="53"/>
      <c r="BN424" s="83"/>
      <c r="BO424" s="53"/>
      <c r="BP424" s="53"/>
    </row>
    <row r="425" spans="3:68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8"/>
        <v>1</v>
      </c>
      <c r="M425" s="26">
        <f t="shared" si="44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>
        <v>1</v>
      </c>
      <c r="BE425" s="67">
        <f>SUMIFS([1]Up!$J:$J,[1]Up!$D:$D,D425)</f>
        <v>0</v>
      </c>
      <c r="BF425" s="82"/>
      <c r="BG425" s="82" t="str">
        <f t="shared" ref="BG425:BG456" si="50">IFERROR(IF(C425="Plate",LEFT(E425,FIND("*",E425,1)-1),""),IF(C425="Plate",LEFT(E425,FIND("x",E425,1)-1),""))</f>
        <v/>
      </c>
      <c r="BH425" s="53" t="str">
        <f t="shared" si="49"/>
        <v/>
      </c>
      <c r="BI425" s="53" t="s">
        <v>75</v>
      </c>
      <c r="BJ425" s="53" t="s">
        <v>2007</v>
      </c>
      <c r="BK425" s="53"/>
      <c r="BL425" s="53"/>
      <c r="BM425" s="53"/>
      <c r="BN425" s="83"/>
      <c r="BO425" s="53"/>
      <c r="BP425" s="53"/>
    </row>
    <row r="426" spans="3:68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8"/>
        <v>8</v>
      </c>
      <c r="M426" s="26">
        <f t="shared" si="44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67">
        <f>SUMIFS([1]Up!$J:$J,[1]Up!$D:$D,D426)</f>
        <v>0</v>
      </c>
      <c r="BF426" s="82"/>
      <c r="BG426" s="82" t="str">
        <f t="shared" si="50"/>
        <v>PL10</v>
      </c>
      <c r="BH426" s="53" t="str">
        <f t="shared" si="49"/>
        <v/>
      </c>
      <c r="BI426" s="53" t="s">
        <v>50</v>
      </c>
      <c r="BJ426" s="84" t="s">
        <v>1787</v>
      </c>
      <c r="BK426" s="53"/>
      <c r="BL426" s="53" t="s">
        <v>1788</v>
      </c>
      <c r="BM426" s="53">
        <v>8</v>
      </c>
      <c r="BN426" s="83">
        <v>46169</v>
      </c>
      <c r="BO426" s="53"/>
      <c r="BP426" s="53"/>
    </row>
    <row r="427" spans="3:68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8"/>
        <v>4</v>
      </c>
      <c r="M427" s="26">
        <f t="shared" ref="M427:M497" si="51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67">
        <f>SUMIFS([1]Up!$J:$J,[1]Up!$D:$D,D427)</f>
        <v>0</v>
      </c>
      <c r="BF427" s="82"/>
      <c r="BG427" s="82" t="str">
        <f t="shared" si="50"/>
        <v>PL25</v>
      </c>
      <c r="BH427" s="53" t="str">
        <f t="shared" si="49"/>
        <v/>
      </c>
      <c r="BI427" s="53" t="s">
        <v>50</v>
      </c>
      <c r="BJ427" s="53" t="s">
        <v>1848</v>
      </c>
      <c r="BK427" s="53"/>
      <c r="BL427" s="53" t="s">
        <v>1849</v>
      </c>
      <c r="BM427" s="53">
        <v>4</v>
      </c>
      <c r="BN427" s="83">
        <v>46169</v>
      </c>
      <c r="BO427" s="53"/>
      <c r="BP427" s="53"/>
    </row>
    <row r="428" spans="3:68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8"/>
        <v>16</v>
      </c>
      <c r="M428" s="26">
        <f t="shared" si="51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67">
        <f>SUMIFS([1]Up!$J:$J,[1]Up!$D:$D,D428)</f>
        <v>0</v>
      </c>
      <c r="BF428" s="82"/>
      <c r="BG428" s="82" t="str">
        <f t="shared" si="50"/>
        <v>PL12</v>
      </c>
      <c r="BH428" s="53" t="str">
        <f t="shared" si="49"/>
        <v/>
      </c>
      <c r="BI428" s="53" t="s">
        <v>50</v>
      </c>
      <c r="BJ428" s="53" t="s">
        <v>1888</v>
      </c>
      <c r="BK428" s="53"/>
      <c r="BL428" s="53" t="s">
        <v>1889</v>
      </c>
      <c r="BM428" s="53">
        <v>16</v>
      </c>
      <c r="BN428" s="83">
        <v>46169</v>
      </c>
      <c r="BO428" s="53"/>
      <c r="BP428" s="53"/>
    </row>
    <row r="429" spans="3:68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8"/>
        <v>1</v>
      </c>
      <c r="M429" s="26">
        <f t="shared" si="51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67">
        <f>SUMIFS([1]Up!$J:$J,[1]Up!$D:$D,D429)</f>
        <v>0</v>
      </c>
      <c r="BF429" s="82" t="s">
        <v>3742</v>
      </c>
      <c r="BG429" s="82" t="str">
        <f t="shared" si="50"/>
        <v>PL6</v>
      </c>
      <c r="BH429" s="53" t="str">
        <f t="shared" si="49"/>
        <v>Thừa 2</v>
      </c>
      <c r="BI429" s="53" t="s">
        <v>50</v>
      </c>
      <c r="BJ429" s="53"/>
      <c r="BK429" s="53"/>
      <c r="BL429" s="53" t="s">
        <v>1681</v>
      </c>
      <c r="BM429" s="53">
        <v>1</v>
      </c>
      <c r="BN429" s="83"/>
      <c r="BO429" s="53"/>
      <c r="BP429" s="53"/>
    </row>
    <row r="430" spans="3:68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8"/>
        <v>1</v>
      </c>
      <c r="M430" s="26">
        <f t="shared" si="51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67">
        <f>SUMIFS([1]Up!$J:$J,[1]Up!$D:$D,D430)</f>
        <v>0</v>
      </c>
      <c r="BF430" s="82"/>
      <c r="BG430" s="82" t="str">
        <f t="shared" si="50"/>
        <v/>
      </c>
      <c r="BH430" s="53" t="str">
        <f t="shared" si="49"/>
        <v/>
      </c>
      <c r="BI430" s="53" t="s">
        <v>50</v>
      </c>
      <c r="BJ430" s="53"/>
      <c r="BK430" s="53"/>
      <c r="BL430" s="53" t="s">
        <v>1681</v>
      </c>
      <c r="BM430" s="53">
        <v>1</v>
      </c>
      <c r="BN430" s="83"/>
      <c r="BO430" s="53"/>
      <c r="BP430" s="53"/>
    </row>
    <row r="431" spans="3:68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8"/>
        <v>1</v>
      </c>
      <c r="M431" s="26">
        <f t="shared" si="51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67">
        <f>SUMIFS([1]Up!$J:$J,[1]Up!$D:$D,D431)</f>
        <v>0</v>
      </c>
      <c r="BF431" s="82"/>
      <c r="BG431" s="82" t="str">
        <f t="shared" si="50"/>
        <v/>
      </c>
      <c r="BH431" s="53" t="str">
        <f t="shared" si="49"/>
        <v/>
      </c>
      <c r="BI431" s="53" t="s">
        <v>50</v>
      </c>
      <c r="BJ431" s="84" t="s">
        <v>1951</v>
      </c>
      <c r="BK431" s="53"/>
      <c r="BL431" s="53" t="s">
        <v>1952</v>
      </c>
      <c r="BM431" s="53">
        <v>1</v>
      </c>
      <c r="BN431" s="83">
        <v>46169</v>
      </c>
      <c r="BO431" s="53"/>
      <c r="BP431" s="53"/>
    </row>
    <row r="432" spans="3:68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8"/>
        <v>1</v>
      </c>
      <c r="M432" s="26">
        <f t="shared" si="51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67">
        <f>SUMIFS([1]Up!$J:$J,[1]Up!$D:$D,D432)</f>
        <v>0</v>
      </c>
      <c r="BF432" s="82"/>
      <c r="BG432" s="82" t="str">
        <f t="shared" si="50"/>
        <v/>
      </c>
      <c r="BH432" s="53" t="str">
        <f t="shared" si="49"/>
        <v/>
      </c>
      <c r="BI432" s="53" t="s">
        <v>50</v>
      </c>
      <c r="BJ432" s="53"/>
      <c r="BK432" s="53"/>
      <c r="BL432" s="53" t="s">
        <v>1681</v>
      </c>
      <c r="BM432" s="53">
        <v>1</v>
      </c>
      <c r="BN432" s="83"/>
      <c r="BO432" s="53"/>
      <c r="BP432" s="53"/>
    </row>
    <row r="433" spans="3:68" ht="14.25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8"/>
        <v>1</v>
      </c>
      <c r="M433" s="26">
        <f t="shared" si="51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26"/>
      <c r="BE433" s="67">
        <f>SUMIFS([1]Up!$J:$J,[1]Up!$D:$D,D433)</f>
        <v>0</v>
      </c>
      <c r="BF433" s="82"/>
      <c r="BG433" s="82" t="str">
        <f t="shared" si="50"/>
        <v/>
      </c>
      <c r="BH433" s="53" t="str">
        <f t="shared" si="49"/>
        <v/>
      </c>
      <c r="BI433" s="53" t="s">
        <v>50</v>
      </c>
      <c r="BJ433" s="53"/>
      <c r="BK433" s="53"/>
      <c r="BL433" s="53"/>
      <c r="BM433" s="53"/>
      <c r="BN433" s="83"/>
      <c r="BO433" s="53"/>
      <c r="BP433" s="53"/>
    </row>
    <row r="434" spans="3:68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8"/>
        <v>4</v>
      </c>
      <c r="M434" s="26">
        <f t="shared" si="51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67">
        <f>SUMIFS([1]Up!$J:$J,[1]Up!$D:$D,D434)</f>
        <v>0</v>
      </c>
      <c r="BF434" s="82"/>
      <c r="BG434" s="82" t="str">
        <f t="shared" si="50"/>
        <v/>
      </c>
      <c r="BH434" s="53" t="str">
        <f t="shared" si="49"/>
        <v/>
      </c>
      <c r="BI434" s="53" t="s">
        <v>50</v>
      </c>
      <c r="BJ434" s="84" t="s">
        <v>1868</v>
      </c>
      <c r="BK434" s="53"/>
      <c r="BL434" s="53" t="s">
        <v>1869</v>
      </c>
      <c r="BM434" s="53">
        <v>4</v>
      </c>
      <c r="BN434" s="83">
        <v>46169</v>
      </c>
      <c r="BO434" s="53"/>
      <c r="BP434" s="53"/>
    </row>
    <row r="435" spans="3:68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8"/>
        <v>1</v>
      </c>
      <c r="M435" s="26">
        <f t="shared" si="51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2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67">
        <f>SUMIFS([1]Up!$J:$J,[1]Up!$D:$D,D435)</f>
        <v>0</v>
      </c>
      <c r="BF435" s="82"/>
      <c r="BG435" s="82" t="str">
        <f t="shared" si="50"/>
        <v/>
      </c>
      <c r="BH435" s="53" t="str">
        <f t="shared" si="49"/>
        <v/>
      </c>
      <c r="BI435" s="53" t="s">
        <v>50</v>
      </c>
      <c r="BJ435" s="53"/>
      <c r="BK435" s="53"/>
      <c r="BL435" s="53" t="s">
        <v>1681</v>
      </c>
      <c r="BM435" s="53">
        <v>1</v>
      </c>
      <c r="BN435" s="83"/>
      <c r="BO435" s="53"/>
      <c r="BP435" s="53"/>
    </row>
    <row r="436" spans="3:68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8"/>
        <v>1</v>
      </c>
      <c r="M436" s="26">
        <f t="shared" si="51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2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67">
        <f>SUMIFS([1]Up!$J:$J,[1]Up!$D:$D,D436)</f>
        <v>0</v>
      </c>
      <c r="BF436" s="82"/>
      <c r="BG436" s="82" t="str">
        <f t="shared" si="50"/>
        <v/>
      </c>
      <c r="BH436" s="53" t="str">
        <f t="shared" si="49"/>
        <v/>
      </c>
      <c r="BI436" s="53" t="s">
        <v>50</v>
      </c>
      <c r="BJ436" s="53"/>
      <c r="BK436" s="53"/>
      <c r="BL436" s="53" t="s">
        <v>1681</v>
      </c>
      <c r="BM436" s="53">
        <v>1</v>
      </c>
      <c r="BN436" s="83"/>
      <c r="BO436" s="53"/>
      <c r="BP436" s="53"/>
    </row>
    <row r="437" spans="3:68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8"/>
        <v>1</v>
      </c>
      <c r="M437" s="26">
        <f t="shared" si="51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67">
        <f>SUMIFS([1]Up!$J:$J,[1]Up!$D:$D,D437)</f>
        <v>0</v>
      </c>
      <c r="BF437" s="82"/>
      <c r="BG437" s="82" t="str">
        <f t="shared" si="50"/>
        <v/>
      </c>
      <c r="BH437" s="53" t="str">
        <f t="shared" si="49"/>
        <v/>
      </c>
      <c r="BI437" s="53" t="s">
        <v>50</v>
      </c>
      <c r="BJ437" s="84" t="s">
        <v>1868</v>
      </c>
      <c r="BK437" s="53"/>
      <c r="BL437" s="53" t="s">
        <v>1869</v>
      </c>
      <c r="BM437" s="53">
        <v>1</v>
      </c>
      <c r="BN437" s="83">
        <v>46169</v>
      </c>
      <c r="BO437" s="53"/>
      <c r="BP437" s="53"/>
    </row>
    <row r="438" spans="3:68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8"/>
        <v>8</v>
      </c>
      <c r="M438" s="26">
        <f t="shared" si="51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67">
        <f>SUMIFS([1]Up!$J:$J,[1]Up!$D:$D,D438)</f>
        <v>0</v>
      </c>
      <c r="BF438" s="82"/>
      <c r="BG438" s="82" t="str">
        <f t="shared" si="50"/>
        <v/>
      </c>
      <c r="BH438" s="53" t="str">
        <f t="shared" si="49"/>
        <v/>
      </c>
      <c r="BI438" s="53" t="s">
        <v>50</v>
      </c>
      <c r="BJ438" s="84" t="s">
        <v>1868</v>
      </c>
      <c r="BK438" s="53"/>
      <c r="BL438" s="53" t="s">
        <v>1869</v>
      </c>
      <c r="BM438" s="53">
        <v>8</v>
      </c>
      <c r="BN438" s="83">
        <v>46169</v>
      </c>
      <c r="BO438" s="53"/>
      <c r="BP438" s="53"/>
    </row>
    <row r="439" spans="3:68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8"/>
        <v>8</v>
      </c>
      <c r="M439" s="26">
        <f t="shared" si="51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67">
        <f>SUMIFS([1]Up!$J:$J,[1]Up!$D:$D,D439)</f>
        <v>0</v>
      </c>
      <c r="BF439" s="82"/>
      <c r="BG439" s="82" t="str">
        <f t="shared" si="50"/>
        <v/>
      </c>
      <c r="BH439" s="53" t="str">
        <f t="shared" si="49"/>
        <v/>
      </c>
      <c r="BI439" s="53" t="s">
        <v>50</v>
      </c>
      <c r="BJ439" s="84" t="s">
        <v>1868</v>
      </c>
      <c r="BK439" s="53"/>
      <c r="BL439" s="53" t="s">
        <v>1869</v>
      </c>
      <c r="BM439" s="53">
        <v>8</v>
      </c>
      <c r="BN439" s="83">
        <v>46169</v>
      </c>
      <c r="BO439" s="53"/>
      <c r="BP439" s="53"/>
    </row>
    <row r="440" spans="3:68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8"/>
        <v>8</v>
      </c>
      <c r="M440" s="26">
        <f t="shared" si="51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67">
        <f>SUMIFS([1]Up!$J:$J,[1]Up!$D:$D,D440)</f>
        <v>0</v>
      </c>
      <c r="BF440" s="82"/>
      <c r="BG440" s="82" t="str">
        <f t="shared" si="50"/>
        <v/>
      </c>
      <c r="BH440" s="53" t="str">
        <f t="shared" si="49"/>
        <v/>
      </c>
      <c r="BI440" s="53" t="s">
        <v>50</v>
      </c>
      <c r="BJ440" s="84" t="s">
        <v>1868</v>
      </c>
      <c r="BK440" s="53"/>
      <c r="BL440" s="53" t="s">
        <v>1869</v>
      </c>
      <c r="BM440" s="53">
        <v>8</v>
      </c>
      <c r="BN440" s="83">
        <v>46169</v>
      </c>
      <c r="BO440" s="53"/>
      <c r="BP440" s="53"/>
    </row>
    <row r="441" spans="3:68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8"/>
        <v>51</v>
      </c>
      <c r="M441" s="26">
        <f t="shared" si="51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67">
        <f>SUMIFS([1]Up!$J:$J,[1]Up!$D:$D,D441)</f>
        <v>0</v>
      </c>
      <c r="BF441" s="82"/>
      <c r="BG441" s="82" t="str">
        <f t="shared" si="50"/>
        <v/>
      </c>
      <c r="BH441" s="53" t="str">
        <f t="shared" si="49"/>
        <v/>
      </c>
      <c r="BI441" s="53" t="s">
        <v>50</v>
      </c>
      <c r="BJ441" s="84" t="s">
        <v>1972</v>
      </c>
      <c r="BK441" s="53"/>
      <c r="BL441" s="53" t="s">
        <v>1973</v>
      </c>
      <c r="BM441" s="53">
        <v>51</v>
      </c>
      <c r="BN441" s="83">
        <v>46169</v>
      </c>
      <c r="BO441" s="53"/>
      <c r="BP441" s="53"/>
    </row>
    <row r="442" spans="3:68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8"/>
        <v>2</v>
      </c>
      <c r="M442" s="26">
        <f t="shared" si="51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67">
        <f>SUMIFS([1]Up!$J:$J,[1]Up!$D:$D,D442)</f>
        <v>0</v>
      </c>
      <c r="BF442" s="82"/>
      <c r="BG442" s="82" t="str">
        <f t="shared" si="50"/>
        <v/>
      </c>
      <c r="BH442" s="53" t="str">
        <f t="shared" si="49"/>
        <v/>
      </c>
      <c r="BI442" s="53" t="s">
        <v>50</v>
      </c>
      <c r="BJ442" s="53" t="s">
        <v>1977</v>
      </c>
      <c r="BK442" s="53"/>
      <c r="BL442" s="53" t="s">
        <v>1978</v>
      </c>
      <c r="BM442" s="53">
        <v>2</v>
      </c>
      <c r="BN442" s="83">
        <v>46169</v>
      </c>
      <c r="BO442" s="53"/>
      <c r="BP442" s="53"/>
    </row>
    <row r="443" spans="3:68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8"/>
        <v>2</v>
      </c>
      <c r="M443" s="26">
        <f t="shared" si="51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67">
        <f>SUMIFS([1]Up!$J:$J,[1]Up!$D:$D,D443)</f>
        <v>0</v>
      </c>
      <c r="BF443" s="82"/>
      <c r="BG443" s="82" t="str">
        <f t="shared" si="50"/>
        <v/>
      </c>
      <c r="BH443" s="53" t="str">
        <f t="shared" si="49"/>
        <v/>
      </c>
      <c r="BI443" s="53" t="s">
        <v>50</v>
      </c>
      <c r="BJ443" s="53" t="s">
        <v>2123</v>
      </c>
      <c r="BK443" s="53"/>
      <c r="BL443" s="53" t="s">
        <v>2124</v>
      </c>
      <c r="BM443" s="53">
        <v>2</v>
      </c>
      <c r="BN443" s="83">
        <v>46169</v>
      </c>
      <c r="BO443" s="53"/>
      <c r="BP443" s="53"/>
    </row>
    <row r="444" spans="3:68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8"/>
        <v>2</v>
      </c>
      <c r="M444" s="26">
        <f t="shared" si="5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>
        <v>2</v>
      </c>
      <c r="BE444" s="67">
        <f>SUMIFS([1]Up!$J:$J,[1]Up!$D:$D,D444)</f>
        <v>0</v>
      </c>
      <c r="BF444" s="82"/>
      <c r="BG444" s="82" t="str">
        <f t="shared" si="50"/>
        <v/>
      </c>
      <c r="BH444" s="53" t="str">
        <f t="shared" si="49"/>
        <v/>
      </c>
      <c r="BI444" s="53" t="s">
        <v>61</v>
      </c>
      <c r="BJ444" s="84" t="s">
        <v>1982</v>
      </c>
      <c r="BK444" s="53"/>
      <c r="BL444" s="53" t="s">
        <v>1983</v>
      </c>
      <c r="BM444" s="53">
        <v>2</v>
      </c>
      <c r="BN444" s="83">
        <v>46169</v>
      </c>
      <c r="BO444" s="53"/>
      <c r="BP444" s="53"/>
    </row>
    <row r="445" spans="3:68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8"/>
        <v>3</v>
      </c>
      <c r="M445" s="26">
        <f t="shared" si="51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67">
        <f>SUMIFS([1]Up!$J:$J,[1]Up!$D:$D,D445)</f>
        <v>0</v>
      </c>
      <c r="BF445" s="82"/>
      <c r="BG445" s="82" t="str">
        <f t="shared" si="50"/>
        <v>PL6</v>
      </c>
      <c r="BH445" s="53" t="str">
        <f t="shared" si="49"/>
        <v/>
      </c>
      <c r="BI445" s="53" t="s">
        <v>50</v>
      </c>
      <c r="BJ445" s="84" t="s">
        <v>1778</v>
      </c>
      <c r="BK445" s="53"/>
      <c r="BL445" s="53" t="s">
        <v>1779</v>
      </c>
      <c r="BM445" s="53">
        <v>3</v>
      </c>
      <c r="BN445" s="83">
        <v>46169</v>
      </c>
      <c r="BO445" s="53"/>
      <c r="BP445" s="53"/>
    </row>
    <row r="446" spans="3:68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8"/>
        <v>6</v>
      </c>
      <c r="M446" s="26">
        <f t="shared" si="51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67">
        <f>SUMIFS([1]Up!$J:$J,[1]Up!$D:$D,D446)</f>
        <v>0</v>
      </c>
      <c r="BF446" s="82"/>
      <c r="BG446" s="82" t="str">
        <f t="shared" si="50"/>
        <v>PL6</v>
      </c>
      <c r="BH446" s="53" t="str">
        <f t="shared" si="49"/>
        <v/>
      </c>
      <c r="BI446" s="53" t="s">
        <v>50</v>
      </c>
      <c r="BJ446" s="84" t="s">
        <v>1778</v>
      </c>
      <c r="BK446" s="53"/>
      <c r="BL446" s="53" t="s">
        <v>1779</v>
      </c>
      <c r="BM446" s="53">
        <v>6</v>
      </c>
      <c r="BN446" s="83">
        <v>46169</v>
      </c>
      <c r="BO446" s="53"/>
      <c r="BP446" s="53"/>
    </row>
    <row r="447" spans="3:68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8"/>
        <v>5</v>
      </c>
      <c r="M447" s="26">
        <f t="shared" si="51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67">
        <f>SUMIFS([1]Up!$J:$J,[1]Up!$D:$D,D447)</f>
        <v>0</v>
      </c>
      <c r="BF447" s="82"/>
      <c r="BG447" s="82" t="str">
        <f t="shared" si="50"/>
        <v>PL6</v>
      </c>
      <c r="BH447" s="53" t="str">
        <f t="shared" si="49"/>
        <v/>
      </c>
      <c r="BI447" s="53" t="s">
        <v>50</v>
      </c>
      <c r="BJ447" s="84" t="s">
        <v>1778</v>
      </c>
      <c r="BK447" s="53"/>
      <c r="BL447" s="53" t="s">
        <v>1779</v>
      </c>
      <c r="BM447" s="53">
        <v>5</v>
      </c>
      <c r="BN447" s="83">
        <v>46169</v>
      </c>
      <c r="BO447" s="53"/>
      <c r="BP447" s="53"/>
    </row>
    <row r="448" spans="3:68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8"/>
        <v>2</v>
      </c>
      <c r="M448" s="26">
        <f t="shared" si="5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67">
        <f>SUMIFS([1]Up!$J:$J,[1]Up!$D:$D,D448)</f>
        <v>0</v>
      </c>
      <c r="BF448" s="82"/>
      <c r="BG448" s="82" t="str">
        <f t="shared" si="50"/>
        <v>PL6</v>
      </c>
      <c r="BH448" s="53" t="str">
        <f t="shared" si="49"/>
        <v/>
      </c>
      <c r="BI448" s="53" t="s">
        <v>50</v>
      </c>
      <c r="BJ448" s="53"/>
      <c r="BK448" s="53"/>
      <c r="BL448" s="53" t="s">
        <v>1991</v>
      </c>
      <c r="BM448" s="53">
        <v>2</v>
      </c>
      <c r="BN448" s="83">
        <v>46169</v>
      </c>
      <c r="BO448" s="53"/>
      <c r="BP448" s="53"/>
    </row>
    <row r="449" spans="3:68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8"/>
        <v>2</v>
      </c>
      <c r="M449" s="26">
        <f t="shared" si="5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67">
        <f>SUMIFS([1]Up!$J:$J,[1]Up!$D:$D,D449)</f>
        <v>0</v>
      </c>
      <c r="BF449" s="82"/>
      <c r="BG449" s="82" t="str">
        <f t="shared" si="50"/>
        <v>PL3.6</v>
      </c>
      <c r="BH449" s="53" t="str">
        <f t="shared" si="49"/>
        <v/>
      </c>
      <c r="BI449" s="53" t="s">
        <v>50</v>
      </c>
      <c r="BJ449" s="53" t="s">
        <v>3799</v>
      </c>
      <c r="BK449" s="53"/>
      <c r="BL449" s="53" t="s">
        <v>3800</v>
      </c>
      <c r="BM449" s="53">
        <v>2</v>
      </c>
      <c r="BN449" s="83">
        <v>46169</v>
      </c>
      <c r="BO449" s="53"/>
      <c r="BP449" s="53"/>
    </row>
    <row r="450" spans="3:68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8"/>
        <v>2</v>
      </c>
      <c r="M450" s="26">
        <f t="shared" si="51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67">
        <f>SUMIFS([1]Up!$J:$J,[1]Up!$D:$D,D450)</f>
        <v>0</v>
      </c>
      <c r="BF450" s="82"/>
      <c r="BG450" s="82" t="str">
        <f t="shared" si="50"/>
        <v>PL6</v>
      </c>
      <c r="BH450" s="53" t="str">
        <f t="shared" si="49"/>
        <v/>
      </c>
      <c r="BI450" s="53" t="s">
        <v>50</v>
      </c>
      <c r="BJ450" s="84" t="s">
        <v>1778</v>
      </c>
      <c r="BK450" s="53"/>
      <c r="BL450" s="53" t="s">
        <v>1779</v>
      </c>
      <c r="BM450" s="53">
        <v>2</v>
      </c>
      <c r="BN450" s="83">
        <v>46169</v>
      </c>
      <c r="BO450" s="53"/>
      <c r="BP450" s="53"/>
    </row>
    <row r="451" spans="3:68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8"/>
        <v>35</v>
      </c>
      <c r="M451" s="26">
        <f t="shared" si="51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67">
        <f>SUMIFS([1]Up!$J:$J,[1]Up!$D:$D,D451)</f>
        <v>0</v>
      </c>
      <c r="BF451" s="82"/>
      <c r="BG451" s="82" t="str">
        <f t="shared" si="50"/>
        <v>PL6</v>
      </c>
      <c r="BH451" s="53" t="str">
        <f t="shared" si="49"/>
        <v/>
      </c>
      <c r="BI451" s="53" t="s">
        <v>50</v>
      </c>
      <c r="BJ451" s="84" t="s">
        <v>1778</v>
      </c>
      <c r="BK451" s="53"/>
      <c r="BL451" s="53" t="s">
        <v>1779</v>
      </c>
      <c r="BM451" s="53">
        <v>35</v>
      </c>
      <c r="BN451" s="83">
        <v>46169</v>
      </c>
      <c r="BO451" s="53"/>
      <c r="BP451" s="53"/>
    </row>
    <row r="452" spans="3:68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8"/>
        <v>51</v>
      </c>
      <c r="M452" s="26">
        <f t="shared" si="5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>
        <v>51</v>
      </c>
      <c r="BE452" s="67">
        <f>SUMIFS([1]Up!$J:$J,[1]Up!$D:$D,D452)</f>
        <v>0</v>
      </c>
      <c r="BF452" s="82"/>
      <c r="BG452" s="82" t="str">
        <f t="shared" si="50"/>
        <v/>
      </c>
      <c r="BH452" s="53" t="str">
        <f t="shared" si="49"/>
        <v/>
      </c>
      <c r="BI452" s="53" t="s">
        <v>75</v>
      </c>
      <c r="BJ452" s="53" t="s">
        <v>1994</v>
      </c>
      <c r="BK452" s="53"/>
      <c r="BL452" s="53"/>
      <c r="BM452" s="53"/>
      <c r="BN452" s="83"/>
      <c r="BO452" s="53"/>
      <c r="BP452" s="53"/>
    </row>
    <row r="453" spans="3:68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8"/>
        <v>2</v>
      </c>
      <c r="M453" s="26">
        <f t="shared" si="5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>
        <v>2</v>
      </c>
      <c r="BE453" s="67">
        <f>SUMIFS([1]Up!$J:$J,[1]Up!$D:$D,D453)</f>
        <v>0</v>
      </c>
      <c r="BF453" s="82"/>
      <c r="BG453" s="82" t="str">
        <f t="shared" si="50"/>
        <v/>
      </c>
      <c r="BH453" s="53" t="str">
        <f t="shared" si="49"/>
        <v/>
      </c>
      <c r="BI453" s="53" t="s">
        <v>75</v>
      </c>
      <c r="BJ453" s="53" t="s">
        <v>1996</v>
      </c>
      <c r="BK453" s="53"/>
      <c r="BL453" s="53"/>
      <c r="BM453" s="53"/>
      <c r="BN453" s="83"/>
      <c r="BO453" s="53"/>
      <c r="BP453" s="53"/>
    </row>
    <row r="454" spans="3:68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8"/>
        <v>2</v>
      </c>
      <c r="M454" s="26">
        <f t="shared" si="5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>
        <v>2</v>
      </c>
      <c r="BE454" s="67">
        <f>SUMIFS([1]Up!$J:$J,[1]Up!$D:$D,D454)</f>
        <v>0</v>
      </c>
      <c r="BF454" s="82"/>
      <c r="BG454" s="82" t="str">
        <f t="shared" si="50"/>
        <v/>
      </c>
      <c r="BH454" s="53" t="str">
        <f t="shared" si="49"/>
        <v/>
      </c>
      <c r="BI454" s="53" t="s">
        <v>75</v>
      </c>
      <c r="BJ454" s="53" t="s">
        <v>2000</v>
      </c>
      <c r="BK454" s="53"/>
      <c r="BL454" s="53"/>
      <c r="BM454" s="53"/>
      <c r="BN454" s="83"/>
      <c r="BO454" s="53"/>
      <c r="BP454" s="53"/>
    </row>
    <row r="455" spans="3:68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8"/>
        <v>638</v>
      </c>
      <c r="M455" s="26">
        <f t="shared" si="5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>
        <v>638</v>
      </c>
      <c r="BE455" s="67">
        <f>SUMIFS([1]Up!$J:$J,[1]Up!$D:$D,D455)</f>
        <v>0</v>
      </c>
      <c r="BF455" s="82"/>
      <c r="BG455" s="82" t="str">
        <f t="shared" si="50"/>
        <v/>
      </c>
      <c r="BH455" s="53" t="str">
        <f t="shared" si="49"/>
        <v/>
      </c>
      <c r="BI455" s="53" t="s">
        <v>75</v>
      </c>
      <c r="BJ455" s="53" t="s">
        <v>1854</v>
      </c>
      <c r="BK455" s="53"/>
      <c r="BL455" s="53"/>
      <c r="BM455" s="53"/>
      <c r="BN455" s="83"/>
      <c r="BO455" s="53"/>
      <c r="BP455" s="53"/>
    </row>
    <row r="456" spans="3:68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8"/>
        <v>2</v>
      </c>
      <c r="M456" s="26">
        <f t="shared" si="5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>
        <v>2</v>
      </c>
      <c r="BE456" s="67">
        <f>SUMIFS([1]Up!$J:$J,[1]Up!$D:$D,D456)</f>
        <v>0</v>
      </c>
      <c r="BF456" s="82"/>
      <c r="BG456" s="82" t="str">
        <f t="shared" si="50"/>
        <v/>
      </c>
      <c r="BH456" s="53" t="str">
        <f t="shared" si="49"/>
        <v/>
      </c>
      <c r="BI456" s="53" t="s">
        <v>75</v>
      </c>
      <c r="BJ456" s="53" t="s">
        <v>2128</v>
      </c>
      <c r="BK456" s="53"/>
      <c r="BL456" s="53"/>
      <c r="BM456" s="53"/>
      <c r="BN456" s="83"/>
      <c r="BO456" s="53"/>
      <c r="BP456" s="53"/>
    </row>
    <row r="457" spans="3:68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8"/>
        <v>319</v>
      </c>
      <c r="M457" s="26">
        <f t="shared" si="5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67">
        <f>SUMIFS([1]Up!$J:$J,[1]Up!$D:$D,D457)</f>
        <v>0</v>
      </c>
      <c r="BF457" s="82"/>
      <c r="BG457" s="82" t="str">
        <f t="shared" ref="BG457:BG471" si="53">IFERROR(IF(C457="Plate",LEFT(E457,FIND("*",E457,1)-1),""),IF(C457="Plate",LEFT(E457,FIND("x",E457,1)-1),""))</f>
        <v/>
      </c>
      <c r="BH457" s="53" t="str">
        <f t="shared" si="49"/>
        <v/>
      </c>
      <c r="BI457" s="53" t="s">
        <v>75</v>
      </c>
      <c r="BJ457" s="53" t="s">
        <v>2015</v>
      </c>
      <c r="BK457" s="53"/>
      <c r="BL457" s="53"/>
      <c r="BM457" s="53"/>
      <c r="BN457" s="83"/>
      <c r="BO457" s="53"/>
      <c r="BP457" s="53"/>
    </row>
    <row r="458" spans="3:68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8"/>
        <v>2</v>
      </c>
      <c r="M458" s="26">
        <f t="shared" si="51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>
        <v>2</v>
      </c>
      <c r="BE458" s="67">
        <f>SUMIFS([1]Up!$J:$J,[1]Up!$D:$D,D458)</f>
        <v>0</v>
      </c>
      <c r="BF458" s="82"/>
      <c r="BG458" s="82" t="str">
        <f t="shared" si="53"/>
        <v/>
      </c>
      <c r="BH458" s="53" t="str">
        <f t="shared" si="49"/>
        <v/>
      </c>
      <c r="BI458" s="53" t="s">
        <v>75</v>
      </c>
      <c r="BJ458" s="53" t="s">
        <v>1998</v>
      </c>
      <c r="BK458" s="53"/>
      <c r="BL458" s="53"/>
      <c r="BM458" s="53"/>
      <c r="BN458" s="83"/>
      <c r="BO458" s="53"/>
      <c r="BP458" s="53"/>
    </row>
    <row r="459" spans="3:68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8"/>
        <v>4</v>
      </c>
      <c r="M459" s="26">
        <f t="shared" si="5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>
        <v>4</v>
      </c>
      <c r="BE459" s="67">
        <f>SUMIFS([1]Up!$J:$J,[1]Up!$D:$D,D459)</f>
        <v>0</v>
      </c>
      <c r="BF459" s="82"/>
      <c r="BG459" s="82" t="str">
        <f t="shared" si="53"/>
        <v/>
      </c>
      <c r="BH459" s="53" t="str">
        <f t="shared" si="49"/>
        <v/>
      </c>
      <c r="BI459" s="53" t="s">
        <v>75</v>
      </c>
      <c r="BJ459" s="53" t="s">
        <v>2017</v>
      </c>
      <c r="BK459" s="53"/>
      <c r="BL459" s="53"/>
      <c r="BM459" s="53"/>
      <c r="BN459" s="83"/>
      <c r="BO459" s="53"/>
      <c r="BP459" s="53"/>
    </row>
    <row r="460" spans="3:68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8"/>
        <v>2</v>
      </c>
      <c r="M460" s="26">
        <f t="shared" si="51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67">
        <f>SUMIFS([1]Up!$J:$J,[1]Up!$D:$D,D460)</f>
        <v>0</v>
      </c>
      <c r="BF460" s="82"/>
      <c r="BG460" s="82" t="str">
        <f t="shared" si="53"/>
        <v/>
      </c>
      <c r="BH460" s="53" t="str">
        <f t="shared" si="49"/>
        <v/>
      </c>
      <c r="BI460" s="53" t="s">
        <v>75</v>
      </c>
      <c r="BJ460" s="53" t="s">
        <v>2002</v>
      </c>
      <c r="BK460" s="53"/>
      <c r="BL460" s="53"/>
      <c r="BM460" s="53"/>
      <c r="BN460" s="83"/>
      <c r="BO460" s="53"/>
      <c r="BP460" s="53"/>
    </row>
    <row r="461" spans="3:68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8"/>
        <v>4</v>
      </c>
      <c r="M461" s="26">
        <f t="shared" si="51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>
        <v>4</v>
      </c>
      <c r="BE461" s="67">
        <f>SUMIFS([1]Up!$J:$J,[1]Up!$D:$D,D461)</f>
        <v>0</v>
      </c>
      <c r="BF461" s="82"/>
      <c r="BG461" s="82" t="str">
        <f t="shared" si="53"/>
        <v/>
      </c>
      <c r="BH461" s="53" t="str">
        <f t="shared" si="49"/>
        <v/>
      </c>
      <c r="BI461" s="53" t="s">
        <v>75</v>
      </c>
      <c r="BJ461" s="53" t="s">
        <v>1854</v>
      </c>
      <c r="BK461" s="53"/>
      <c r="BL461" s="53"/>
      <c r="BM461" s="53"/>
      <c r="BN461" s="83"/>
      <c r="BO461" s="53"/>
      <c r="BP461" s="53"/>
    </row>
    <row r="462" spans="3:68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8"/>
        <v>2</v>
      </c>
      <c r="M462" s="26">
        <f t="shared" si="51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>
        <v>2</v>
      </c>
      <c r="BE462" s="67">
        <f>SUMIFS([1]Up!$J:$J,[1]Up!$D:$D,D462)</f>
        <v>0</v>
      </c>
      <c r="BF462" s="82"/>
      <c r="BG462" s="82" t="str">
        <f t="shared" si="53"/>
        <v/>
      </c>
      <c r="BH462" s="53" t="str">
        <f t="shared" si="49"/>
        <v/>
      </c>
      <c r="BI462" s="53" t="s">
        <v>75</v>
      </c>
      <c r="BJ462" s="53" t="s">
        <v>2005</v>
      </c>
      <c r="BK462" s="53"/>
      <c r="BL462" s="53"/>
      <c r="BM462" s="53"/>
      <c r="BN462" s="83"/>
      <c r="BO462" s="53"/>
      <c r="BP462" s="53"/>
    </row>
    <row r="463" spans="3:68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8"/>
        <v>2</v>
      </c>
      <c r="M463" s="26">
        <f t="shared" si="51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>
        <v>2</v>
      </c>
      <c r="BE463" s="67">
        <f>SUMIFS([1]Up!$J:$J,[1]Up!$D:$D,D463)</f>
        <v>0</v>
      </c>
      <c r="BF463" s="82"/>
      <c r="BG463" s="82" t="str">
        <f t="shared" si="53"/>
        <v/>
      </c>
      <c r="BH463" s="53" t="str">
        <f t="shared" si="49"/>
        <v/>
      </c>
      <c r="BI463" s="53" t="s">
        <v>75</v>
      </c>
      <c r="BJ463" s="53" t="s">
        <v>2007</v>
      </c>
      <c r="BK463" s="53"/>
      <c r="BL463" s="53"/>
      <c r="BM463" s="53"/>
      <c r="BN463" s="83"/>
      <c r="BO463" s="53"/>
      <c r="BP463" s="53"/>
    </row>
    <row r="464" spans="3:68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8"/>
        <v>8</v>
      </c>
      <c r="M464" s="26">
        <f t="shared" si="51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67">
        <f>SUMIFS([1]Up!$J:$J,[1]Up!$D:$D,D464)</f>
        <v>0</v>
      </c>
      <c r="BF464" s="82"/>
      <c r="BG464" s="82" t="str">
        <f t="shared" si="53"/>
        <v>PL10</v>
      </c>
      <c r="BH464" s="53" t="str">
        <f t="shared" si="49"/>
        <v/>
      </c>
      <c r="BI464" s="53" t="s">
        <v>50</v>
      </c>
      <c r="BJ464" s="84" t="s">
        <v>1787</v>
      </c>
      <c r="BK464" s="53"/>
      <c r="BL464" s="53" t="s">
        <v>1788</v>
      </c>
      <c r="BM464" s="53">
        <v>8</v>
      </c>
      <c r="BN464" s="83">
        <v>46169</v>
      </c>
      <c r="BO464" s="53"/>
      <c r="BP464" s="53"/>
    </row>
    <row r="465" spans="3:68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8"/>
        <v>5</v>
      </c>
      <c r="M465" s="26">
        <f t="shared" si="51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67">
        <f>SUMIFS([1]Up!$J:$J,[1]Up!$D:$D,D465)</f>
        <v>0</v>
      </c>
      <c r="BF465" s="82"/>
      <c r="BG465" s="82" t="str">
        <f t="shared" si="53"/>
        <v>PL25</v>
      </c>
      <c r="BH465" s="53" t="str">
        <f t="shared" si="49"/>
        <v/>
      </c>
      <c r="BI465" s="53" t="s">
        <v>50</v>
      </c>
      <c r="BJ465" s="53" t="s">
        <v>1848</v>
      </c>
      <c r="BK465" s="53"/>
      <c r="BL465" s="53" t="s">
        <v>1849</v>
      </c>
      <c r="BM465" s="53">
        <v>5</v>
      </c>
      <c r="BN465" s="83">
        <v>46169</v>
      </c>
      <c r="BO465" s="53"/>
      <c r="BP465" s="53"/>
    </row>
    <row r="466" spans="3:68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8"/>
        <v>20</v>
      </c>
      <c r="M466" s="26">
        <f t="shared" si="51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67">
        <f>SUMIFS([1]Up!$J:$J,[1]Up!$D:$D,D466)</f>
        <v>0</v>
      </c>
      <c r="BF466" s="82"/>
      <c r="BG466" s="82" t="str">
        <f t="shared" si="53"/>
        <v>PL12</v>
      </c>
      <c r="BH466" s="53" t="str">
        <f t="shared" si="49"/>
        <v/>
      </c>
      <c r="BI466" s="53" t="s">
        <v>50</v>
      </c>
      <c r="BJ466" s="53" t="s">
        <v>1888</v>
      </c>
      <c r="BK466" s="53"/>
      <c r="BL466" s="53" t="s">
        <v>1889</v>
      </c>
      <c r="BM466" s="53">
        <v>20</v>
      </c>
      <c r="BN466" s="83">
        <v>46169</v>
      </c>
      <c r="BO466" s="53"/>
      <c r="BP466" s="53"/>
    </row>
    <row r="467" spans="3:68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8"/>
        <v>1</v>
      </c>
      <c r="M467" s="26">
        <f t="shared" si="51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67">
        <f>SUMIFS([1]Up!$J:$J,[1]Up!$D:$D,D467)</f>
        <v>0</v>
      </c>
      <c r="BF467" s="82" t="s">
        <v>82</v>
      </c>
      <c r="BG467" s="82" t="str">
        <f t="shared" si="53"/>
        <v>PL6</v>
      </c>
      <c r="BH467" s="53" t="str">
        <f t="shared" si="49"/>
        <v>Thừa 1</v>
      </c>
      <c r="BI467" s="53" t="s">
        <v>50</v>
      </c>
      <c r="BJ467" s="53"/>
      <c r="BK467" s="53"/>
      <c r="BL467" s="53" t="s">
        <v>1681</v>
      </c>
      <c r="BM467" s="53">
        <v>1</v>
      </c>
      <c r="BN467" s="83"/>
      <c r="BO467" s="53"/>
      <c r="BP467" s="53"/>
    </row>
    <row r="468" spans="3:68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8"/>
        <v>2</v>
      </c>
      <c r="M468" s="26">
        <f t="shared" si="51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>
        <v>1</v>
      </c>
      <c r="BE468" s="67">
        <f>SUMIFS([1]Up!$J:$J,[1]Up!$D:$D,D468)</f>
        <v>0</v>
      </c>
      <c r="BF468" s="82"/>
      <c r="BG468" s="82" t="str">
        <f t="shared" si="53"/>
        <v/>
      </c>
      <c r="BH468" s="53" t="str">
        <f t="shared" si="49"/>
        <v/>
      </c>
      <c r="BI468" s="53" t="s">
        <v>50</v>
      </c>
      <c r="BJ468" s="84" t="s">
        <v>1951</v>
      </c>
      <c r="BK468" s="53"/>
      <c r="BL468" s="53" t="s">
        <v>1952</v>
      </c>
      <c r="BM468" s="53">
        <v>2</v>
      </c>
      <c r="BN468" s="83">
        <v>46169</v>
      </c>
      <c r="BO468" s="53"/>
      <c r="BP468" s="53"/>
    </row>
    <row r="469" spans="3:68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8"/>
        <v>1</v>
      </c>
      <c r="M469" s="26">
        <f t="shared" si="51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67">
        <f>SUMIFS([1]Up!$J:$J,[1]Up!$D:$D,D469)</f>
        <v>0</v>
      </c>
      <c r="BF469" s="82"/>
      <c r="BG469" s="82" t="str">
        <f t="shared" si="53"/>
        <v/>
      </c>
      <c r="BH469" s="53" t="str">
        <f t="shared" si="49"/>
        <v/>
      </c>
      <c r="BI469" s="53" t="s">
        <v>50</v>
      </c>
      <c r="BJ469" s="53"/>
      <c r="BK469" s="53"/>
      <c r="BL469" s="53" t="s">
        <v>1681</v>
      </c>
      <c r="BM469" s="53">
        <v>1</v>
      </c>
      <c r="BN469" s="83"/>
      <c r="BO469" s="53"/>
      <c r="BP469" s="53"/>
    </row>
    <row r="470" spans="3:68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8"/>
        <v>1</v>
      </c>
      <c r="M470" s="26">
        <f t="shared" si="51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67">
        <f>SUMIFS([1]Up!$J:$J,[1]Up!$D:$D,D470)</f>
        <v>0</v>
      </c>
      <c r="BF470" s="82"/>
      <c r="BG470" s="82" t="str">
        <f t="shared" si="53"/>
        <v/>
      </c>
      <c r="BH470" s="53" t="str">
        <f t="shared" si="49"/>
        <v/>
      </c>
      <c r="BI470" s="53" t="s">
        <v>50</v>
      </c>
      <c r="BJ470" s="53"/>
      <c r="BK470" s="53"/>
      <c r="BL470" s="53" t="s">
        <v>1681</v>
      </c>
      <c r="BM470" s="53">
        <v>1</v>
      </c>
      <c r="BN470" s="83"/>
      <c r="BO470" s="53"/>
      <c r="BP470" s="53"/>
    </row>
    <row r="471" spans="3:68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8"/>
        <v>0</v>
      </c>
      <c r="M471" s="26">
        <f t="shared" si="51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67">
        <f>SUMIFS([1]Up!$J:$J,[1]Up!$D:$D,D471)</f>
        <v>0</v>
      </c>
      <c r="BF471" s="82"/>
      <c r="BG471" s="82" t="str">
        <f t="shared" si="53"/>
        <v/>
      </c>
      <c r="BH471" s="53" t="str">
        <f t="shared" si="49"/>
        <v/>
      </c>
      <c r="BI471" s="53"/>
      <c r="BJ471" s="53"/>
      <c r="BK471" s="53"/>
      <c r="BL471" s="53"/>
      <c r="BM471" s="53"/>
      <c r="BN471" s="83"/>
      <c r="BO471" s="53"/>
      <c r="BP471" s="53"/>
    </row>
    <row r="472" spans="3:68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8"/>
        <v>1</v>
      </c>
      <c r="M472" s="26">
        <f t="shared" si="5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67">
        <f>SUMIFS([1]Up!$J:$J,[1]Up!$D:$D,D472)</f>
        <v>0</v>
      </c>
      <c r="BF472" s="82"/>
      <c r="BG472" s="82"/>
      <c r="BH472" s="53" t="str">
        <f t="shared" si="49"/>
        <v/>
      </c>
      <c r="BI472" s="53" t="s">
        <v>96</v>
      </c>
      <c r="BJ472" s="53"/>
      <c r="BK472" s="53"/>
      <c r="BL472" s="53" t="s">
        <v>1681</v>
      </c>
      <c r="BM472" s="53">
        <v>2</v>
      </c>
      <c r="BN472" s="83"/>
      <c r="BO472" s="53"/>
      <c r="BP472" s="53"/>
    </row>
    <row r="473" spans="3:68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8"/>
        <v>1</v>
      </c>
      <c r="M473" s="26">
        <f t="shared" si="5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67">
        <f>SUMIFS([1]Up!$J:$J,[1]Up!$D:$D,D473)</f>
        <v>0</v>
      </c>
      <c r="BF473" s="82"/>
      <c r="BG473" s="82"/>
      <c r="BH473" s="53" t="str">
        <f t="shared" si="49"/>
        <v/>
      </c>
      <c r="BI473" s="53" t="s">
        <v>96</v>
      </c>
      <c r="BJ473" s="53"/>
      <c r="BK473" s="53"/>
      <c r="BL473" s="53" t="s">
        <v>1681</v>
      </c>
      <c r="BM473" s="53">
        <v>2</v>
      </c>
      <c r="BN473" s="83"/>
      <c r="BO473" s="53"/>
      <c r="BP473" s="53"/>
    </row>
    <row r="474" spans="3:68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8"/>
        <v>12</v>
      </c>
      <c r="M474" s="26">
        <f t="shared" si="51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67">
        <f>SUMIFS([1]Up!$J:$J,[1]Up!$D:$D,D474)</f>
        <v>0</v>
      </c>
      <c r="BF474" s="82"/>
      <c r="BG474" s="82" t="str">
        <f t="shared" ref="BG474:BG479" si="54">IFERROR(IF(C474="Plate",LEFT(E474,FIND("*",E474,1)-1),""),IF(C474="Plate",LEFT(E474,FIND("x",E474,1)-1),""))</f>
        <v/>
      </c>
      <c r="BH474" s="53" t="str">
        <f t="shared" si="49"/>
        <v/>
      </c>
      <c r="BI474" s="53" t="s">
        <v>50</v>
      </c>
      <c r="BJ474" s="84" t="s">
        <v>1868</v>
      </c>
      <c r="BK474" s="53"/>
      <c r="BL474" s="53" t="s">
        <v>1869</v>
      </c>
      <c r="BM474" s="53">
        <v>12</v>
      </c>
      <c r="BN474" s="83">
        <v>46169</v>
      </c>
      <c r="BO474" s="53"/>
      <c r="BP474" s="53"/>
    </row>
    <row r="475" spans="3:68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8"/>
        <v>4</v>
      </c>
      <c r="M475" s="26">
        <f t="shared" si="51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67">
        <f>SUMIFS([1]Up!$J:$J,[1]Up!$D:$D,D475)</f>
        <v>0</v>
      </c>
      <c r="BF475" s="82"/>
      <c r="BG475" s="82" t="str">
        <f t="shared" si="54"/>
        <v/>
      </c>
      <c r="BH475" s="53" t="str">
        <f t="shared" si="49"/>
        <v/>
      </c>
      <c r="BI475" s="53" t="s">
        <v>50</v>
      </c>
      <c r="BJ475" s="53" t="s">
        <v>2037</v>
      </c>
      <c r="BK475" s="53"/>
      <c r="BL475" s="53" t="s">
        <v>2038</v>
      </c>
      <c r="BM475" s="53">
        <v>4</v>
      </c>
      <c r="BN475" s="83">
        <v>46169</v>
      </c>
      <c r="BO475" s="53"/>
      <c r="BP475" s="53"/>
    </row>
    <row r="476" spans="3:68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8"/>
        <v>1</v>
      </c>
      <c r="M476" s="26">
        <f t="shared" si="51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67">
        <f>SUMIFS([1]Up!$J:$J,[1]Up!$D:$D,D476)</f>
        <v>0</v>
      </c>
      <c r="BF476" s="82"/>
      <c r="BG476" s="82" t="str">
        <f t="shared" si="54"/>
        <v/>
      </c>
      <c r="BH476" s="53" t="str">
        <f t="shared" si="49"/>
        <v/>
      </c>
      <c r="BI476" s="53" t="s">
        <v>50</v>
      </c>
      <c r="BJ476" s="84" t="s">
        <v>1868</v>
      </c>
      <c r="BK476" s="53"/>
      <c r="BL476" s="53" t="s">
        <v>1869</v>
      </c>
      <c r="BM476" s="53">
        <v>1</v>
      </c>
      <c r="BN476" s="83">
        <v>46169</v>
      </c>
      <c r="BO476" s="53"/>
      <c r="BP476" s="53"/>
    </row>
    <row r="477" spans="3:68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8"/>
        <v>1</v>
      </c>
      <c r="M477" s="26">
        <f t="shared" si="51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67">
        <f>SUMIFS([1]Up!$J:$J,[1]Up!$D:$D,D477)</f>
        <v>0</v>
      </c>
      <c r="BF477" s="82"/>
      <c r="BG477" s="82" t="str">
        <f t="shared" si="54"/>
        <v/>
      </c>
      <c r="BH477" s="53" t="str">
        <f t="shared" si="49"/>
        <v/>
      </c>
      <c r="BI477" s="53" t="s">
        <v>50</v>
      </c>
      <c r="BJ477" s="84" t="s">
        <v>1868</v>
      </c>
      <c r="BK477" s="53"/>
      <c r="BL477" s="53" t="s">
        <v>1869</v>
      </c>
      <c r="BM477" s="53">
        <v>1</v>
      </c>
      <c r="BN477" s="83">
        <v>46169</v>
      </c>
      <c r="BO477" s="53"/>
      <c r="BP477" s="53"/>
    </row>
    <row r="478" spans="3:68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8"/>
        <v>1</v>
      </c>
      <c r="M478" s="26">
        <f t="shared" si="51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67">
        <f>SUMIFS([1]Up!$J:$J,[1]Up!$D:$D,D478)</f>
        <v>0</v>
      </c>
      <c r="BF478" s="82"/>
      <c r="BG478" s="82" t="str">
        <f t="shared" si="54"/>
        <v/>
      </c>
      <c r="BH478" s="53" t="str">
        <f t="shared" si="49"/>
        <v/>
      </c>
      <c r="BI478" s="53" t="s">
        <v>50</v>
      </c>
      <c r="BJ478" s="53" t="s">
        <v>2123</v>
      </c>
      <c r="BK478" s="53"/>
      <c r="BL478" s="53" t="s">
        <v>2124</v>
      </c>
      <c r="BM478" s="53">
        <v>1</v>
      </c>
      <c r="BN478" s="83">
        <v>46169</v>
      </c>
      <c r="BO478" s="53"/>
      <c r="BP478" s="53"/>
    </row>
    <row r="479" spans="3:68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8"/>
        <v>1</v>
      </c>
      <c r="M479" s="26">
        <f t="shared" si="5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67">
        <f>SUMIFS([1]Up!$J:$J,[1]Up!$D:$D,D479)</f>
        <v>0</v>
      </c>
      <c r="BF479" s="82"/>
      <c r="BG479" s="82" t="str">
        <f t="shared" si="54"/>
        <v>PL3.6</v>
      </c>
      <c r="BH479" s="53" t="str">
        <f t="shared" si="49"/>
        <v/>
      </c>
      <c r="BI479" s="53" t="s">
        <v>50</v>
      </c>
      <c r="BJ479" s="53" t="s">
        <v>3799</v>
      </c>
      <c r="BK479" s="53"/>
      <c r="BL479" s="53" t="s">
        <v>3800</v>
      </c>
      <c r="BM479" s="53">
        <v>1</v>
      </c>
      <c r="BN479" s="83">
        <v>46169</v>
      </c>
      <c r="BO479" s="53"/>
      <c r="BP479" s="53"/>
    </row>
    <row r="480" spans="3:68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5">MIN(SUM(N480:BD480),I480)</f>
        <v>2</v>
      </c>
      <c r="M480" s="26">
        <f t="shared" si="5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67">
        <f>SUMIFS([1]Up!$J:$J,[1]Up!$D:$D,D480)</f>
        <v>0</v>
      </c>
      <c r="BF480" s="82"/>
      <c r="BG480" s="82"/>
      <c r="BH480" s="53" t="str">
        <f t="shared" ref="BH480:BH543" si="56">IF(ROUND(SUM(N480:BD480)-I480,0)&gt;0,"Thừa "&amp;SUM(N480:BD480)-I480,"")</f>
        <v/>
      </c>
      <c r="BI480" s="53" t="s">
        <v>50</v>
      </c>
      <c r="BJ480" s="53" t="s">
        <v>3854</v>
      </c>
      <c r="BK480" s="53"/>
      <c r="BL480" s="53" t="s">
        <v>3855</v>
      </c>
      <c r="BM480" s="53">
        <v>2</v>
      </c>
      <c r="BN480" s="83">
        <v>46200</v>
      </c>
      <c r="BO480" s="53"/>
      <c r="BP480" s="53"/>
    </row>
    <row r="481" spans="3:68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5"/>
        <v>3</v>
      </c>
      <c r="M481" s="26">
        <f t="shared" si="5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67">
        <f>SUMIFS([1]Up!$J:$J,[1]Up!$D:$D,D481)</f>
        <v>0</v>
      </c>
      <c r="BF481" s="82"/>
      <c r="BG481" s="82"/>
      <c r="BH481" s="53" t="str">
        <f t="shared" si="56"/>
        <v/>
      </c>
      <c r="BI481" s="53" t="s">
        <v>50</v>
      </c>
      <c r="BJ481" s="53" t="s">
        <v>3854</v>
      </c>
      <c r="BK481" s="53"/>
      <c r="BL481" s="53" t="s">
        <v>3855</v>
      </c>
      <c r="BM481" s="53">
        <v>3</v>
      </c>
      <c r="BN481" s="83">
        <v>46200</v>
      </c>
      <c r="BO481" s="53"/>
      <c r="BP481" s="53"/>
    </row>
    <row r="482" spans="3:68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5"/>
        <v>4</v>
      </c>
      <c r="M482" s="26">
        <f t="shared" si="51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67">
        <f>SUMIFS([1]Up!$J:$J,[1]Up!$D:$D,D482)</f>
        <v>0</v>
      </c>
      <c r="BF482" s="82"/>
      <c r="BG482" s="82"/>
      <c r="BH482" s="53" t="str">
        <f t="shared" si="56"/>
        <v/>
      </c>
      <c r="BI482" s="53" t="s">
        <v>50</v>
      </c>
      <c r="BJ482" s="53" t="s">
        <v>3826</v>
      </c>
      <c r="BK482" s="53"/>
      <c r="BL482" s="53" t="s">
        <v>3827</v>
      </c>
      <c r="BM482" s="53">
        <v>4</v>
      </c>
      <c r="BN482" s="83">
        <v>46200</v>
      </c>
      <c r="BO482" s="53"/>
      <c r="BP482" s="53"/>
    </row>
    <row r="483" spans="3:68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5"/>
        <v>4</v>
      </c>
      <c r="M483" s="26">
        <f t="shared" si="51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67">
        <f>SUMIFS([1]Up!$J:$J,[1]Up!$D:$D,D483)</f>
        <v>0</v>
      </c>
      <c r="BF483" s="82"/>
      <c r="BG483" s="82" t="str">
        <f t="shared" ref="BG483:BG508" si="57">IFERROR(IF(C483="Plate",LEFT(E483,FIND("*",E483,1)-1),""),IF(C483="Plate",LEFT(E483,FIND("x",E483,1)-1),""))</f>
        <v>PL38</v>
      </c>
      <c r="BH483" s="53" t="str">
        <f t="shared" si="56"/>
        <v/>
      </c>
      <c r="BI483" s="53" t="s">
        <v>50</v>
      </c>
      <c r="BJ483" s="53" t="s">
        <v>2044</v>
      </c>
      <c r="BK483" s="53"/>
      <c r="BL483" s="53" t="s">
        <v>2045</v>
      </c>
      <c r="BM483" s="53">
        <v>4</v>
      </c>
      <c r="BN483" s="83">
        <v>46169</v>
      </c>
      <c r="BO483" s="53"/>
      <c r="BP483" s="53"/>
    </row>
    <row r="484" spans="3:68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5"/>
        <v>1</v>
      </c>
      <c r="M484" s="26">
        <f t="shared" si="5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67">
        <f>SUMIFS([1]Up!$J:$J,[1]Up!$D:$D,D484)</f>
        <v>0</v>
      </c>
      <c r="BF484" s="82"/>
      <c r="BG484" s="82" t="str">
        <f t="shared" si="57"/>
        <v>PL12</v>
      </c>
      <c r="BH484" s="53" t="str">
        <f t="shared" si="56"/>
        <v/>
      </c>
      <c r="BI484" s="53" t="s">
        <v>61</v>
      </c>
      <c r="BJ484" s="84" t="s">
        <v>1806</v>
      </c>
      <c r="BK484" s="53"/>
      <c r="BL484" s="53" t="s">
        <v>1807</v>
      </c>
      <c r="BM484" s="53">
        <v>1</v>
      </c>
      <c r="BN484" s="83">
        <v>46169</v>
      </c>
      <c r="BO484" s="53"/>
      <c r="BP484" s="53"/>
    </row>
    <row r="485" spans="3:68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5"/>
        <v>8</v>
      </c>
      <c r="M485" s="26">
        <f t="shared" si="51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67">
        <f>SUMIFS([1]Up!$J:$J,[1]Up!$D:$D,D485)</f>
        <v>0</v>
      </c>
      <c r="BF485" s="82"/>
      <c r="BG485" s="82" t="str">
        <f t="shared" si="57"/>
        <v>PL10</v>
      </c>
      <c r="BH485" s="53" t="str">
        <f t="shared" si="56"/>
        <v/>
      </c>
      <c r="BI485" s="53" t="s">
        <v>61</v>
      </c>
      <c r="BJ485" s="84" t="s">
        <v>1787</v>
      </c>
      <c r="BK485" s="53"/>
      <c r="BL485" s="53" t="s">
        <v>1788</v>
      </c>
      <c r="BM485" s="53">
        <v>8</v>
      </c>
      <c r="BN485" s="83">
        <v>46169</v>
      </c>
      <c r="BO485" s="53"/>
      <c r="BP485" s="53"/>
    </row>
    <row r="486" spans="3:68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5"/>
        <v>1318</v>
      </c>
      <c r="M486" s="26">
        <f t="shared" si="51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>
        <v>1318</v>
      </c>
      <c r="BE486" s="67">
        <f>SUMIFS([1]Up!$J:$J,[1]Up!$D:$D,D486)</f>
        <v>0</v>
      </c>
      <c r="BF486" s="82"/>
      <c r="BG486" s="82" t="str">
        <f t="shared" si="57"/>
        <v/>
      </c>
      <c r="BH486" s="53" t="str">
        <f t="shared" si="56"/>
        <v/>
      </c>
      <c r="BI486" s="53" t="s">
        <v>75</v>
      </c>
      <c r="BJ486" s="53" t="s">
        <v>1854</v>
      </c>
      <c r="BK486" s="53"/>
      <c r="BL486" s="53"/>
      <c r="BM486" s="53"/>
      <c r="BN486" s="83"/>
      <c r="BO486" s="53"/>
      <c r="BP486" s="53"/>
    </row>
    <row r="487" spans="3:68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5"/>
        <v>1</v>
      </c>
      <c r="M487" s="26">
        <f t="shared" si="51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>
        <v>1</v>
      </c>
      <c r="BE487" s="67">
        <f>SUMIFS([1]Up!$J:$J,[1]Up!$D:$D,D487)</f>
        <v>0</v>
      </c>
      <c r="BF487" s="82"/>
      <c r="BG487" s="82" t="str">
        <f t="shared" si="57"/>
        <v/>
      </c>
      <c r="BH487" s="53" t="str">
        <f t="shared" si="56"/>
        <v/>
      </c>
      <c r="BI487" s="53" t="s">
        <v>75</v>
      </c>
      <c r="BJ487" s="53" t="s">
        <v>2128</v>
      </c>
      <c r="BK487" s="53"/>
      <c r="BL487" s="53"/>
      <c r="BM487" s="53"/>
      <c r="BN487" s="83"/>
      <c r="BO487" s="53"/>
      <c r="BP487" s="53"/>
    </row>
    <row r="488" spans="3:68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5"/>
        <v>659</v>
      </c>
      <c r="M488" s="26">
        <f t="shared" si="5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67">
        <f>SUMIFS([1]Up!$J:$J,[1]Up!$D:$D,D488)</f>
        <v>0</v>
      </c>
      <c r="BF488" s="82"/>
      <c r="BG488" s="82" t="str">
        <f t="shared" si="57"/>
        <v/>
      </c>
      <c r="BH488" s="53" t="str">
        <f t="shared" si="56"/>
        <v/>
      </c>
      <c r="BI488" s="53" t="s">
        <v>75</v>
      </c>
      <c r="BJ488" s="53" t="s">
        <v>2015</v>
      </c>
      <c r="BK488" s="53"/>
      <c r="BL488" s="53"/>
      <c r="BM488" s="53"/>
      <c r="BN488" s="83"/>
      <c r="BO488" s="53"/>
      <c r="BP488" s="53"/>
    </row>
    <row r="489" spans="3:68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5"/>
        <v>10</v>
      </c>
      <c r="M489" s="26">
        <f t="shared" si="5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>
        <v>10</v>
      </c>
      <c r="BE489" s="67">
        <f>SUMIFS([1]Up!$J:$J,[1]Up!$D:$D,D489)</f>
        <v>0</v>
      </c>
      <c r="BF489" s="82"/>
      <c r="BG489" s="82" t="str">
        <f t="shared" si="57"/>
        <v/>
      </c>
      <c r="BH489" s="53" t="str">
        <f t="shared" si="56"/>
        <v/>
      </c>
      <c r="BI489" s="53" t="s">
        <v>75</v>
      </c>
      <c r="BJ489" s="53" t="s">
        <v>2017</v>
      </c>
      <c r="BK489" s="53"/>
      <c r="BL489" s="53"/>
      <c r="BM489" s="53"/>
      <c r="BN489" s="83"/>
      <c r="BO489" s="53"/>
      <c r="BP489" s="53"/>
    </row>
    <row r="490" spans="3:68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5"/>
        <v>16</v>
      </c>
      <c r="M490" s="26">
        <f t="shared" si="51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67">
        <f>SUMIFS([1]Up!$J:$J,[1]Up!$D:$D,D490)</f>
        <v>0</v>
      </c>
      <c r="BF490" s="82"/>
      <c r="BG490" s="82" t="str">
        <f t="shared" si="57"/>
        <v>PL10</v>
      </c>
      <c r="BH490" s="53" t="str">
        <f t="shared" si="56"/>
        <v/>
      </c>
      <c r="BI490" s="53" t="s">
        <v>50</v>
      </c>
      <c r="BJ490" s="84" t="s">
        <v>2051</v>
      </c>
      <c r="BK490" s="53"/>
      <c r="BL490" s="53" t="s">
        <v>2052</v>
      </c>
      <c r="BM490" s="53">
        <v>16</v>
      </c>
      <c r="BN490" s="83">
        <v>46169</v>
      </c>
      <c r="BO490" s="53"/>
      <c r="BP490" s="53"/>
    </row>
    <row r="491" spans="3:68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5"/>
        <v>33</v>
      </c>
      <c r="M491" s="26">
        <f t="shared" si="51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67">
        <f>SUMIFS([1]Up!$J:$J,[1]Up!$D:$D,D491)</f>
        <v>0</v>
      </c>
      <c r="BF491" s="82"/>
      <c r="BG491" s="82" t="str">
        <f t="shared" si="57"/>
        <v>PL8</v>
      </c>
      <c r="BH491" s="53" t="str">
        <f t="shared" si="56"/>
        <v/>
      </c>
      <c r="BI491" s="53" t="s">
        <v>50</v>
      </c>
      <c r="BJ491" s="84" t="s">
        <v>1794</v>
      </c>
      <c r="BK491" s="53"/>
      <c r="BL491" s="53" t="s">
        <v>1795</v>
      </c>
      <c r="BM491" s="53">
        <v>33</v>
      </c>
      <c r="BN491" s="83">
        <v>46169</v>
      </c>
      <c r="BO491" s="53"/>
      <c r="BP491" s="53"/>
    </row>
    <row r="492" spans="3:68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5"/>
        <v>8</v>
      </c>
      <c r="M492" s="26">
        <f t="shared" si="51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67">
        <f>SUMIFS([1]Up!$J:$J,[1]Up!$D:$D,D492)</f>
        <v>0</v>
      </c>
      <c r="BF492" s="82"/>
      <c r="BG492" s="82" t="str">
        <f t="shared" si="57"/>
        <v>PL12</v>
      </c>
      <c r="BH492" s="53" t="str">
        <f t="shared" si="56"/>
        <v/>
      </c>
      <c r="BI492" s="53" t="s">
        <v>50</v>
      </c>
      <c r="BJ492" s="84" t="s">
        <v>1806</v>
      </c>
      <c r="BK492" s="53"/>
      <c r="BL492" s="53" t="s">
        <v>1807</v>
      </c>
      <c r="BM492" s="53">
        <v>8</v>
      </c>
      <c r="BN492" s="83">
        <v>46169</v>
      </c>
      <c r="BO492" s="53"/>
      <c r="BP492" s="53"/>
    </row>
    <row r="493" spans="3:68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5"/>
        <v>16</v>
      </c>
      <c r="M493" s="26">
        <f t="shared" si="51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67">
        <f>SUMIFS([1]Up!$J:$J,[1]Up!$D:$D,D493)</f>
        <v>0</v>
      </c>
      <c r="BF493" s="82"/>
      <c r="BG493" s="82" t="str">
        <f t="shared" si="57"/>
        <v>PL10</v>
      </c>
      <c r="BH493" s="53" t="str">
        <f t="shared" si="56"/>
        <v/>
      </c>
      <c r="BI493" s="53" t="s">
        <v>50</v>
      </c>
      <c r="BJ493" s="84" t="s">
        <v>2051</v>
      </c>
      <c r="BK493" s="53"/>
      <c r="BL493" s="53" t="s">
        <v>2052</v>
      </c>
      <c r="BM493" s="53">
        <v>16</v>
      </c>
      <c r="BN493" s="83">
        <v>46169</v>
      </c>
      <c r="BO493" s="53"/>
      <c r="BP493" s="53"/>
    </row>
    <row r="494" spans="3:68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5"/>
        <v>1</v>
      </c>
      <c r="M494" s="26">
        <f t="shared" si="51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67">
        <f>SUMIFS([1]Up!$J:$J,[1]Up!$D:$D,D494)</f>
        <v>0</v>
      </c>
      <c r="BF494" s="82" t="s">
        <v>3404</v>
      </c>
      <c r="BG494" s="82" t="str">
        <f t="shared" si="57"/>
        <v>PL6</v>
      </c>
      <c r="BH494" s="53" t="str">
        <f t="shared" si="56"/>
        <v>Thừa 4</v>
      </c>
      <c r="BI494" s="53" t="s">
        <v>50</v>
      </c>
      <c r="BJ494" s="53"/>
      <c r="BK494" s="53"/>
      <c r="BL494" s="53" t="s">
        <v>1681</v>
      </c>
      <c r="BM494" s="53">
        <v>1</v>
      </c>
      <c r="BN494" s="83"/>
      <c r="BO494" s="53"/>
      <c r="BP494" s="53"/>
    </row>
    <row r="495" spans="3:68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5"/>
        <v>7</v>
      </c>
      <c r="M495" s="26">
        <f t="shared" si="51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67">
        <f>SUMIFS([1]Up!$J:$J,[1]Up!$D:$D,D495)</f>
        <v>0</v>
      </c>
      <c r="BF495" s="82"/>
      <c r="BG495" s="82" t="str">
        <f t="shared" si="57"/>
        <v>PL19</v>
      </c>
      <c r="BH495" s="53" t="str">
        <f t="shared" si="56"/>
        <v/>
      </c>
      <c r="BI495" s="53" t="s">
        <v>50</v>
      </c>
      <c r="BJ495" s="53" t="s">
        <v>2062</v>
      </c>
      <c r="BK495" s="53"/>
      <c r="BL495" s="53" t="s">
        <v>2063</v>
      </c>
      <c r="BM495" s="53">
        <v>7</v>
      </c>
      <c r="BN495" s="83">
        <v>46169</v>
      </c>
      <c r="BO495" s="53"/>
      <c r="BP495" s="53"/>
    </row>
    <row r="496" spans="3:68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5"/>
        <v>7</v>
      </c>
      <c r="M496" s="26">
        <f t="shared" si="51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67">
        <f>SUMIFS([1]Up!$J:$J,[1]Up!$D:$D,D496)</f>
        <v>0</v>
      </c>
      <c r="BF496" s="82"/>
      <c r="BG496" s="82" t="str">
        <f t="shared" si="57"/>
        <v>PL19</v>
      </c>
      <c r="BH496" s="53" t="str">
        <f t="shared" si="56"/>
        <v/>
      </c>
      <c r="BI496" s="53" t="s">
        <v>50</v>
      </c>
      <c r="BJ496" s="53" t="s">
        <v>2062</v>
      </c>
      <c r="BK496" s="53"/>
      <c r="BL496" s="53" t="s">
        <v>2063</v>
      </c>
      <c r="BM496" s="53">
        <v>7</v>
      </c>
      <c r="BN496" s="83">
        <v>46169</v>
      </c>
      <c r="BO496" s="53"/>
      <c r="BP496" s="53"/>
    </row>
    <row r="497" spans="3:68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5"/>
        <v>8</v>
      </c>
      <c r="M497" s="26">
        <f t="shared" si="5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67">
        <f>SUMIFS([1]Up!$J:$J,[1]Up!$D:$D,D497)</f>
        <v>0</v>
      </c>
      <c r="BF497" s="82"/>
      <c r="BG497" s="82" t="str">
        <f t="shared" si="57"/>
        <v>PL16</v>
      </c>
      <c r="BH497" s="53" t="str">
        <f t="shared" si="56"/>
        <v/>
      </c>
      <c r="BI497" s="53" t="s">
        <v>50</v>
      </c>
      <c r="BJ497" s="84" t="s">
        <v>2068</v>
      </c>
      <c r="BK497" s="53"/>
      <c r="BL497" s="53" t="s">
        <v>2069</v>
      </c>
      <c r="BM497" s="53">
        <v>8</v>
      </c>
      <c r="BN497" s="83">
        <v>46169</v>
      </c>
      <c r="BO497" s="53"/>
      <c r="BP497" s="53"/>
    </row>
    <row r="498" spans="3:68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5"/>
        <v>8</v>
      </c>
      <c r="M498" s="26">
        <f t="shared" ref="M498:M563" si="58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67">
        <f>SUMIFS([1]Up!$J:$J,[1]Up!$D:$D,D498)</f>
        <v>0</v>
      </c>
      <c r="BF498" s="82"/>
      <c r="BG498" s="82" t="str">
        <f t="shared" si="57"/>
        <v>PL16</v>
      </c>
      <c r="BH498" s="53" t="str">
        <f t="shared" si="56"/>
        <v/>
      </c>
      <c r="BI498" s="53" t="s">
        <v>50</v>
      </c>
      <c r="BJ498" s="84" t="s">
        <v>2068</v>
      </c>
      <c r="BK498" s="53"/>
      <c r="BL498" s="53" t="s">
        <v>2069</v>
      </c>
      <c r="BM498" s="53">
        <v>8</v>
      </c>
      <c r="BN498" s="83">
        <v>46169</v>
      </c>
      <c r="BO498" s="53"/>
      <c r="BP498" s="53"/>
    </row>
    <row r="499" spans="3:68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5"/>
        <v>2</v>
      </c>
      <c r="M499" s="26">
        <f t="shared" si="58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67">
        <f>SUMIFS([1]Up!$J:$J,[1]Up!$D:$D,D499)</f>
        <v>0</v>
      </c>
      <c r="BF499" s="82"/>
      <c r="BG499" s="82" t="str">
        <f t="shared" si="57"/>
        <v>PL25</v>
      </c>
      <c r="BH499" s="53" t="str">
        <f t="shared" si="56"/>
        <v/>
      </c>
      <c r="BI499" s="53" t="s">
        <v>50</v>
      </c>
      <c r="BJ499" s="53" t="s">
        <v>1873</v>
      </c>
      <c r="BK499" s="53"/>
      <c r="BL499" s="53" t="s">
        <v>1874</v>
      </c>
      <c r="BM499" s="53">
        <v>2</v>
      </c>
      <c r="BN499" s="83">
        <v>46169</v>
      </c>
      <c r="BO499" s="53"/>
      <c r="BP499" s="53"/>
    </row>
    <row r="500" spans="3:68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5"/>
        <v>4</v>
      </c>
      <c r="M500" s="26">
        <f t="shared" si="5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67">
        <f>SUMIFS([1]Up!$J:$J,[1]Up!$D:$D,D500)</f>
        <v>0</v>
      </c>
      <c r="BF500" s="82"/>
      <c r="BG500" s="82" t="str">
        <f t="shared" si="57"/>
        <v>PL10</v>
      </c>
      <c r="BH500" s="53" t="str">
        <f t="shared" si="56"/>
        <v/>
      </c>
      <c r="BI500" s="53" t="s">
        <v>50</v>
      </c>
      <c r="BJ500" s="84" t="s">
        <v>2051</v>
      </c>
      <c r="BK500" s="53"/>
      <c r="BL500" s="53" t="s">
        <v>2052</v>
      </c>
      <c r="BM500" s="53">
        <v>4</v>
      </c>
      <c r="BN500" s="83">
        <v>46169</v>
      </c>
      <c r="BO500" s="53"/>
      <c r="BP500" s="53"/>
    </row>
    <row r="501" spans="3:68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5"/>
        <v>1</v>
      </c>
      <c r="M501" s="26">
        <f t="shared" si="58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67">
        <f>SUMIFS([1]Up!$J:$J,[1]Up!$D:$D,D501)</f>
        <v>0</v>
      </c>
      <c r="BF501" s="82"/>
      <c r="BG501" s="82" t="str">
        <f t="shared" si="57"/>
        <v/>
      </c>
      <c r="BH501" s="53" t="str">
        <f t="shared" si="56"/>
        <v/>
      </c>
      <c r="BI501" s="53" t="s">
        <v>50</v>
      </c>
      <c r="BJ501" s="84" t="s">
        <v>1951</v>
      </c>
      <c r="BK501" s="53"/>
      <c r="BL501" s="53" t="s">
        <v>1952</v>
      </c>
      <c r="BM501" s="53">
        <v>1</v>
      </c>
      <c r="BN501" s="83">
        <v>46169</v>
      </c>
      <c r="BO501" s="53"/>
      <c r="BP501" s="53"/>
    </row>
    <row r="502" spans="3:68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5"/>
        <v>1</v>
      </c>
      <c r="M502" s="26">
        <f t="shared" si="58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67">
        <f>SUMIFS([1]Up!$J:$J,[1]Up!$D:$D,D502)</f>
        <v>0</v>
      </c>
      <c r="BF502" s="82"/>
      <c r="BG502" s="82" t="str">
        <f t="shared" si="57"/>
        <v/>
      </c>
      <c r="BH502" s="53" t="str">
        <f t="shared" si="56"/>
        <v/>
      </c>
      <c r="BI502" s="53" t="s">
        <v>50</v>
      </c>
      <c r="BJ502" s="53" t="s">
        <v>1946</v>
      </c>
      <c r="BK502" s="53"/>
      <c r="BL502" s="53" t="s">
        <v>1947</v>
      </c>
      <c r="BM502" s="53">
        <v>1</v>
      </c>
      <c r="BN502" s="83">
        <v>46169</v>
      </c>
      <c r="BO502" s="53"/>
      <c r="BP502" s="53"/>
    </row>
    <row r="503" spans="3:68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5"/>
        <v>5</v>
      </c>
      <c r="M503" s="26">
        <f t="shared" si="5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67">
        <f>SUMIFS([1]Up!$J:$J,[1]Up!$D:$D,D503)</f>
        <v>0</v>
      </c>
      <c r="BF503" s="82"/>
      <c r="BG503" s="82" t="str">
        <f t="shared" si="57"/>
        <v/>
      </c>
      <c r="BH503" s="53" t="str">
        <f t="shared" si="56"/>
        <v/>
      </c>
      <c r="BI503" s="53" t="s">
        <v>50</v>
      </c>
      <c r="BJ503" s="84" t="s">
        <v>1868</v>
      </c>
      <c r="BK503" s="53"/>
      <c r="BL503" s="53" t="s">
        <v>1869</v>
      </c>
      <c r="BM503" s="53">
        <v>5</v>
      </c>
      <c r="BN503" s="83">
        <v>46169</v>
      </c>
      <c r="BO503" s="53"/>
      <c r="BP503" s="53"/>
    </row>
    <row r="504" spans="3:68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5"/>
        <v>5</v>
      </c>
      <c r="M504" s="26">
        <f t="shared" si="58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67">
        <f>SUMIFS([1]Up!$J:$J,[1]Up!$D:$D,D504)</f>
        <v>0</v>
      </c>
      <c r="BF504" s="82"/>
      <c r="BG504" s="82" t="str">
        <f t="shared" si="57"/>
        <v/>
      </c>
      <c r="BH504" s="53" t="str">
        <f t="shared" si="56"/>
        <v/>
      </c>
      <c r="BI504" s="53" t="s">
        <v>50</v>
      </c>
      <c r="BJ504" s="84" t="s">
        <v>1868</v>
      </c>
      <c r="BK504" s="53"/>
      <c r="BL504" s="53" t="s">
        <v>1869</v>
      </c>
      <c r="BM504" s="53">
        <v>5</v>
      </c>
      <c r="BN504" s="83">
        <v>46169</v>
      </c>
      <c r="BO504" s="53"/>
      <c r="BP504" s="53"/>
    </row>
    <row r="505" spans="3:68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5"/>
        <v>8</v>
      </c>
      <c r="M505" s="26">
        <f t="shared" si="58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67">
        <f>SUMIFS([1]Up!$J:$J,[1]Up!$D:$D,D505)</f>
        <v>0</v>
      </c>
      <c r="BF505" s="82"/>
      <c r="BG505" s="82" t="str">
        <f t="shared" si="57"/>
        <v/>
      </c>
      <c r="BH505" s="53" t="str">
        <f t="shared" si="56"/>
        <v/>
      </c>
      <c r="BI505" s="53" t="s">
        <v>50</v>
      </c>
      <c r="BJ505" s="84" t="s">
        <v>1868</v>
      </c>
      <c r="BK505" s="53"/>
      <c r="BL505" s="53" t="s">
        <v>1869</v>
      </c>
      <c r="BM505" s="53">
        <v>8</v>
      </c>
      <c r="BN505" s="83">
        <v>46169</v>
      </c>
      <c r="BO505" s="53"/>
      <c r="BP505" s="53"/>
    </row>
    <row r="506" spans="3:68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5"/>
        <v>2</v>
      </c>
      <c r="M506" s="26">
        <f t="shared" si="58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67">
        <f>SUMIFS([1]Up!$J:$J,[1]Up!$D:$D,D506)</f>
        <v>0</v>
      </c>
      <c r="BF506" s="82"/>
      <c r="BG506" s="82" t="str">
        <f t="shared" si="57"/>
        <v/>
      </c>
      <c r="BH506" s="53" t="str">
        <f t="shared" si="56"/>
        <v/>
      </c>
      <c r="BI506" s="53" t="s">
        <v>50</v>
      </c>
      <c r="BJ506" s="84" t="s">
        <v>1868</v>
      </c>
      <c r="BK506" s="53"/>
      <c r="BL506" s="53" t="s">
        <v>1869</v>
      </c>
      <c r="BM506" s="53">
        <v>2</v>
      </c>
      <c r="BN506" s="83">
        <v>46169</v>
      </c>
      <c r="BO506" s="53"/>
      <c r="BP506" s="53"/>
    </row>
    <row r="507" spans="3:68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5"/>
        <v>1</v>
      </c>
      <c r="M507" s="26">
        <f t="shared" si="58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67">
        <f>SUMIFS([1]Up!$J:$J,[1]Up!$D:$D,D507)</f>
        <v>0</v>
      </c>
      <c r="BF507" s="82"/>
      <c r="BG507" s="82" t="str">
        <f t="shared" si="57"/>
        <v/>
      </c>
      <c r="BH507" s="53" t="str">
        <f t="shared" si="56"/>
        <v/>
      </c>
      <c r="BI507" s="53" t="s">
        <v>50</v>
      </c>
      <c r="BJ507" s="84" t="s">
        <v>1868</v>
      </c>
      <c r="BK507" s="53"/>
      <c r="BL507" s="53" t="s">
        <v>1869</v>
      </c>
      <c r="BM507" s="53">
        <v>1</v>
      </c>
      <c r="BN507" s="83">
        <v>46169</v>
      </c>
      <c r="BO507" s="53"/>
      <c r="BP507" s="53"/>
    </row>
    <row r="508" spans="3:68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5"/>
        <v>0</v>
      </c>
      <c r="M508" s="26">
        <f t="shared" si="58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67">
        <f>SUMIFS([1]Up!$J:$J,[1]Up!$D:$D,D508)</f>
        <v>0</v>
      </c>
      <c r="BF508" s="82"/>
      <c r="BG508" s="82" t="str">
        <f t="shared" si="57"/>
        <v/>
      </c>
      <c r="BH508" s="53" t="str">
        <f t="shared" si="56"/>
        <v>Thừa 1</v>
      </c>
      <c r="BI508" s="53"/>
      <c r="BJ508" s="84"/>
      <c r="BK508" s="53"/>
      <c r="BL508" s="53"/>
      <c r="BM508" s="53"/>
      <c r="BN508" s="83"/>
      <c r="BO508" s="53"/>
      <c r="BP508" s="53"/>
    </row>
    <row r="509" spans="3:68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5"/>
        <v>1</v>
      </c>
      <c r="M509" s="26">
        <f t="shared" si="5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>
        <v>1</v>
      </c>
      <c r="BE509" s="67">
        <f>SUMIFS([1]Up!$J:$J,[1]Up!$D:$D,D509)</f>
        <v>0</v>
      </c>
      <c r="BF509" s="82"/>
      <c r="BG509" s="82"/>
      <c r="BH509" s="53" t="str">
        <f t="shared" si="56"/>
        <v/>
      </c>
      <c r="BI509" s="53" t="s">
        <v>50</v>
      </c>
      <c r="BJ509" s="84" t="s">
        <v>1868</v>
      </c>
      <c r="BK509" s="53"/>
      <c r="BL509" s="53" t="s">
        <v>1869</v>
      </c>
      <c r="BM509" s="53">
        <v>1</v>
      </c>
      <c r="BN509" s="83">
        <v>46169</v>
      </c>
      <c r="BO509" s="53"/>
      <c r="BP509" s="53"/>
    </row>
    <row r="510" spans="3:68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5"/>
        <v>1</v>
      </c>
      <c r="M510" s="26">
        <f t="shared" si="58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67">
        <f>SUMIFS([1]Up!$J:$J,[1]Up!$D:$D,D510)</f>
        <v>0</v>
      </c>
      <c r="BF510" s="82"/>
      <c r="BG510" s="82" t="str">
        <f t="shared" ref="BG510:BG573" si="59">IFERROR(IF(C510="Plate",LEFT(E510,FIND("*",E510,1)-1),""),IF(C510="Plate",LEFT(E510,FIND("x",E510,1)-1),""))</f>
        <v/>
      </c>
      <c r="BH510" s="53" t="str">
        <f t="shared" si="56"/>
        <v/>
      </c>
      <c r="BI510" s="53" t="s">
        <v>50</v>
      </c>
      <c r="BJ510" s="84" t="s">
        <v>1868</v>
      </c>
      <c r="BK510" s="53"/>
      <c r="BL510" s="53" t="s">
        <v>1869</v>
      </c>
      <c r="BM510" s="53">
        <v>1</v>
      </c>
      <c r="BN510" s="83">
        <v>46169</v>
      </c>
      <c r="BO510" s="53"/>
      <c r="BP510" s="53"/>
    </row>
    <row r="511" spans="3:68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5"/>
        <v>2</v>
      </c>
      <c r="M511" s="26">
        <f t="shared" si="5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67">
        <f>SUMIFS([1]Up!$J:$J,[1]Up!$D:$D,D511)</f>
        <v>0</v>
      </c>
      <c r="BF511" s="82"/>
      <c r="BG511" s="82" t="str">
        <f t="shared" si="59"/>
        <v/>
      </c>
      <c r="BH511" s="53" t="str">
        <f t="shared" si="56"/>
        <v/>
      </c>
      <c r="BI511" s="53" t="s">
        <v>50</v>
      </c>
      <c r="BJ511" s="53" t="s">
        <v>2083</v>
      </c>
      <c r="BK511" s="53"/>
      <c r="BL511" s="53" t="s">
        <v>2084</v>
      </c>
      <c r="BM511" s="53">
        <v>2</v>
      </c>
      <c r="BN511" s="83">
        <v>46169</v>
      </c>
      <c r="BO511" s="53"/>
      <c r="BP511" s="53"/>
    </row>
    <row r="512" spans="3:68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5"/>
        <v>12</v>
      </c>
      <c r="M512" s="26">
        <f t="shared" si="5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67">
        <f>SUMIFS([1]Up!$J:$J,[1]Up!$D:$D,D512)</f>
        <v>0</v>
      </c>
      <c r="BF512" s="82"/>
      <c r="BG512" s="82" t="str">
        <f t="shared" si="59"/>
        <v/>
      </c>
      <c r="BH512" s="53" t="str">
        <f t="shared" si="56"/>
        <v/>
      </c>
      <c r="BI512" s="53" t="s">
        <v>50</v>
      </c>
      <c r="BJ512" s="53" t="s">
        <v>2088</v>
      </c>
      <c r="BK512" s="53"/>
      <c r="BL512" s="53" t="s">
        <v>2089</v>
      </c>
      <c r="BM512" s="53">
        <v>12</v>
      </c>
      <c r="BN512" s="83">
        <v>46169</v>
      </c>
      <c r="BO512" s="53"/>
      <c r="BP512" s="53"/>
    </row>
    <row r="513" spans="3:68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5"/>
        <v>1</v>
      </c>
      <c r="M513" s="26">
        <f t="shared" si="5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>
        <v>1</v>
      </c>
      <c r="BE513" s="67">
        <f>SUMIFS([1]Up!$J:$J,[1]Up!$D:$D,D513)</f>
        <v>0</v>
      </c>
      <c r="BF513" s="82"/>
      <c r="BG513" s="82" t="str">
        <f t="shared" si="59"/>
        <v/>
      </c>
      <c r="BH513" s="53" t="str">
        <f t="shared" si="56"/>
        <v/>
      </c>
      <c r="BI513" s="53" t="s">
        <v>61</v>
      </c>
      <c r="BJ513" s="84" t="s">
        <v>1982</v>
      </c>
      <c r="BK513" s="53"/>
      <c r="BL513" s="53" t="s">
        <v>1983</v>
      </c>
      <c r="BM513" s="53">
        <v>1</v>
      </c>
      <c r="BN513" s="83">
        <v>46169</v>
      </c>
      <c r="BO513" s="53"/>
      <c r="BP513" s="53"/>
    </row>
    <row r="514" spans="3:68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5"/>
        <v>1</v>
      </c>
      <c r="M514" s="26">
        <f t="shared" si="5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67">
        <f>SUMIFS([1]Up!$J:$J,[1]Up!$D:$D,D514)</f>
        <v>0</v>
      </c>
      <c r="BF514" s="82"/>
      <c r="BG514" s="82" t="str">
        <f t="shared" si="59"/>
        <v>PL6</v>
      </c>
      <c r="BH514" s="53" t="str">
        <f t="shared" si="56"/>
        <v/>
      </c>
      <c r="BI514" s="53" t="s">
        <v>50</v>
      </c>
      <c r="BJ514" s="53"/>
      <c r="BK514" s="53"/>
      <c r="BL514" s="53" t="s">
        <v>1991</v>
      </c>
      <c r="BM514" s="53">
        <v>1</v>
      </c>
      <c r="BN514" s="83">
        <v>46169</v>
      </c>
      <c r="BO514" s="53"/>
      <c r="BP514" s="53"/>
    </row>
    <row r="515" spans="3:68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5"/>
        <v>2</v>
      </c>
      <c r="M515" s="26">
        <f t="shared" si="58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67">
        <f>SUMIFS([1]Up!$J:$J,[1]Up!$D:$D,D515)</f>
        <v>0</v>
      </c>
      <c r="BF515" s="82"/>
      <c r="BG515" s="82" t="str">
        <f t="shared" si="59"/>
        <v>PL6</v>
      </c>
      <c r="BH515" s="53" t="str">
        <f t="shared" si="56"/>
        <v/>
      </c>
      <c r="BI515" s="53" t="s">
        <v>50</v>
      </c>
      <c r="BJ515" s="84" t="s">
        <v>1778</v>
      </c>
      <c r="BK515" s="53"/>
      <c r="BL515" s="53" t="s">
        <v>1779</v>
      </c>
      <c r="BM515" s="53">
        <v>2</v>
      </c>
      <c r="BN515" s="83">
        <v>46169</v>
      </c>
      <c r="BO515" s="53"/>
      <c r="BP515" s="53"/>
    </row>
    <row r="516" spans="3:68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5"/>
        <v>2</v>
      </c>
      <c r="M516" s="26">
        <f t="shared" si="5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>
        <v>2</v>
      </c>
      <c r="BE516" s="67">
        <f>SUMIFS([1]Up!$J:$J,[1]Up!$D:$D,D516)</f>
        <v>0</v>
      </c>
      <c r="BF516" s="82"/>
      <c r="BG516" s="82" t="str">
        <f t="shared" si="59"/>
        <v/>
      </c>
      <c r="BH516" s="53" t="str">
        <f t="shared" si="56"/>
        <v/>
      </c>
      <c r="BI516" s="53" t="s">
        <v>75</v>
      </c>
      <c r="BJ516" s="53" t="s">
        <v>2096</v>
      </c>
      <c r="BK516" s="53"/>
      <c r="BL516" s="53"/>
      <c r="BM516" s="53"/>
      <c r="BN516" s="83"/>
      <c r="BO516" s="53"/>
      <c r="BP516" s="53"/>
    </row>
    <row r="517" spans="3:68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5"/>
        <v>2</v>
      </c>
      <c r="M517" s="26">
        <f t="shared" si="5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>
        <v>2</v>
      </c>
      <c r="BE517" s="67">
        <f>SUMIFS([1]Up!$J:$J,[1]Up!$D:$D,D517)</f>
        <v>0</v>
      </c>
      <c r="BF517" s="82"/>
      <c r="BG517" s="82" t="str">
        <f t="shared" si="59"/>
        <v/>
      </c>
      <c r="BH517" s="53" t="str">
        <f t="shared" si="56"/>
        <v/>
      </c>
      <c r="BI517" s="53" t="s">
        <v>75</v>
      </c>
      <c r="BJ517" s="53" t="s">
        <v>2094</v>
      </c>
      <c r="BK517" s="53"/>
      <c r="BL517" s="53"/>
      <c r="BM517" s="53"/>
      <c r="BN517" s="83"/>
      <c r="BO517" s="53"/>
      <c r="BP517" s="53"/>
    </row>
    <row r="518" spans="3:68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5"/>
        <v>2</v>
      </c>
      <c r="M518" s="26">
        <f t="shared" si="5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>
        <v>2</v>
      </c>
      <c r="BE518" s="67">
        <f>SUMIFS([1]Up!$J:$J,[1]Up!$D:$D,D518)</f>
        <v>0</v>
      </c>
      <c r="BF518" s="82"/>
      <c r="BG518" s="82" t="str">
        <f t="shared" si="59"/>
        <v/>
      </c>
      <c r="BH518" s="53" t="str">
        <f t="shared" si="56"/>
        <v/>
      </c>
      <c r="BI518" s="53" t="s">
        <v>75</v>
      </c>
      <c r="BJ518" s="53" t="s">
        <v>2098</v>
      </c>
      <c r="BK518" s="53"/>
      <c r="BL518" s="53"/>
      <c r="BM518" s="53"/>
      <c r="BN518" s="83"/>
      <c r="BO518" s="53"/>
      <c r="BP518" s="53"/>
    </row>
    <row r="519" spans="3:68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5"/>
        <v>310</v>
      </c>
      <c r="M519" s="26">
        <f t="shared" si="5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>
        <v>310</v>
      </c>
      <c r="BE519" s="67">
        <f>SUMIFS([1]Up!$J:$J,[1]Up!$D:$D,D519)</f>
        <v>0</v>
      </c>
      <c r="BF519" s="82"/>
      <c r="BG519" s="82" t="str">
        <f t="shared" si="59"/>
        <v/>
      </c>
      <c r="BH519" s="53" t="str">
        <f t="shared" si="56"/>
        <v/>
      </c>
      <c r="BI519" s="53" t="s">
        <v>75</v>
      </c>
      <c r="BJ519" s="53" t="s">
        <v>1854</v>
      </c>
      <c r="BK519" s="53"/>
      <c r="BL519" s="53"/>
      <c r="BM519" s="53"/>
      <c r="BN519" s="83"/>
      <c r="BO519" s="53"/>
      <c r="BP519" s="53"/>
    </row>
    <row r="520" spans="3:68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5"/>
        <v>157</v>
      </c>
      <c r="M520" s="26">
        <f t="shared" si="5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67">
        <f>SUMIFS([1]Up!$J:$J,[1]Up!$D:$D,D520)</f>
        <v>0</v>
      </c>
      <c r="BF520" s="82"/>
      <c r="BG520" s="82" t="str">
        <f t="shared" si="59"/>
        <v/>
      </c>
      <c r="BH520" s="53" t="str">
        <f t="shared" si="56"/>
        <v/>
      </c>
      <c r="BI520" s="53" t="s">
        <v>75</v>
      </c>
      <c r="BJ520" s="53" t="s">
        <v>2015</v>
      </c>
      <c r="BK520" s="53"/>
      <c r="BL520" s="53"/>
      <c r="BM520" s="53"/>
      <c r="BN520" s="83"/>
      <c r="BO520" s="53"/>
      <c r="BP520" s="53"/>
    </row>
    <row r="521" spans="3:68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5"/>
        <v>15</v>
      </c>
      <c r="M521" s="26">
        <f t="shared" si="5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>
        <v>15</v>
      </c>
      <c r="BE521" s="67">
        <f>SUMIFS([1]Up!$J:$J,[1]Up!$D:$D,D521)</f>
        <v>0</v>
      </c>
      <c r="BF521" s="82"/>
      <c r="BG521" s="82" t="str">
        <f t="shared" si="59"/>
        <v/>
      </c>
      <c r="BH521" s="53" t="str">
        <f t="shared" si="56"/>
        <v/>
      </c>
      <c r="BI521" s="53" t="s">
        <v>75</v>
      </c>
      <c r="BJ521" s="53" t="s">
        <v>2147</v>
      </c>
      <c r="BK521" s="53"/>
      <c r="BL521" s="53"/>
      <c r="BM521" s="53"/>
      <c r="BN521" s="83"/>
      <c r="BO521" s="53"/>
      <c r="BP521" s="53"/>
    </row>
    <row r="522" spans="3:68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5"/>
        <v>4</v>
      </c>
      <c r="M522" s="26">
        <f t="shared" si="5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>
        <v>4</v>
      </c>
      <c r="BE522" s="67">
        <f>SUMIFS([1]Up!$J:$J,[1]Up!$D:$D,D522)</f>
        <v>0</v>
      </c>
      <c r="BF522" s="82"/>
      <c r="BG522" s="82" t="str">
        <f t="shared" si="59"/>
        <v/>
      </c>
      <c r="BH522" s="53" t="str">
        <f t="shared" si="56"/>
        <v/>
      </c>
      <c r="BI522" s="53" t="s">
        <v>75</v>
      </c>
      <c r="BJ522" s="53" t="s">
        <v>2017</v>
      </c>
      <c r="BK522" s="53"/>
      <c r="BL522" s="53"/>
      <c r="BM522" s="53"/>
      <c r="BN522" s="83"/>
      <c r="BO522" s="53"/>
      <c r="BP522" s="53"/>
    </row>
    <row r="523" spans="3:68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5"/>
        <v>2</v>
      </c>
      <c r="M523" s="26">
        <f t="shared" si="5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67">
        <f>SUMIFS([1]Up!$J:$J,[1]Up!$D:$D,D523)</f>
        <v>0</v>
      </c>
      <c r="BF523" s="82"/>
      <c r="BG523" s="82" t="str">
        <f t="shared" si="59"/>
        <v/>
      </c>
      <c r="BH523" s="53" t="str">
        <f t="shared" si="56"/>
        <v/>
      </c>
      <c r="BI523" s="53" t="s">
        <v>75</v>
      </c>
      <c r="BJ523" s="53" t="s">
        <v>2002</v>
      </c>
      <c r="BK523" s="53"/>
      <c r="BL523" s="53"/>
      <c r="BM523" s="53"/>
      <c r="BN523" s="83"/>
      <c r="BO523" s="53"/>
      <c r="BP523" s="53"/>
    </row>
    <row r="524" spans="3:68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5"/>
        <v>4</v>
      </c>
      <c r="M524" s="26">
        <f t="shared" si="5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>
        <v>4</v>
      </c>
      <c r="BE524" s="67">
        <f>SUMIFS([1]Up!$J:$J,[1]Up!$D:$D,D524)</f>
        <v>0</v>
      </c>
      <c r="BF524" s="82"/>
      <c r="BG524" s="82" t="str">
        <f t="shared" si="59"/>
        <v/>
      </c>
      <c r="BH524" s="53" t="str">
        <f t="shared" si="56"/>
        <v/>
      </c>
      <c r="BI524" s="53" t="s">
        <v>75</v>
      </c>
      <c r="BJ524" s="53" t="s">
        <v>1854</v>
      </c>
      <c r="BK524" s="53"/>
      <c r="BL524" s="53"/>
      <c r="BM524" s="53"/>
      <c r="BN524" s="83"/>
      <c r="BO524" s="53"/>
      <c r="BP524" s="53"/>
    </row>
    <row r="525" spans="3:68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5"/>
        <v>1</v>
      </c>
      <c r="M525" s="26">
        <f t="shared" si="5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>
        <v>1</v>
      </c>
      <c r="BE525" s="67">
        <f>SUMIFS([1]Up!$J:$J,[1]Up!$D:$D,D525)</f>
        <v>0</v>
      </c>
      <c r="BF525" s="82"/>
      <c r="BG525" s="82" t="str">
        <f t="shared" si="59"/>
        <v/>
      </c>
      <c r="BH525" s="53" t="str">
        <f t="shared" si="56"/>
        <v/>
      </c>
      <c r="BI525" s="53" t="s">
        <v>75</v>
      </c>
      <c r="BJ525" s="53" t="s">
        <v>2005</v>
      </c>
      <c r="BK525" s="53"/>
      <c r="BL525" s="53"/>
      <c r="BM525" s="53"/>
      <c r="BN525" s="83"/>
      <c r="BO525" s="53"/>
      <c r="BP525" s="53"/>
    </row>
    <row r="526" spans="3:68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5"/>
        <v>1</v>
      </c>
      <c r="M526" s="26">
        <f t="shared" si="5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>
        <v>1</v>
      </c>
      <c r="BE526" s="67">
        <f>SUMIFS([1]Up!$J:$J,[1]Up!$D:$D,D526)</f>
        <v>0</v>
      </c>
      <c r="BF526" s="82"/>
      <c r="BG526" s="82" t="str">
        <f t="shared" si="59"/>
        <v/>
      </c>
      <c r="BH526" s="53" t="str">
        <f t="shared" si="56"/>
        <v/>
      </c>
      <c r="BI526" s="53" t="s">
        <v>75</v>
      </c>
      <c r="BJ526" s="53" t="s">
        <v>2007</v>
      </c>
      <c r="BK526" s="53"/>
      <c r="BL526" s="53"/>
      <c r="BM526" s="53"/>
      <c r="BN526" s="83"/>
      <c r="BO526" s="53"/>
      <c r="BP526" s="53"/>
    </row>
    <row r="527" spans="3:68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5"/>
        <v>8</v>
      </c>
      <c r="M527" s="26">
        <f t="shared" si="58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67">
        <f>SUMIFS([1]Up!$J:$J,[1]Up!$D:$D,D527)</f>
        <v>0</v>
      </c>
      <c r="BF527" s="82"/>
      <c r="BG527" s="82" t="str">
        <f t="shared" si="59"/>
        <v>PL10</v>
      </c>
      <c r="BH527" s="53" t="str">
        <f t="shared" si="56"/>
        <v/>
      </c>
      <c r="BI527" s="53" t="s">
        <v>50</v>
      </c>
      <c r="BJ527" s="84" t="s">
        <v>1787</v>
      </c>
      <c r="BK527" s="53"/>
      <c r="BL527" s="53" t="s">
        <v>1788</v>
      </c>
      <c r="BM527" s="53">
        <v>8</v>
      </c>
      <c r="BN527" s="83">
        <v>46169</v>
      </c>
      <c r="BO527" s="53"/>
      <c r="BP527" s="53"/>
    </row>
    <row r="528" spans="3:68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5"/>
        <v>12</v>
      </c>
      <c r="M528" s="26">
        <f t="shared" si="58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67">
        <f>SUMIFS([1]Up!$J:$J,[1]Up!$D:$D,D528)</f>
        <v>0</v>
      </c>
      <c r="BF528" s="82"/>
      <c r="BG528" s="82" t="str">
        <f t="shared" si="59"/>
        <v>PL6</v>
      </c>
      <c r="BH528" s="53" t="str">
        <f t="shared" si="56"/>
        <v/>
      </c>
      <c r="BI528" s="53" t="s">
        <v>50</v>
      </c>
      <c r="BJ528" s="84" t="s">
        <v>1778</v>
      </c>
      <c r="BK528" s="53"/>
      <c r="BL528" s="53" t="s">
        <v>1779</v>
      </c>
      <c r="BM528" s="53">
        <v>12</v>
      </c>
      <c r="BN528" s="83">
        <v>46169</v>
      </c>
      <c r="BO528" s="53"/>
      <c r="BP528" s="53"/>
    </row>
    <row r="529" spans="3:68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5"/>
        <v>12</v>
      </c>
      <c r="M529" s="26">
        <f t="shared" si="58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67">
        <f>SUMIFS([1]Up!$J:$J,[1]Up!$D:$D,D529)</f>
        <v>0</v>
      </c>
      <c r="BF529" s="82"/>
      <c r="BG529" s="82" t="str">
        <f t="shared" si="59"/>
        <v>PL6</v>
      </c>
      <c r="BH529" s="53" t="str">
        <f t="shared" si="56"/>
        <v/>
      </c>
      <c r="BI529" s="53" t="s">
        <v>50</v>
      </c>
      <c r="BJ529" s="84" t="s">
        <v>1778</v>
      </c>
      <c r="BK529" s="53"/>
      <c r="BL529" s="53" t="s">
        <v>1779</v>
      </c>
      <c r="BM529" s="53">
        <v>12</v>
      </c>
      <c r="BN529" s="83">
        <v>46169</v>
      </c>
      <c r="BO529" s="53"/>
      <c r="BP529" s="53"/>
    </row>
    <row r="530" spans="3:68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5"/>
        <v>1</v>
      </c>
      <c r="M530" s="26">
        <f t="shared" si="58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67">
        <f>SUMIFS([1]Up!$J:$J,[1]Up!$D:$D,D530)</f>
        <v>0</v>
      </c>
      <c r="BF530" s="82"/>
      <c r="BG530" s="82" t="str">
        <f t="shared" si="59"/>
        <v>PL6</v>
      </c>
      <c r="BH530" s="53" t="str">
        <f t="shared" si="56"/>
        <v/>
      </c>
      <c r="BI530" s="53" t="s">
        <v>50</v>
      </c>
      <c r="BJ530" s="84" t="s">
        <v>1778</v>
      </c>
      <c r="BK530" s="53"/>
      <c r="BL530" s="53" t="s">
        <v>1779</v>
      </c>
      <c r="BM530" s="53">
        <v>1</v>
      </c>
      <c r="BN530" s="83">
        <v>46169</v>
      </c>
      <c r="BO530" s="53"/>
      <c r="BP530" s="53"/>
    </row>
    <row r="531" spans="3:68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5"/>
        <v>1</v>
      </c>
      <c r="M531" s="26">
        <f t="shared" si="58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67">
        <f>SUMIFS([1]Up!$J:$J,[1]Up!$D:$D,D531)</f>
        <v>0</v>
      </c>
      <c r="BF531" s="82"/>
      <c r="BG531" s="82" t="str">
        <f t="shared" si="59"/>
        <v/>
      </c>
      <c r="BH531" s="53" t="str">
        <f t="shared" si="56"/>
        <v/>
      </c>
      <c r="BI531" s="53" t="s">
        <v>50</v>
      </c>
      <c r="BJ531" s="84" t="s">
        <v>1951</v>
      </c>
      <c r="BK531" s="53"/>
      <c r="BL531" s="53" t="s">
        <v>1952</v>
      </c>
      <c r="BM531" s="53">
        <v>1</v>
      </c>
      <c r="BN531" s="83">
        <v>46169</v>
      </c>
      <c r="BO531" s="53"/>
      <c r="BP531" s="53"/>
    </row>
    <row r="532" spans="3:68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5"/>
        <v>1</v>
      </c>
      <c r="M532" s="26">
        <f t="shared" si="58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67">
        <f>SUMIFS([1]Up!$J:$J,[1]Up!$D:$D,D532)</f>
        <v>0</v>
      </c>
      <c r="BF532" s="82"/>
      <c r="BG532" s="82" t="str">
        <f t="shared" si="59"/>
        <v/>
      </c>
      <c r="BH532" s="53" t="str">
        <f t="shared" si="56"/>
        <v/>
      </c>
      <c r="BI532" s="53" t="s">
        <v>50</v>
      </c>
      <c r="BJ532" s="53"/>
      <c r="BK532" s="53"/>
      <c r="BL532" s="53" t="s">
        <v>1681</v>
      </c>
      <c r="BM532" s="53">
        <v>1</v>
      </c>
      <c r="BN532" s="83"/>
      <c r="BO532" s="53"/>
      <c r="BP532" s="53"/>
    </row>
    <row r="533" spans="3:68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5"/>
        <v>1</v>
      </c>
      <c r="M533" s="26">
        <f t="shared" si="58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67">
        <f>SUMIFS([1]Up!$J:$J,[1]Up!$D:$D,D533)</f>
        <v>0</v>
      </c>
      <c r="BF533" s="82"/>
      <c r="BG533" s="82" t="str">
        <f t="shared" si="59"/>
        <v/>
      </c>
      <c r="BH533" s="53" t="str">
        <f t="shared" si="56"/>
        <v/>
      </c>
      <c r="BI533" s="53" t="s">
        <v>50</v>
      </c>
      <c r="BJ533" s="84" t="s">
        <v>1919</v>
      </c>
      <c r="BK533" s="53"/>
      <c r="BL533" s="53" t="s">
        <v>1920</v>
      </c>
      <c r="BM533" s="53">
        <v>1</v>
      </c>
      <c r="BN533" s="83">
        <v>46169</v>
      </c>
      <c r="BO533" s="53"/>
      <c r="BP533" s="53"/>
    </row>
    <row r="534" spans="3:68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5"/>
        <v>1</v>
      </c>
      <c r="M534" s="26">
        <f t="shared" si="58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60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67">
        <f>SUMIFS([1]Up!$J:$J,[1]Up!$D:$D,D534)</f>
        <v>0</v>
      </c>
      <c r="BF534" s="82"/>
      <c r="BG534" s="82" t="str">
        <f t="shared" si="59"/>
        <v/>
      </c>
      <c r="BH534" s="53" t="str">
        <f t="shared" si="56"/>
        <v/>
      </c>
      <c r="BI534" s="53" t="s">
        <v>50</v>
      </c>
      <c r="BJ534" s="53"/>
      <c r="BK534" s="53"/>
      <c r="BL534" s="53" t="s">
        <v>1681</v>
      </c>
      <c r="BM534" s="53">
        <v>1</v>
      </c>
      <c r="BN534" s="83"/>
      <c r="BO534" s="53"/>
      <c r="BP534" s="53"/>
    </row>
    <row r="535" spans="3:68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5"/>
        <v>1</v>
      </c>
      <c r="M535" s="26">
        <f t="shared" si="58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60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67">
        <f>SUMIFS([1]Up!$J:$J,[1]Up!$D:$D,D535)</f>
        <v>0</v>
      </c>
      <c r="BF535" s="82"/>
      <c r="BG535" s="82" t="str">
        <f t="shared" si="59"/>
        <v/>
      </c>
      <c r="BH535" s="53" t="str">
        <f t="shared" si="56"/>
        <v/>
      </c>
      <c r="BI535" s="53" t="s">
        <v>50</v>
      </c>
      <c r="BJ535" s="53"/>
      <c r="BK535" s="53"/>
      <c r="BL535" s="53" t="s">
        <v>1681</v>
      </c>
      <c r="BM535" s="53">
        <v>1</v>
      </c>
      <c r="BN535" s="83"/>
      <c r="BO535" s="53"/>
      <c r="BP535" s="53"/>
    </row>
    <row r="536" spans="3:68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5"/>
        <v>8</v>
      </c>
      <c r="M536" s="26">
        <f t="shared" si="5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67">
        <f>SUMIFS([1]Up!$J:$J,[1]Up!$D:$D,D536)</f>
        <v>0</v>
      </c>
      <c r="BF536" s="82"/>
      <c r="BG536" s="82" t="str">
        <f t="shared" si="59"/>
        <v/>
      </c>
      <c r="BH536" s="53" t="str">
        <f t="shared" si="56"/>
        <v/>
      </c>
      <c r="BI536" s="53" t="s">
        <v>50</v>
      </c>
      <c r="BJ536" s="84" t="s">
        <v>1868</v>
      </c>
      <c r="BK536" s="53"/>
      <c r="BL536" s="53" t="s">
        <v>1869</v>
      </c>
      <c r="BM536" s="53">
        <v>8</v>
      </c>
      <c r="BN536" s="83">
        <v>46169</v>
      </c>
      <c r="BO536" s="53"/>
      <c r="BP536" s="53"/>
    </row>
    <row r="537" spans="3:68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5"/>
        <v>8</v>
      </c>
      <c r="M537" s="26">
        <f t="shared" si="58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67">
        <f>SUMIFS([1]Up!$J:$J,[1]Up!$D:$D,D537)</f>
        <v>0</v>
      </c>
      <c r="BF537" s="82"/>
      <c r="BG537" s="82" t="str">
        <f t="shared" si="59"/>
        <v/>
      </c>
      <c r="BH537" s="53" t="str">
        <f t="shared" si="56"/>
        <v/>
      </c>
      <c r="BI537" s="53" t="s">
        <v>50</v>
      </c>
      <c r="BJ537" s="84" t="s">
        <v>1868</v>
      </c>
      <c r="BK537" s="53"/>
      <c r="BL537" s="53" t="s">
        <v>1869</v>
      </c>
      <c r="BM537" s="53">
        <v>8</v>
      </c>
      <c r="BN537" s="83">
        <v>46169</v>
      </c>
      <c r="BO537" s="53"/>
      <c r="BP537" s="53"/>
    </row>
    <row r="538" spans="3:68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5"/>
        <v>8</v>
      </c>
      <c r="M538" s="26">
        <f t="shared" si="58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67">
        <f>SUMIFS([1]Up!$J:$J,[1]Up!$D:$D,D538)</f>
        <v>0</v>
      </c>
      <c r="BF538" s="82"/>
      <c r="BG538" s="82" t="str">
        <f t="shared" si="59"/>
        <v/>
      </c>
      <c r="BH538" s="53" t="str">
        <f t="shared" si="56"/>
        <v/>
      </c>
      <c r="BI538" s="53" t="s">
        <v>50</v>
      </c>
      <c r="BJ538" s="84" t="s">
        <v>1868</v>
      </c>
      <c r="BK538" s="53"/>
      <c r="BL538" s="53" t="s">
        <v>1869</v>
      </c>
      <c r="BM538" s="53">
        <v>8</v>
      </c>
      <c r="BN538" s="83">
        <v>46169</v>
      </c>
      <c r="BO538" s="53"/>
      <c r="BP538" s="53"/>
    </row>
    <row r="539" spans="3:68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5"/>
        <v>1</v>
      </c>
      <c r="M539" s="26">
        <f t="shared" si="58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67">
        <f>SUMIFS([1]Up!$J:$J,[1]Up!$D:$D,D539)</f>
        <v>0</v>
      </c>
      <c r="BF539" s="82"/>
      <c r="BG539" s="82" t="str">
        <f t="shared" si="59"/>
        <v/>
      </c>
      <c r="BH539" s="53" t="str">
        <f t="shared" si="56"/>
        <v/>
      </c>
      <c r="BI539" s="53" t="s">
        <v>50</v>
      </c>
      <c r="BJ539" s="53" t="s">
        <v>2123</v>
      </c>
      <c r="BK539" s="53"/>
      <c r="BL539" s="53" t="s">
        <v>2124</v>
      </c>
      <c r="BM539" s="53">
        <v>1</v>
      </c>
      <c r="BN539" s="83">
        <v>46169</v>
      </c>
      <c r="BO539" s="53"/>
      <c r="BP539" s="53"/>
    </row>
    <row r="540" spans="3:68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5"/>
        <v>9</v>
      </c>
      <c r="M540" s="26">
        <f t="shared" si="5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67">
        <f>SUMIFS([1]Up!$J:$J,[1]Up!$D:$D,D540)</f>
        <v>0</v>
      </c>
      <c r="BF540" s="82"/>
      <c r="BG540" s="82" t="str">
        <f t="shared" si="59"/>
        <v/>
      </c>
      <c r="BH540" s="53" t="str">
        <f t="shared" si="56"/>
        <v/>
      </c>
      <c r="BI540" s="53" t="s">
        <v>50</v>
      </c>
      <c r="BJ540" s="53" t="s">
        <v>2088</v>
      </c>
      <c r="BK540" s="53"/>
      <c r="BL540" s="53" t="s">
        <v>2089</v>
      </c>
      <c r="BM540" s="53">
        <v>9</v>
      </c>
      <c r="BN540" s="83">
        <v>46169</v>
      </c>
      <c r="BO540" s="53"/>
      <c r="BP540" s="53"/>
    </row>
    <row r="541" spans="3:68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5"/>
        <v>1</v>
      </c>
      <c r="M541" s="26">
        <f t="shared" si="5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>
        <v>1</v>
      </c>
      <c r="BE541" s="67">
        <f>SUMIFS([1]Up!$J:$J,[1]Up!$D:$D,D541)</f>
        <v>0</v>
      </c>
      <c r="BF541" s="82"/>
      <c r="BG541" s="82" t="str">
        <f t="shared" si="59"/>
        <v/>
      </c>
      <c r="BH541" s="53" t="str">
        <f t="shared" si="56"/>
        <v/>
      </c>
      <c r="BI541" s="53" t="s">
        <v>61</v>
      </c>
      <c r="BJ541" s="84" t="s">
        <v>1982</v>
      </c>
      <c r="BK541" s="53"/>
      <c r="BL541" s="53" t="s">
        <v>1983</v>
      </c>
      <c r="BM541" s="53">
        <v>1</v>
      </c>
      <c r="BN541" s="83">
        <v>46169</v>
      </c>
      <c r="BO541" s="53"/>
      <c r="BP541" s="53"/>
    </row>
    <row r="542" spans="3:68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5"/>
        <v>1</v>
      </c>
      <c r="M542" s="26">
        <f t="shared" si="58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67">
        <f>SUMIFS([1]Up!$J:$J,[1]Up!$D:$D,D542)</f>
        <v>0</v>
      </c>
      <c r="BF542" s="82"/>
      <c r="BG542" s="82" t="str">
        <f t="shared" si="59"/>
        <v>PL6</v>
      </c>
      <c r="BH542" s="53" t="str">
        <f t="shared" si="56"/>
        <v/>
      </c>
      <c r="BI542" s="53" t="s">
        <v>50</v>
      </c>
      <c r="BJ542" s="53"/>
      <c r="BK542" s="53"/>
      <c r="BL542" s="53" t="s">
        <v>1991</v>
      </c>
      <c r="BM542" s="53">
        <v>1</v>
      </c>
      <c r="BN542" s="83">
        <v>46169</v>
      </c>
      <c r="BO542" s="53"/>
      <c r="BP542" s="53"/>
    </row>
    <row r="543" spans="3:68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5"/>
        <v>1</v>
      </c>
      <c r="M543" s="26">
        <f t="shared" si="5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67">
        <f>SUMIFS([1]Up!$J:$J,[1]Up!$D:$D,D543)</f>
        <v>0</v>
      </c>
      <c r="BF543" s="82"/>
      <c r="BG543" s="82" t="str">
        <f t="shared" si="59"/>
        <v>PL3.6</v>
      </c>
      <c r="BH543" s="53" t="str">
        <f t="shared" si="56"/>
        <v/>
      </c>
      <c r="BI543" s="53" t="s">
        <v>50</v>
      </c>
      <c r="BJ543" s="53" t="s">
        <v>3799</v>
      </c>
      <c r="BK543" s="53"/>
      <c r="BL543" s="53" t="s">
        <v>3800</v>
      </c>
      <c r="BM543" s="53">
        <v>1</v>
      </c>
      <c r="BN543" s="83">
        <v>46169</v>
      </c>
      <c r="BO543" s="53"/>
      <c r="BP543" s="53"/>
    </row>
    <row r="544" spans="3:68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1">MIN(SUM(N544:BD544),I544)</f>
        <v>352</v>
      </c>
      <c r="M544" s="26">
        <f t="shared" si="5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>
        <v>352</v>
      </c>
      <c r="BE544" s="67">
        <f>SUMIFS([1]Up!$J:$J,[1]Up!$D:$D,D544)</f>
        <v>0</v>
      </c>
      <c r="BF544" s="82"/>
      <c r="BG544" s="82" t="str">
        <f t="shared" si="59"/>
        <v/>
      </c>
      <c r="BH544" s="53" t="str">
        <f t="shared" ref="BH544:BH607" si="62">IF(ROUND(SUM(N544:BD544)-I544,0)&gt;0,"Thừa "&amp;SUM(N544:BD544)-I544,"")</f>
        <v/>
      </c>
      <c r="BI544" s="53" t="s">
        <v>75</v>
      </c>
      <c r="BJ544" s="53" t="s">
        <v>1854</v>
      </c>
      <c r="BK544" s="53"/>
      <c r="BL544" s="53"/>
      <c r="BM544" s="53"/>
      <c r="BN544" s="83"/>
      <c r="BO544" s="53"/>
      <c r="BP544" s="53"/>
    </row>
    <row r="545" spans="3:68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1"/>
        <v>1</v>
      </c>
      <c r="M545" s="26">
        <f t="shared" si="5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>
        <v>1</v>
      </c>
      <c r="BE545" s="67">
        <f>SUMIFS([1]Up!$J:$J,[1]Up!$D:$D,D545)</f>
        <v>0</v>
      </c>
      <c r="BF545" s="82"/>
      <c r="BG545" s="82" t="str">
        <f t="shared" si="59"/>
        <v/>
      </c>
      <c r="BH545" s="53" t="str">
        <f t="shared" si="62"/>
        <v/>
      </c>
      <c r="BI545" s="53" t="s">
        <v>75</v>
      </c>
      <c r="BJ545" s="53" t="s">
        <v>2128</v>
      </c>
      <c r="BK545" s="53"/>
      <c r="BL545" s="53"/>
      <c r="BM545" s="53"/>
      <c r="BN545" s="83"/>
      <c r="BO545" s="53"/>
      <c r="BP545" s="53"/>
    </row>
    <row r="546" spans="3:68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1"/>
        <v>178</v>
      </c>
      <c r="M546" s="26">
        <f t="shared" si="5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67">
        <f>SUMIFS([1]Up!$J:$J,[1]Up!$D:$D,D546)</f>
        <v>0</v>
      </c>
      <c r="BF546" s="82"/>
      <c r="BG546" s="82" t="str">
        <f t="shared" si="59"/>
        <v/>
      </c>
      <c r="BH546" s="53" t="str">
        <f t="shared" si="62"/>
        <v/>
      </c>
      <c r="BI546" s="53" t="s">
        <v>75</v>
      </c>
      <c r="BJ546" s="53" t="s">
        <v>2015</v>
      </c>
      <c r="BK546" s="53"/>
      <c r="BL546" s="53"/>
      <c r="BM546" s="53"/>
      <c r="BN546" s="83"/>
      <c r="BO546" s="53"/>
      <c r="BP546" s="53"/>
    </row>
    <row r="547" spans="3:68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1"/>
        <v>21</v>
      </c>
      <c r="M547" s="26">
        <f t="shared" si="58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>
        <v>21</v>
      </c>
      <c r="BE547" s="67">
        <f>SUMIFS([1]Up!$J:$J,[1]Up!$D:$D,D547)</f>
        <v>0</v>
      </c>
      <c r="BF547" s="82"/>
      <c r="BG547" s="82" t="str">
        <f t="shared" si="59"/>
        <v/>
      </c>
      <c r="BH547" s="53" t="str">
        <f t="shared" si="62"/>
        <v/>
      </c>
      <c r="BI547" s="53" t="s">
        <v>75</v>
      </c>
      <c r="BJ547" s="53" t="s">
        <v>2147</v>
      </c>
      <c r="BK547" s="53"/>
      <c r="BL547" s="53"/>
      <c r="BM547" s="53"/>
      <c r="BN547" s="83"/>
      <c r="BO547" s="53"/>
      <c r="BP547" s="53"/>
    </row>
    <row r="548" spans="3:68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1"/>
        <v>4</v>
      </c>
      <c r="M548" s="26">
        <f t="shared" si="58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>
        <v>4</v>
      </c>
      <c r="BE548" s="67">
        <f>SUMIFS([1]Up!$J:$J,[1]Up!$D:$D,D548)</f>
        <v>0</v>
      </c>
      <c r="BF548" s="82"/>
      <c r="BG548" s="82" t="str">
        <f t="shared" si="59"/>
        <v/>
      </c>
      <c r="BH548" s="53" t="str">
        <f t="shared" si="62"/>
        <v/>
      </c>
      <c r="BI548" s="53" t="s">
        <v>75</v>
      </c>
      <c r="BJ548" s="53" t="s">
        <v>2017</v>
      </c>
      <c r="BK548" s="53"/>
      <c r="BL548" s="53"/>
      <c r="BM548" s="53"/>
      <c r="BN548" s="83"/>
      <c r="BO548" s="53"/>
      <c r="BP548" s="53"/>
    </row>
    <row r="549" spans="3:68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1"/>
        <v>4</v>
      </c>
      <c r="M549" s="26">
        <f t="shared" si="58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>
        <v>4</v>
      </c>
      <c r="BE549" s="67">
        <f>SUMIFS([1]Up!$J:$J,[1]Up!$D:$D,D549)</f>
        <v>0</v>
      </c>
      <c r="BF549" s="82"/>
      <c r="BG549" s="82" t="str">
        <f t="shared" si="59"/>
        <v/>
      </c>
      <c r="BH549" s="53" t="str">
        <f t="shared" si="62"/>
        <v/>
      </c>
      <c r="BI549" s="53" t="s">
        <v>75</v>
      </c>
      <c r="BJ549" s="53" t="s">
        <v>1854</v>
      </c>
      <c r="BK549" s="53"/>
      <c r="BL549" s="53"/>
      <c r="BM549" s="53"/>
      <c r="BN549" s="83"/>
      <c r="BO549" s="53"/>
      <c r="BP549" s="53"/>
    </row>
    <row r="550" spans="3:68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1"/>
        <v>1</v>
      </c>
      <c r="M550" s="26">
        <f t="shared" si="58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>
        <v>1</v>
      </c>
      <c r="BE550" s="67">
        <f>SUMIFS([1]Up!$J:$J,[1]Up!$D:$D,D550)</f>
        <v>0</v>
      </c>
      <c r="BF550" s="82"/>
      <c r="BG550" s="82" t="str">
        <f t="shared" si="59"/>
        <v/>
      </c>
      <c r="BH550" s="53" t="str">
        <f t="shared" si="62"/>
        <v/>
      </c>
      <c r="BI550" s="53" t="s">
        <v>75</v>
      </c>
      <c r="BJ550" s="53" t="s">
        <v>2005</v>
      </c>
      <c r="BK550" s="53"/>
      <c r="BL550" s="53"/>
      <c r="BM550" s="53"/>
      <c r="BN550" s="83"/>
      <c r="BO550" s="53"/>
      <c r="BP550" s="53"/>
    </row>
    <row r="551" spans="3:68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1"/>
        <v>1</v>
      </c>
      <c r="M551" s="26">
        <f t="shared" si="58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>
        <v>1</v>
      </c>
      <c r="BE551" s="67">
        <f>SUMIFS([1]Up!$J:$J,[1]Up!$D:$D,D551)</f>
        <v>0</v>
      </c>
      <c r="BF551" s="82"/>
      <c r="BG551" s="82" t="str">
        <f t="shared" si="59"/>
        <v/>
      </c>
      <c r="BH551" s="53" t="str">
        <f t="shared" si="62"/>
        <v/>
      </c>
      <c r="BI551" s="53" t="s">
        <v>75</v>
      </c>
      <c r="BJ551" s="53" t="s">
        <v>2007</v>
      </c>
      <c r="BK551" s="53"/>
      <c r="BL551" s="53"/>
      <c r="BM551" s="53"/>
      <c r="BN551" s="83"/>
      <c r="BO551" s="53"/>
      <c r="BP551" s="53"/>
    </row>
    <row r="552" spans="3:68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1"/>
        <v>8</v>
      </c>
      <c r="M552" s="26">
        <f t="shared" si="58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67">
        <f>SUMIFS([1]Up!$J:$J,[1]Up!$D:$D,D552)</f>
        <v>0</v>
      </c>
      <c r="BF552" s="82"/>
      <c r="BG552" s="82" t="str">
        <f t="shared" si="59"/>
        <v>PL10</v>
      </c>
      <c r="BH552" s="53" t="str">
        <f t="shared" si="62"/>
        <v/>
      </c>
      <c r="BI552" s="53" t="s">
        <v>50</v>
      </c>
      <c r="BJ552" s="84" t="s">
        <v>1787</v>
      </c>
      <c r="BK552" s="53"/>
      <c r="BL552" s="53" t="s">
        <v>1788</v>
      </c>
      <c r="BM552" s="53">
        <v>8</v>
      </c>
      <c r="BN552" s="83">
        <v>46169</v>
      </c>
      <c r="BO552" s="53"/>
      <c r="BP552" s="53"/>
    </row>
    <row r="553" spans="3:68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1"/>
        <v>1</v>
      </c>
      <c r="M553" s="26">
        <f t="shared" si="58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67">
        <f>SUMIFS([1]Up!$J:$J,[1]Up!$D:$D,D553)</f>
        <v>0</v>
      </c>
      <c r="BF553" s="82"/>
      <c r="BG553" s="82" t="str">
        <f t="shared" si="59"/>
        <v>PL6</v>
      </c>
      <c r="BH553" s="53" t="str">
        <f t="shared" si="62"/>
        <v/>
      </c>
      <c r="BI553" s="53" t="s">
        <v>50</v>
      </c>
      <c r="BJ553" s="84" t="s">
        <v>1778</v>
      </c>
      <c r="BK553" s="53"/>
      <c r="BL553" s="53" t="s">
        <v>1779</v>
      </c>
      <c r="BM553" s="53">
        <v>1</v>
      </c>
      <c r="BN553" s="83">
        <v>46169</v>
      </c>
      <c r="BO553" s="53"/>
      <c r="BP553" s="53"/>
    </row>
    <row r="554" spans="3:68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1"/>
        <v>9</v>
      </c>
      <c r="M554" s="26">
        <f t="shared" si="58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67">
        <f>SUMIFS([1]Up!$J:$J,[1]Up!$D:$D,D554)</f>
        <v>0</v>
      </c>
      <c r="BF554" s="82"/>
      <c r="BG554" s="82" t="str">
        <f t="shared" si="59"/>
        <v>PL6</v>
      </c>
      <c r="BH554" s="53" t="str">
        <f t="shared" si="62"/>
        <v/>
      </c>
      <c r="BI554" s="53" t="s">
        <v>50</v>
      </c>
      <c r="BJ554" s="84" t="s">
        <v>1778</v>
      </c>
      <c r="BK554" s="53"/>
      <c r="BL554" s="53" t="s">
        <v>1779</v>
      </c>
      <c r="BM554" s="53">
        <v>9</v>
      </c>
      <c r="BN554" s="83">
        <v>46169</v>
      </c>
      <c r="BO554" s="53"/>
      <c r="BP554" s="53"/>
    </row>
    <row r="555" spans="3:68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1"/>
        <v>9</v>
      </c>
      <c r="M555" s="26">
        <f t="shared" si="58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67">
        <f>SUMIFS([1]Up!$J:$J,[1]Up!$D:$D,D555)</f>
        <v>0</v>
      </c>
      <c r="BF555" s="82"/>
      <c r="BG555" s="82" t="str">
        <f t="shared" si="59"/>
        <v>PL6</v>
      </c>
      <c r="BH555" s="53" t="str">
        <f t="shared" si="62"/>
        <v/>
      </c>
      <c r="BI555" s="53" t="s">
        <v>50</v>
      </c>
      <c r="BJ555" s="84" t="s">
        <v>1778</v>
      </c>
      <c r="BK555" s="53"/>
      <c r="BL555" s="53" t="s">
        <v>1779</v>
      </c>
      <c r="BM555" s="53">
        <v>9</v>
      </c>
      <c r="BN555" s="83">
        <v>46169</v>
      </c>
      <c r="BO555" s="53"/>
      <c r="BP555" s="53"/>
    </row>
    <row r="556" spans="3:68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1"/>
        <v>4</v>
      </c>
      <c r="M556" s="26">
        <f t="shared" si="5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67">
        <f>SUMIFS([1]Up!$J:$J,[1]Up!$D:$D,D556)</f>
        <v>0</v>
      </c>
      <c r="BF556" s="82"/>
      <c r="BG556" s="82" t="str">
        <f t="shared" si="59"/>
        <v>PL2.6</v>
      </c>
      <c r="BH556" s="53" t="str">
        <f t="shared" si="62"/>
        <v/>
      </c>
      <c r="BI556" s="53" t="s">
        <v>61</v>
      </c>
      <c r="BJ556" s="53" t="s">
        <v>3875</v>
      </c>
      <c r="BK556" s="53"/>
      <c r="BL556" s="53" t="s">
        <v>3876</v>
      </c>
      <c r="BM556" s="53">
        <v>4</v>
      </c>
      <c r="BN556" s="83">
        <v>46191</v>
      </c>
      <c r="BO556" s="53"/>
      <c r="BP556" s="53"/>
    </row>
    <row r="557" spans="3:68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1"/>
        <v>1</v>
      </c>
      <c r="M557" s="26">
        <f t="shared" si="58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67">
        <f>SUMIFS([1]Up!$J:$J,[1]Up!$D:$D,D557)</f>
        <v>0</v>
      </c>
      <c r="BF557" s="82"/>
      <c r="BG557" s="82" t="str">
        <f t="shared" si="59"/>
        <v/>
      </c>
      <c r="BH557" s="53" t="str">
        <f t="shared" si="62"/>
        <v/>
      </c>
      <c r="BI557" s="53" t="s">
        <v>50</v>
      </c>
      <c r="BJ557" s="53"/>
      <c r="BK557" s="53"/>
      <c r="BL557" s="53" t="s">
        <v>1681</v>
      </c>
      <c r="BM557" s="53">
        <v>1</v>
      </c>
      <c r="BN557" s="83"/>
      <c r="BO557" s="53"/>
      <c r="BP557" s="53"/>
    </row>
    <row r="558" spans="3:68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1"/>
        <v>1</v>
      </c>
      <c r="M558" s="26">
        <f t="shared" si="58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67">
        <f>SUMIFS([1]Up!$J:$J,[1]Up!$D:$D,D558)</f>
        <v>0</v>
      </c>
      <c r="BF558" s="82"/>
      <c r="BG558" s="82" t="str">
        <f t="shared" si="59"/>
        <v/>
      </c>
      <c r="BH558" s="53" t="str">
        <f t="shared" si="62"/>
        <v/>
      </c>
      <c r="BI558" s="53" t="s">
        <v>50</v>
      </c>
      <c r="BJ558" s="84" t="s">
        <v>1868</v>
      </c>
      <c r="BK558" s="53"/>
      <c r="BL558" s="53" t="s">
        <v>1869</v>
      </c>
      <c r="BM558" s="53">
        <v>1</v>
      </c>
      <c r="BN558" s="83">
        <v>46169</v>
      </c>
      <c r="BO558" s="53"/>
      <c r="BP558" s="53"/>
    </row>
    <row r="559" spans="3:68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1"/>
        <v>4</v>
      </c>
      <c r="M559" s="26">
        <f t="shared" si="5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67">
        <f>SUMIFS([1]Up!$J:$J,[1]Up!$D:$D,D559)</f>
        <v>0</v>
      </c>
      <c r="BF559" s="82"/>
      <c r="BG559" s="82" t="str">
        <f t="shared" si="59"/>
        <v/>
      </c>
      <c r="BH559" s="53" t="str">
        <f t="shared" si="62"/>
        <v/>
      </c>
      <c r="BI559" s="53" t="s">
        <v>50</v>
      </c>
      <c r="BJ559" s="84" t="s">
        <v>1868</v>
      </c>
      <c r="BK559" s="53"/>
      <c r="BL559" s="53" t="s">
        <v>1869</v>
      </c>
      <c r="BM559" s="53">
        <v>4</v>
      </c>
      <c r="BN559" s="83">
        <v>46169</v>
      </c>
      <c r="BO559" s="53"/>
      <c r="BP559" s="53"/>
    </row>
    <row r="560" spans="3:68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1"/>
        <v>4</v>
      </c>
      <c r="M560" s="26">
        <f t="shared" si="58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67">
        <f>SUMIFS([1]Up!$J:$J,[1]Up!$D:$D,D560)</f>
        <v>0</v>
      </c>
      <c r="BF560" s="82"/>
      <c r="BG560" s="82" t="str">
        <f t="shared" si="59"/>
        <v/>
      </c>
      <c r="BH560" s="53" t="str">
        <f t="shared" si="62"/>
        <v/>
      </c>
      <c r="BI560" s="53" t="s">
        <v>50</v>
      </c>
      <c r="BJ560" s="84" t="s">
        <v>1868</v>
      </c>
      <c r="BK560" s="53"/>
      <c r="BL560" s="53" t="s">
        <v>1869</v>
      </c>
      <c r="BM560" s="53">
        <v>4</v>
      </c>
      <c r="BN560" s="83">
        <v>46169</v>
      </c>
      <c r="BO560" s="53"/>
      <c r="BP560" s="53"/>
    </row>
    <row r="561" spans="3:68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1"/>
        <v>4</v>
      </c>
      <c r="M561" s="26">
        <f t="shared" si="58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67">
        <f>SUMIFS([1]Up!$J:$J,[1]Up!$D:$D,D561)</f>
        <v>0</v>
      </c>
      <c r="BF561" s="82"/>
      <c r="BG561" s="82" t="str">
        <f t="shared" si="59"/>
        <v/>
      </c>
      <c r="BH561" s="53" t="str">
        <f t="shared" si="62"/>
        <v/>
      </c>
      <c r="BI561" s="53" t="s">
        <v>50</v>
      </c>
      <c r="BJ561" s="84" t="s">
        <v>1868</v>
      </c>
      <c r="BK561" s="53"/>
      <c r="BL561" s="53" t="s">
        <v>1869</v>
      </c>
      <c r="BM561" s="53">
        <v>4</v>
      </c>
      <c r="BN561" s="83">
        <v>46169</v>
      </c>
      <c r="BO561" s="53"/>
      <c r="BP561" s="53"/>
    </row>
    <row r="562" spans="3:68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1"/>
        <v>4</v>
      </c>
      <c r="M562" s="26">
        <f t="shared" si="58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67">
        <f>SUMIFS([1]Up!$J:$J,[1]Up!$D:$D,D562)</f>
        <v>0</v>
      </c>
      <c r="BF562" s="82"/>
      <c r="BG562" s="82" t="str">
        <f t="shared" si="59"/>
        <v/>
      </c>
      <c r="BH562" s="53" t="str">
        <f t="shared" si="62"/>
        <v/>
      </c>
      <c r="BI562" s="53" t="s">
        <v>50</v>
      </c>
      <c r="BJ562" s="84" t="s">
        <v>1868</v>
      </c>
      <c r="BK562" s="53"/>
      <c r="BL562" s="53" t="s">
        <v>1869</v>
      </c>
      <c r="BM562" s="53">
        <v>4</v>
      </c>
      <c r="BN562" s="83">
        <v>46169</v>
      </c>
      <c r="BO562" s="53"/>
      <c r="BP562" s="53"/>
    </row>
    <row r="563" spans="3:68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1"/>
        <v>4</v>
      </c>
      <c r="M563" s="26">
        <f t="shared" si="58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67">
        <f>SUMIFS([1]Up!$J:$J,[1]Up!$D:$D,D563)</f>
        <v>0</v>
      </c>
      <c r="BF563" s="82"/>
      <c r="BG563" s="82" t="str">
        <f t="shared" si="59"/>
        <v/>
      </c>
      <c r="BH563" s="53" t="str">
        <f t="shared" si="62"/>
        <v/>
      </c>
      <c r="BI563" s="53" t="s">
        <v>50</v>
      </c>
      <c r="BJ563" s="84" t="s">
        <v>1868</v>
      </c>
      <c r="BK563" s="53"/>
      <c r="BL563" s="53" t="s">
        <v>1869</v>
      </c>
      <c r="BM563" s="53">
        <v>4</v>
      </c>
      <c r="BN563" s="83">
        <v>46169</v>
      </c>
      <c r="BO563" s="53"/>
      <c r="BP563" s="53"/>
    </row>
    <row r="564" spans="3:68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1"/>
        <v>4</v>
      </c>
      <c r="M564" s="26">
        <f t="shared" ref="M564:M632" si="63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67">
        <f>SUMIFS([1]Up!$J:$J,[1]Up!$D:$D,D564)</f>
        <v>0</v>
      </c>
      <c r="BF564" s="82"/>
      <c r="BG564" s="82" t="str">
        <f t="shared" si="59"/>
        <v/>
      </c>
      <c r="BH564" s="53" t="str">
        <f t="shared" si="62"/>
        <v/>
      </c>
      <c r="BI564" s="53" t="s">
        <v>50</v>
      </c>
      <c r="BJ564" s="84" t="s">
        <v>1868</v>
      </c>
      <c r="BK564" s="53"/>
      <c r="BL564" s="53" t="s">
        <v>1869</v>
      </c>
      <c r="BM564" s="53">
        <v>4</v>
      </c>
      <c r="BN564" s="83">
        <v>46169</v>
      </c>
      <c r="BO564" s="53"/>
      <c r="BP564" s="53"/>
    </row>
    <row r="565" spans="3:68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1"/>
        <v>2</v>
      </c>
      <c r="M565" s="26">
        <f t="shared" si="6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67">
        <f>SUMIFS([1]Up!$J:$J,[1]Up!$D:$D,D565)</f>
        <v>0</v>
      </c>
      <c r="BF565" s="82"/>
      <c r="BG565" s="82" t="str">
        <f t="shared" si="59"/>
        <v/>
      </c>
      <c r="BH565" s="53" t="str">
        <f t="shared" si="62"/>
        <v/>
      </c>
      <c r="BI565" s="53" t="s">
        <v>50</v>
      </c>
      <c r="BJ565" s="53" t="s">
        <v>2165</v>
      </c>
      <c r="BK565" s="53"/>
      <c r="BL565" s="53" t="s">
        <v>2166</v>
      </c>
      <c r="BM565" s="53">
        <v>2</v>
      </c>
      <c r="BN565" s="83">
        <v>46169</v>
      </c>
      <c r="BO565" s="53"/>
      <c r="BP565" s="53"/>
    </row>
    <row r="566" spans="3:68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1"/>
        <v>6</v>
      </c>
      <c r="M566" s="26">
        <f t="shared" si="63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67">
        <f>SUMIFS([1]Up!$J:$J,[1]Up!$D:$D,D566)</f>
        <v>0</v>
      </c>
      <c r="BF566" s="82"/>
      <c r="BG566" s="82" t="str">
        <f t="shared" si="59"/>
        <v/>
      </c>
      <c r="BH566" s="53" t="str">
        <f t="shared" si="62"/>
        <v/>
      </c>
      <c r="BI566" s="53" t="s">
        <v>61</v>
      </c>
      <c r="BJ566" s="84" t="s">
        <v>1972</v>
      </c>
      <c r="BK566" s="53"/>
      <c r="BL566" s="53" t="s">
        <v>1973</v>
      </c>
      <c r="BM566" s="53">
        <v>6</v>
      </c>
      <c r="BN566" s="83">
        <v>46169</v>
      </c>
      <c r="BO566" s="53"/>
      <c r="BP566" s="53"/>
    </row>
    <row r="567" spans="3:68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1"/>
        <v>2</v>
      </c>
      <c r="M567" s="26">
        <f t="shared" si="6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67">
        <f>SUMIFS([1]Up!$J:$J,[1]Up!$D:$D,D567)</f>
        <v>0</v>
      </c>
      <c r="BF567" s="82"/>
      <c r="BG567" s="82" t="str">
        <f t="shared" si="59"/>
        <v>PL38</v>
      </c>
      <c r="BH567" s="53" t="str">
        <f t="shared" si="62"/>
        <v/>
      </c>
      <c r="BI567" s="53" t="s">
        <v>50</v>
      </c>
      <c r="BJ567" s="53" t="s">
        <v>2044</v>
      </c>
      <c r="BK567" s="53"/>
      <c r="BL567" s="53" t="s">
        <v>2045</v>
      </c>
      <c r="BM567" s="53">
        <v>2</v>
      </c>
      <c r="BN567" s="83">
        <v>46169</v>
      </c>
      <c r="BO567" s="53"/>
      <c r="BP567" s="53"/>
    </row>
    <row r="568" spans="3:68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1"/>
        <v>4</v>
      </c>
      <c r="M568" s="26">
        <f t="shared" si="63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67">
        <f>SUMIFS([1]Up!$J:$J,[1]Up!$D:$D,D568)</f>
        <v>0</v>
      </c>
      <c r="BF568" s="82"/>
      <c r="BG568" s="82" t="str">
        <f t="shared" si="59"/>
        <v>PL10</v>
      </c>
      <c r="BH568" s="53" t="str">
        <f t="shared" si="62"/>
        <v/>
      </c>
      <c r="BI568" s="53" t="s">
        <v>61</v>
      </c>
      <c r="BJ568" s="84" t="s">
        <v>1787</v>
      </c>
      <c r="BK568" s="53"/>
      <c r="BL568" s="53" t="s">
        <v>1788</v>
      </c>
      <c r="BM568" s="53">
        <v>4</v>
      </c>
      <c r="BN568" s="83">
        <v>46169</v>
      </c>
      <c r="BO568" s="53"/>
      <c r="BP568" s="53"/>
    </row>
    <row r="569" spans="3:68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1"/>
        <v>2</v>
      </c>
      <c r="M569" s="26">
        <f t="shared" si="63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67">
        <f>SUMIFS([1]Up!$J:$J,[1]Up!$D:$D,D569)</f>
        <v>0</v>
      </c>
      <c r="BF569" s="82"/>
      <c r="BG569" s="82" t="str">
        <f t="shared" si="59"/>
        <v>PL25</v>
      </c>
      <c r="BH569" s="53" t="str">
        <f t="shared" si="62"/>
        <v/>
      </c>
      <c r="BI569" s="53" t="s">
        <v>61</v>
      </c>
      <c r="BJ569" s="53" t="s">
        <v>1873</v>
      </c>
      <c r="BK569" s="53"/>
      <c r="BL569" s="53" t="s">
        <v>1874</v>
      </c>
      <c r="BM569" s="53">
        <v>2</v>
      </c>
      <c r="BN569" s="83">
        <v>46169</v>
      </c>
      <c r="BO569" s="53"/>
      <c r="BP569" s="53"/>
    </row>
    <row r="570" spans="3:68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1"/>
        <v>1</v>
      </c>
      <c r="M570" s="26">
        <f t="shared" si="63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67">
        <f>SUMIFS([1]Up!$J:$J,[1]Up!$D:$D,D570)</f>
        <v>0</v>
      </c>
      <c r="BF570" s="82"/>
      <c r="BG570" s="82" t="str">
        <f t="shared" si="59"/>
        <v/>
      </c>
      <c r="BH570" s="53" t="str">
        <f t="shared" si="62"/>
        <v/>
      </c>
      <c r="BI570" s="53" t="s">
        <v>50</v>
      </c>
      <c r="BJ570" s="84" t="s">
        <v>1833</v>
      </c>
      <c r="BK570" s="53"/>
      <c r="BL570" s="53" t="s">
        <v>1834</v>
      </c>
      <c r="BM570" s="53">
        <v>1</v>
      </c>
      <c r="BN570" s="83">
        <v>46169</v>
      </c>
      <c r="BO570" s="53"/>
      <c r="BP570" s="53"/>
    </row>
    <row r="571" spans="3:68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1"/>
        <v>6</v>
      </c>
      <c r="M571" s="26">
        <f t="shared" si="6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67">
        <f>SUMIFS([1]Up!$J:$J,[1]Up!$D:$D,D571)</f>
        <v>0</v>
      </c>
      <c r="BF571" s="82"/>
      <c r="BG571" s="82" t="str">
        <f t="shared" si="59"/>
        <v/>
      </c>
      <c r="BH571" s="53" t="str">
        <f t="shared" si="62"/>
        <v/>
      </c>
      <c r="BI571" s="53" t="s">
        <v>75</v>
      </c>
      <c r="BJ571" s="53" t="s">
        <v>2172</v>
      </c>
      <c r="BK571" s="53"/>
      <c r="BL571" s="53"/>
      <c r="BM571" s="53"/>
      <c r="BN571" s="83"/>
      <c r="BO571" s="53"/>
      <c r="BP571" s="53"/>
    </row>
    <row r="572" spans="3:68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1"/>
        <v>136</v>
      </c>
      <c r="M572" s="26">
        <f t="shared" si="63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>
        <v>136</v>
      </c>
      <c r="BE572" s="67">
        <f>SUMIFS([1]Up!$J:$J,[1]Up!$D:$D,D572)</f>
        <v>0</v>
      </c>
      <c r="BF572" s="82"/>
      <c r="BG572" s="82" t="str">
        <f t="shared" si="59"/>
        <v/>
      </c>
      <c r="BH572" s="53" t="str">
        <f t="shared" si="62"/>
        <v/>
      </c>
      <c r="BI572" s="53" t="s">
        <v>75</v>
      </c>
      <c r="BJ572" s="53" t="s">
        <v>1854</v>
      </c>
      <c r="BK572" s="53"/>
      <c r="BL572" s="53"/>
      <c r="BM572" s="53"/>
      <c r="BN572" s="83"/>
      <c r="BO572" s="53"/>
      <c r="BP572" s="53"/>
    </row>
    <row r="573" spans="3:68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1"/>
        <v>6</v>
      </c>
      <c r="M573" s="26">
        <f t="shared" si="63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>
        <v>6</v>
      </c>
      <c r="BE573" s="67">
        <f>SUMIFS([1]Up!$J:$J,[1]Up!$D:$D,D573)</f>
        <v>0</v>
      </c>
      <c r="BF573" s="82"/>
      <c r="BG573" s="82" t="str">
        <f t="shared" si="59"/>
        <v/>
      </c>
      <c r="BH573" s="53" t="str">
        <f t="shared" si="62"/>
        <v/>
      </c>
      <c r="BI573" s="53" t="s">
        <v>75</v>
      </c>
      <c r="BJ573" s="53" t="s">
        <v>2175</v>
      </c>
      <c r="BK573" s="53"/>
      <c r="BL573" s="53"/>
      <c r="BM573" s="53"/>
      <c r="BN573" s="83"/>
      <c r="BO573" s="53"/>
      <c r="BP573" s="53"/>
    </row>
    <row r="574" spans="3:68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1"/>
        <v>1</v>
      </c>
      <c r="M574" s="26">
        <f t="shared" si="6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67">
        <f>SUMIFS([1]Up!$J:$J,[1]Up!$D:$D,D574)</f>
        <v>0</v>
      </c>
      <c r="BF574" s="82"/>
      <c r="BG574" s="82" t="str">
        <f t="shared" ref="BG574:BG637" si="64">IFERROR(IF(C574="Plate",LEFT(E574,FIND("*",E574,1)-1),""),IF(C574="Plate",LEFT(E574,FIND("x",E574,1)-1),""))</f>
        <v/>
      </c>
      <c r="BH574" s="53" t="str">
        <f t="shared" si="62"/>
        <v/>
      </c>
      <c r="BI574" s="53" t="s">
        <v>75</v>
      </c>
      <c r="BJ574" s="53" t="s">
        <v>2015</v>
      </c>
      <c r="BK574" s="53"/>
      <c r="BL574" s="53"/>
      <c r="BM574" s="53"/>
      <c r="BN574" s="83"/>
      <c r="BO574" s="53"/>
      <c r="BP574" s="53"/>
    </row>
    <row r="575" spans="3:68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1"/>
        <v>180</v>
      </c>
      <c r="M575" s="26">
        <f t="shared" si="6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67">
        <f>SUMIFS([1]Up!$J:$J,[1]Up!$D:$D,D575)</f>
        <v>0</v>
      </c>
      <c r="BF575" s="82"/>
      <c r="BG575" s="82" t="str">
        <f t="shared" si="64"/>
        <v/>
      </c>
      <c r="BH575" s="53" t="str">
        <f t="shared" si="62"/>
        <v/>
      </c>
      <c r="BI575" s="53" t="s">
        <v>75</v>
      </c>
      <c r="BJ575" s="53" t="s">
        <v>2015</v>
      </c>
      <c r="BK575" s="53"/>
      <c r="BL575" s="53"/>
      <c r="BM575" s="53"/>
      <c r="BN575" s="83"/>
      <c r="BO575" s="53"/>
      <c r="BP575" s="53"/>
    </row>
    <row r="576" spans="3:68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1"/>
        <v>360</v>
      </c>
      <c r="M576" s="26">
        <f t="shared" si="63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>
        <v>360</v>
      </c>
      <c r="BE576" s="67">
        <f>SUMIFS([1]Up!$J:$J,[1]Up!$D:$D,D576)</f>
        <v>0</v>
      </c>
      <c r="BF576" s="82"/>
      <c r="BG576" s="82" t="str">
        <f t="shared" si="64"/>
        <v/>
      </c>
      <c r="BH576" s="53" t="str">
        <f t="shared" si="62"/>
        <v/>
      </c>
      <c r="BI576" s="53" t="s">
        <v>75</v>
      </c>
      <c r="BJ576" s="53" t="s">
        <v>1854</v>
      </c>
      <c r="BK576" s="53"/>
      <c r="BL576" s="53"/>
      <c r="BM576" s="53"/>
      <c r="BN576" s="83"/>
      <c r="BO576" s="53"/>
      <c r="BP576" s="53"/>
    </row>
    <row r="577" spans="3:68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1"/>
        <v>61</v>
      </c>
      <c r="M577" s="26">
        <f t="shared" si="6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67">
        <f>SUMIFS([1]Up!$J:$J,[1]Up!$D:$D,D577)</f>
        <v>0</v>
      </c>
      <c r="BF577" s="82"/>
      <c r="BG577" s="82" t="str">
        <f t="shared" si="64"/>
        <v/>
      </c>
      <c r="BH577" s="53" t="str">
        <f t="shared" si="62"/>
        <v/>
      </c>
      <c r="BI577" s="53" t="s">
        <v>75</v>
      </c>
      <c r="BJ577" s="53" t="s">
        <v>2015</v>
      </c>
      <c r="BK577" s="53"/>
      <c r="BL577" s="53"/>
      <c r="BM577" s="53"/>
      <c r="BN577" s="83"/>
      <c r="BO577" s="53"/>
      <c r="BP577" s="53"/>
    </row>
    <row r="578" spans="3:68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1"/>
        <v>1</v>
      </c>
      <c r="M578" s="26">
        <f t="shared" si="63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67">
        <f>SUMIFS([1]Up!$J:$J,[1]Up!$D:$D,D578)</f>
        <v>0</v>
      </c>
      <c r="BF578" s="82" t="s">
        <v>82</v>
      </c>
      <c r="BG578" s="82" t="str">
        <f t="shared" si="64"/>
        <v>PL6</v>
      </c>
      <c r="BH578" s="53" t="str">
        <f t="shared" si="62"/>
        <v>Thừa 1</v>
      </c>
      <c r="BI578" s="53" t="s">
        <v>50</v>
      </c>
      <c r="BJ578" s="53"/>
      <c r="BK578" s="53"/>
      <c r="BL578" s="53" t="s">
        <v>1681</v>
      </c>
      <c r="BM578" s="53">
        <v>1</v>
      </c>
      <c r="BN578" s="83"/>
      <c r="BO578" s="53"/>
      <c r="BP578" s="53"/>
    </row>
    <row r="579" spans="3:68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1"/>
        <v>2</v>
      </c>
      <c r="M579" s="26">
        <f t="shared" si="63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67">
        <f>SUMIFS([1]Up!$J:$J,[1]Up!$D:$D,D579)</f>
        <v>0</v>
      </c>
      <c r="BF579" s="82"/>
      <c r="BG579" s="82" t="str">
        <f t="shared" si="64"/>
        <v>PL6</v>
      </c>
      <c r="BH579" s="53" t="str">
        <f t="shared" si="62"/>
        <v/>
      </c>
      <c r="BI579" s="53" t="s">
        <v>50</v>
      </c>
      <c r="BJ579" s="53" t="s">
        <v>2178</v>
      </c>
      <c r="BK579" s="53"/>
      <c r="BL579" s="53" t="s">
        <v>2179</v>
      </c>
      <c r="BM579" s="53">
        <v>2</v>
      </c>
      <c r="BN579" s="83">
        <v>46169</v>
      </c>
      <c r="BO579" s="53"/>
      <c r="BP579" s="53"/>
    </row>
    <row r="580" spans="3:68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1"/>
        <v>2</v>
      </c>
      <c r="M580" s="26">
        <f t="shared" si="63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67">
        <f>SUMIFS([1]Up!$J:$J,[1]Up!$D:$D,D580)</f>
        <v>0</v>
      </c>
      <c r="BF580" s="82"/>
      <c r="BG580" s="82" t="str">
        <f t="shared" si="64"/>
        <v>PL10</v>
      </c>
      <c r="BH580" s="53" t="str">
        <f t="shared" si="62"/>
        <v/>
      </c>
      <c r="BI580" s="53" t="s">
        <v>50</v>
      </c>
      <c r="BJ580" s="84" t="s">
        <v>1787</v>
      </c>
      <c r="BK580" s="53"/>
      <c r="BL580" s="53" t="s">
        <v>1788</v>
      </c>
      <c r="BM580" s="53">
        <v>2</v>
      </c>
      <c r="BN580" s="83">
        <v>46169</v>
      </c>
      <c r="BO580" s="53"/>
      <c r="BP580" s="53"/>
    </row>
    <row r="581" spans="3:68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1"/>
        <v>4</v>
      </c>
      <c r="M581" s="26">
        <f t="shared" si="63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67">
        <f>SUMIFS([1]Up!$J:$J,[1]Up!$D:$D,D581)</f>
        <v>0</v>
      </c>
      <c r="BF581" s="82"/>
      <c r="BG581" s="82" t="str">
        <f t="shared" si="64"/>
        <v>PL10</v>
      </c>
      <c r="BH581" s="53" t="str">
        <f t="shared" si="62"/>
        <v/>
      </c>
      <c r="BI581" s="53" t="s">
        <v>50</v>
      </c>
      <c r="BJ581" s="84" t="s">
        <v>1787</v>
      </c>
      <c r="BK581" s="53"/>
      <c r="BL581" s="53" t="s">
        <v>1788</v>
      </c>
      <c r="BM581" s="53">
        <v>4</v>
      </c>
      <c r="BN581" s="83">
        <v>46169</v>
      </c>
      <c r="BO581" s="53"/>
      <c r="BP581" s="53"/>
    </row>
    <row r="582" spans="3:68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1"/>
        <v>2</v>
      </c>
      <c r="M582" s="26">
        <f t="shared" si="63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67">
        <f>SUMIFS([1]Up!$J:$J,[1]Up!$D:$D,D582)</f>
        <v>0</v>
      </c>
      <c r="BF582" s="82"/>
      <c r="BG582" s="82" t="str">
        <f t="shared" si="64"/>
        <v/>
      </c>
      <c r="BH582" s="53" t="str">
        <f t="shared" si="62"/>
        <v/>
      </c>
      <c r="BI582" s="53" t="s">
        <v>50</v>
      </c>
      <c r="BJ582" s="53" t="s">
        <v>2190</v>
      </c>
      <c r="BK582" s="53"/>
      <c r="BL582" s="53" t="s">
        <v>2191</v>
      </c>
      <c r="BM582" s="53">
        <v>2</v>
      </c>
      <c r="BN582" s="83">
        <v>46169</v>
      </c>
      <c r="BO582" s="53"/>
      <c r="BP582" s="53"/>
    </row>
    <row r="583" spans="3:68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1"/>
        <v>2</v>
      </c>
      <c r="M583" s="26">
        <f t="shared" si="63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67">
        <f>SUMIFS([1]Up!$J:$J,[1]Up!$D:$D,D583)</f>
        <v>0</v>
      </c>
      <c r="BF583" s="82"/>
      <c r="BG583" s="82" t="str">
        <f t="shared" si="64"/>
        <v/>
      </c>
      <c r="BH583" s="53" t="str">
        <f t="shared" si="62"/>
        <v/>
      </c>
      <c r="BI583" s="53" t="s">
        <v>50</v>
      </c>
      <c r="BJ583" s="53" t="s">
        <v>2190</v>
      </c>
      <c r="BK583" s="53"/>
      <c r="BL583" s="53" t="s">
        <v>2191</v>
      </c>
      <c r="BM583" s="53">
        <v>2</v>
      </c>
      <c r="BN583" s="83">
        <v>46169</v>
      </c>
      <c r="BO583" s="53"/>
      <c r="BP583" s="53"/>
    </row>
    <row r="584" spans="3:68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1"/>
        <v>2</v>
      </c>
      <c r="M584" s="26">
        <f t="shared" si="63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67">
        <f>SUMIFS([1]Up!$J:$J,[1]Up!$D:$D,D584)</f>
        <v>0</v>
      </c>
      <c r="BF584" s="82"/>
      <c r="BG584" s="82" t="str">
        <f t="shared" si="64"/>
        <v/>
      </c>
      <c r="BH584" s="53" t="str">
        <f t="shared" si="62"/>
        <v/>
      </c>
      <c r="BI584" s="53" t="s">
        <v>50</v>
      </c>
      <c r="BJ584" s="84" t="s">
        <v>2195</v>
      </c>
      <c r="BK584" s="53"/>
      <c r="BL584" s="53" t="s">
        <v>2196</v>
      </c>
      <c r="BM584" s="53">
        <v>2</v>
      </c>
      <c r="BN584" s="83">
        <v>46169</v>
      </c>
      <c r="BO584" s="53"/>
      <c r="BP584" s="53"/>
    </row>
    <row r="585" spans="3:68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1"/>
        <v>2</v>
      </c>
      <c r="M585" s="26">
        <f t="shared" si="63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67">
        <f>SUMIFS([1]Up!$J:$J,[1]Up!$D:$D,D585)</f>
        <v>0</v>
      </c>
      <c r="BF585" s="82"/>
      <c r="BG585" s="82" t="str">
        <f t="shared" si="64"/>
        <v/>
      </c>
      <c r="BH585" s="53" t="str">
        <f t="shared" si="62"/>
        <v/>
      </c>
      <c r="BI585" s="53" t="s">
        <v>96</v>
      </c>
      <c r="BJ585" s="53"/>
      <c r="BK585" s="53"/>
      <c r="BL585" s="53" t="s">
        <v>1681</v>
      </c>
      <c r="BM585" s="53">
        <v>2</v>
      </c>
      <c r="BN585" s="83"/>
      <c r="BO585" s="53"/>
      <c r="BP585" s="53"/>
    </row>
    <row r="586" spans="3:68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1"/>
        <v>16</v>
      </c>
      <c r="M586" s="26">
        <f t="shared" si="63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67">
        <f>SUMIFS([1]Up!$J:$J,[1]Up!$D:$D,D586)</f>
        <v>0</v>
      </c>
      <c r="BF586" s="82"/>
      <c r="BG586" s="82" t="str">
        <f t="shared" si="64"/>
        <v/>
      </c>
      <c r="BH586" s="53" t="str">
        <f t="shared" si="62"/>
        <v/>
      </c>
      <c r="BI586" s="53" t="s">
        <v>50</v>
      </c>
      <c r="BJ586" s="84" t="s">
        <v>1868</v>
      </c>
      <c r="BK586" s="53"/>
      <c r="BL586" s="53" t="s">
        <v>1869</v>
      </c>
      <c r="BM586" s="53">
        <v>16</v>
      </c>
      <c r="BN586" s="83">
        <v>46169</v>
      </c>
      <c r="BO586" s="53"/>
      <c r="BP586" s="53"/>
    </row>
    <row r="587" spans="3:68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1"/>
        <v>4</v>
      </c>
      <c r="M587" s="26">
        <f t="shared" si="63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67">
        <f>SUMIFS([1]Up!$J:$J,[1]Up!$D:$D,D587)</f>
        <v>0</v>
      </c>
      <c r="BF587" s="82"/>
      <c r="BG587" s="82" t="str">
        <f t="shared" si="64"/>
        <v/>
      </c>
      <c r="BH587" s="53" t="str">
        <f t="shared" si="62"/>
        <v/>
      </c>
      <c r="BI587" s="53" t="s">
        <v>50</v>
      </c>
      <c r="BJ587" s="84" t="s">
        <v>1868</v>
      </c>
      <c r="BK587" s="53"/>
      <c r="BL587" s="53" t="s">
        <v>1869</v>
      </c>
      <c r="BM587" s="53">
        <v>4</v>
      </c>
      <c r="BN587" s="83">
        <v>46169</v>
      </c>
      <c r="BO587" s="53"/>
      <c r="BP587" s="53"/>
    </row>
    <row r="588" spans="3:68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1"/>
        <v>4</v>
      </c>
      <c r="M588" s="26">
        <f t="shared" si="63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67">
        <f>SUMIFS([1]Up!$J:$J,[1]Up!$D:$D,D588)</f>
        <v>0</v>
      </c>
      <c r="BF588" s="82"/>
      <c r="BG588" s="82" t="str">
        <f t="shared" si="64"/>
        <v/>
      </c>
      <c r="BH588" s="53" t="str">
        <f t="shared" si="62"/>
        <v/>
      </c>
      <c r="BI588" s="53" t="s">
        <v>50</v>
      </c>
      <c r="BJ588" s="84" t="s">
        <v>1868</v>
      </c>
      <c r="BK588" s="53"/>
      <c r="BL588" s="53" t="s">
        <v>1869</v>
      </c>
      <c r="BM588" s="53">
        <v>4</v>
      </c>
      <c r="BN588" s="83">
        <v>46169</v>
      </c>
      <c r="BO588" s="53"/>
      <c r="BP588" s="53"/>
    </row>
    <row r="589" spans="3:68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1"/>
        <v>4</v>
      </c>
      <c r="M589" s="26">
        <f t="shared" si="63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67">
        <f>SUMIFS([1]Up!$J:$J,[1]Up!$D:$D,D589)</f>
        <v>0</v>
      </c>
      <c r="BF589" s="82"/>
      <c r="BG589" s="82" t="str">
        <f t="shared" si="64"/>
        <v/>
      </c>
      <c r="BH589" s="53" t="str">
        <f t="shared" si="62"/>
        <v/>
      </c>
      <c r="BI589" s="53" t="s">
        <v>50</v>
      </c>
      <c r="BJ589" s="84" t="s">
        <v>1868</v>
      </c>
      <c r="BK589" s="53"/>
      <c r="BL589" s="53" t="s">
        <v>1869</v>
      </c>
      <c r="BM589" s="53">
        <v>4</v>
      </c>
      <c r="BN589" s="83">
        <v>46169</v>
      </c>
      <c r="BO589" s="53"/>
      <c r="BP589" s="53"/>
    </row>
    <row r="590" spans="3:68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1"/>
        <v>4</v>
      </c>
      <c r="M590" s="26">
        <f t="shared" si="6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67">
        <f>SUMIFS([1]Up!$J:$J,[1]Up!$D:$D,D590)</f>
        <v>0</v>
      </c>
      <c r="BF590" s="82"/>
      <c r="BG590" s="82" t="str">
        <f t="shared" si="64"/>
        <v/>
      </c>
      <c r="BH590" s="53" t="str">
        <f t="shared" si="62"/>
        <v/>
      </c>
      <c r="BI590" s="53" t="s">
        <v>50</v>
      </c>
      <c r="BJ590" s="84" t="s">
        <v>1868</v>
      </c>
      <c r="BK590" s="53"/>
      <c r="BL590" s="53" t="s">
        <v>1869</v>
      </c>
      <c r="BM590" s="53">
        <v>4</v>
      </c>
      <c r="BN590" s="83">
        <v>46169</v>
      </c>
      <c r="BO590" s="53"/>
      <c r="BP590" s="53"/>
    </row>
    <row r="591" spans="3:68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1"/>
        <v>4</v>
      </c>
      <c r="M591" s="26">
        <f t="shared" si="63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67">
        <f>SUMIFS([1]Up!$J:$J,[1]Up!$D:$D,D591)</f>
        <v>0</v>
      </c>
      <c r="BF591" s="82"/>
      <c r="BG591" s="82" t="str">
        <f t="shared" si="64"/>
        <v/>
      </c>
      <c r="BH591" s="53" t="str">
        <f t="shared" si="62"/>
        <v/>
      </c>
      <c r="BI591" s="53" t="s">
        <v>50</v>
      </c>
      <c r="BJ591" s="84" t="s">
        <v>1868</v>
      </c>
      <c r="BK591" s="53"/>
      <c r="BL591" s="53" t="s">
        <v>1869</v>
      </c>
      <c r="BM591" s="53">
        <v>4</v>
      </c>
      <c r="BN591" s="83">
        <v>46169</v>
      </c>
      <c r="BO591" s="53"/>
      <c r="BP591" s="53"/>
    </row>
    <row r="592" spans="3:68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1"/>
        <v>4</v>
      </c>
      <c r="M592" s="26">
        <f t="shared" si="63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67">
        <f>SUMIFS([1]Up!$J:$J,[1]Up!$D:$D,D592)</f>
        <v>0</v>
      </c>
      <c r="BF592" s="82"/>
      <c r="BG592" s="82" t="str">
        <f t="shared" si="64"/>
        <v/>
      </c>
      <c r="BH592" s="53" t="str">
        <f t="shared" si="62"/>
        <v/>
      </c>
      <c r="BI592" s="53" t="s">
        <v>50</v>
      </c>
      <c r="BJ592" s="84" t="s">
        <v>1868</v>
      </c>
      <c r="BK592" s="53"/>
      <c r="BL592" s="53" t="s">
        <v>1869</v>
      </c>
      <c r="BM592" s="53">
        <v>4</v>
      </c>
      <c r="BN592" s="83">
        <v>46169</v>
      </c>
      <c r="BO592" s="53"/>
      <c r="BP592" s="53"/>
    </row>
    <row r="593" spans="3:68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1"/>
        <v>4</v>
      </c>
      <c r="M593" s="26">
        <f t="shared" si="63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67">
        <f>SUMIFS([1]Up!$J:$J,[1]Up!$D:$D,D593)</f>
        <v>0</v>
      </c>
      <c r="BF593" s="82"/>
      <c r="BG593" s="82" t="str">
        <f t="shared" si="64"/>
        <v>PL25</v>
      </c>
      <c r="BH593" s="53" t="str">
        <f t="shared" si="62"/>
        <v/>
      </c>
      <c r="BI593" s="53" t="s">
        <v>50</v>
      </c>
      <c r="BJ593" s="53" t="s">
        <v>1873</v>
      </c>
      <c r="BK593" s="53"/>
      <c r="BL593" s="53" t="s">
        <v>1874</v>
      </c>
      <c r="BM593" s="53">
        <v>4</v>
      </c>
      <c r="BN593" s="83">
        <v>46169</v>
      </c>
      <c r="BO593" s="53"/>
      <c r="BP593" s="53"/>
    </row>
    <row r="594" spans="3:68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1"/>
        <v>4</v>
      </c>
      <c r="M594" s="26">
        <f t="shared" si="6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67">
        <f>SUMIFS([1]Up!$J:$J,[1]Up!$D:$D,D594)</f>
        <v>0</v>
      </c>
      <c r="BF594" s="82"/>
      <c r="BG594" s="82" t="str">
        <f t="shared" si="64"/>
        <v>PL38</v>
      </c>
      <c r="BH594" s="53" t="str">
        <f t="shared" si="62"/>
        <v/>
      </c>
      <c r="BI594" s="53" t="s">
        <v>50</v>
      </c>
      <c r="BJ594" s="53" t="s">
        <v>2044</v>
      </c>
      <c r="BK594" s="53"/>
      <c r="BL594" s="53" t="s">
        <v>2045</v>
      </c>
      <c r="BM594" s="53">
        <v>4</v>
      </c>
      <c r="BN594" s="83">
        <v>46169</v>
      </c>
      <c r="BO594" s="53"/>
      <c r="BP594" s="53"/>
    </row>
    <row r="595" spans="3:68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1"/>
        <v>8</v>
      </c>
      <c r="M595" s="26">
        <f t="shared" si="63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67">
        <f>SUMIFS([1]Up!$J:$J,[1]Up!$D:$D,D595)</f>
        <v>0</v>
      </c>
      <c r="BF595" s="82"/>
      <c r="BG595" s="82" t="str">
        <f t="shared" si="64"/>
        <v>PL10</v>
      </c>
      <c r="BH595" s="53" t="str">
        <f t="shared" si="62"/>
        <v/>
      </c>
      <c r="BI595" s="53" t="s">
        <v>61</v>
      </c>
      <c r="BJ595" s="84" t="s">
        <v>1787</v>
      </c>
      <c r="BK595" s="53"/>
      <c r="BL595" s="53" t="s">
        <v>1788</v>
      </c>
      <c r="BM595" s="53">
        <v>8</v>
      </c>
      <c r="BN595" s="83">
        <v>46169</v>
      </c>
      <c r="BO595" s="53"/>
      <c r="BP595" s="53"/>
    </row>
    <row r="596" spans="3:68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1"/>
        <v>1</v>
      </c>
      <c r="M596" s="26">
        <f t="shared" si="63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67">
        <f>SUMIFS([1]Up!$J:$J,[1]Up!$D:$D,D596)</f>
        <v>0</v>
      </c>
      <c r="BF596" s="82"/>
      <c r="BG596" s="82" t="str">
        <f t="shared" si="64"/>
        <v/>
      </c>
      <c r="BH596" s="53" t="str">
        <f t="shared" si="62"/>
        <v/>
      </c>
      <c r="BI596" s="53" t="s">
        <v>50</v>
      </c>
      <c r="BJ596" s="53" t="s">
        <v>2207</v>
      </c>
      <c r="BK596" s="53"/>
      <c r="BL596" s="53" t="s">
        <v>2208</v>
      </c>
      <c r="BM596" s="53">
        <v>1</v>
      </c>
      <c r="BN596" s="83">
        <v>46169</v>
      </c>
      <c r="BO596" s="53"/>
      <c r="BP596" s="53"/>
    </row>
    <row r="597" spans="3:68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1"/>
        <v>500</v>
      </c>
      <c r="M597" s="26">
        <f t="shared" si="63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>
        <v>500</v>
      </c>
      <c r="BE597" s="67">
        <f>SUMIFS([1]Up!$J:$J,[1]Up!$D:$D,D597)</f>
        <v>0</v>
      </c>
      <c r="BF597" s="82"/>
      <c r="BG597" s="82" t="str">
        <f t="shared" si="64"/>
        <v/>
      </c>
      <c r="BH597" s="53" t="str">
        <f t="shared" si="62"/>
        <v/>
      </c>
      <c r="BI597" s="53" t="s">
        <v>75</v>
      </c>
      <c r="BJ597" s="53" t="s">
        <v>1854</v>
      </c>
      <c r="BK597" s="53"/>
      <c r="BL597" s="53"/>
      <c r="BM597" s="53"/>
      <c r="BN597" s="83"/>
      <c r="BO597" s="53"/>
      <c r="BP597" s="53"/>
    </row>
    <row r="598" spans="3:68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1"/>
        <v>250</v>
      </c>
      <c r="M598" s="26">
        <f t="shared" si="63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67">
        <f>SUMIFS([1]Up!$J:$J,[1]Up!$D:$D,D598)</f>
        <v>0</v>
      </c>
      <c r="BF598" s="82"/>
      <c r="BG598" s="82" t="str">
        <f t="shared" si="64"/>
        <v/>
      </c>
      <c r="BH598" s="53" t="str">
        <f t="shared" si="62"/>
        <v/>
      </c>
      <c r="BI598" s="53" t="s">
        <v>75</v>
      </c>
      <c r="BJ598" s="53" t="s">
        <v>2015</v>
      </c>
      <c r="BK598" s="53"/>
      <c r="BL598" s="53"/>
      <c r="BM598" s="53"/>
      <c r="BN598" s="83"/>
      <c r="BO598" s="53"/>
      <c r="BP598" s="53"/>
    </row>
    <row r="599" spans="3:68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1"/>
        <v>1</v>
      </c>
      <c r="M599" s="26">
        <f t="shared" si="63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67">
        <f>SUMIFS([1]Up!$J:$J,[1]Up!$D:$D,D599)</f>
        <v>0</v>
      </c>
      <c r="BF599" s="82" t="s">
        <v>793</v>
      </c>
      <c r="BG599" s="82" t="str">
        <f t="shared" si="64"/>
        <v>PL6</v>
      </c>
      <c r="BH599" s="53" t="str">
        <f t="shared" si="62"/>
        <v>Thừa 3</v>
      </c>
      <c r="BI599" s="53" t="s">
        <v>50</v>
      </c>
      <c r="BJ599" s="53"/>
      <c r="BK599" s="53"/>
      <c r="BL599" s="53" t="s">
        <v>1681</v>
      </c>
      <c r="BM599" s="53">
        <v>1</v>
      </c>
      <c r="BN599" s="83"/>
      <c r="BO599" s="53"/>
      <c r="BP599" s="53"/>
    </row>
    <row r="600" spans="3:68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1"/>
        <v>8</v>
      </c>
      <c r="M600" s="26">
        <f t="shared" si="63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67">
        <f>SUMIFS([1]Up!$J:$J,[1]Up!$D:$D,D600)</f>
        <v>0</v>
      </c>
      <c r="BF600" s="82"/>
      <c r="BG600" s="82" t="str">
        <f t="shared" si="64"/>
        <v>PL10</v>
      </c>
      <c r="BH600" s="53" t="str">
        <f t="shared" si="62"/>
        <v/>
      </c>
      <c r="BI600" s="53" t="s">
        <v>50</v>
      </c>
      <c r="BJ600" s="84" t="s">
        <v>1787</v>
      </c>
      <c r="BK600" s="53"/>
      <c r="BL600" s="53" t="s">
        <v>1788</v>
      </c>
      <c r="BM600" s="53">
        <v>8</v>
      </c>
      <c r="BN600" s="83">
        <v>46169</v>
      </c>
      <c r="BO600" s="53"/>
      <c r="BP600" s="53"/>
    </row>
    <row r="601" spans="3:68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1"/>
        <v>8</v>
      </c>
      <c r="M601" s="26">
        <f t="shared" si="6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67">
        <f>SUMIFS([1]Up!$J:$J,[1]Up!$D:$D,D601)</f>
        <v>0</v>
      </c>
      <c r="BF601" s="82"/>
      <c r="BG601" s="82" t="str">
        <f t="shared" si="64"/>
        <v>PL20</v>
      </c>
      <c r="BH601" s="53" t="str">
        <f t="shared" si="62"/>
        <v/>
      </c>
      <c r="BI601" s="53" t="s">
        <v>50</v>
      </c>
      <c r="BJ601" s="53"/>
      <c r="BK601" s="53"/>
      <c r="BL601" s="53"/>
      <c r="BM601" s="53"/>
      <c r="BN601" s="83"/>
      <c r="BO601" s="53"/>
      <c r="BP601" s="53"/>
    </row>
    <row r="602" spans="3:68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1"/>
        <v>8</v>
      </c>
      <c r="M602" s="26">
        <f t="shared" si="63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67">
        <f>SUMIFS([1]Up!$J:$J,[1]Up!$D:$D,D602)</f>
        <v>0</v>
      </c>
      <c r="BF602" s="82"/>
      <c r="BG602" s="82" t="str">
        <f t="shared" si="64"/>
        <v>PL19</v>
      </c>
      <c r="BH602" s="53" t="str">
        <f t="shared" si="62"/>
        <v/>
      </c>
      <c r="BI602" s="53" t="s">
        <v>50</v>
      </c>
      <c r="BJ602" s="53" t="s">
        <v>1912</v>
      </c>
      <c r="BK602" s="53"/>
      <c r="BL602" s="53" t="s">
        <v>1913</v>
      </c>
      <c r="BM602" s="53">
        <v>8</v>
      </c>
      <c r="BN602" s="83">
        <v>46169</v>
      </c>
      <c r="BO602" s="53"/>
      <c r="BP602" s="53"/>
    </row>
    <row r="603" spans="3:68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1"/>
        <v>3</v>
      </c>
      <c r="M603" s="26">
        <f t="shared" si="63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67">
        <f>SUMIFS([1]Up!$J:$J,[1]Up!$D:$D,D603)</f>
        <v>0</v>
      </c>
      <c r="BF603" s="82"/>
      <c r="BG603" s="82" t="str">
        <f t="shared" si="64"/>
        <v/>
      </c>
      <c r="BH603" s="53" t="str">
        <f t="shared" si="62"/>
        <v/>
      </c>
      <c r="BI603" s="53" t="s">
        <v>50</v>
      </c>
      <c r="BJ603" s="53" t="s">
        <v>2216</v>
      </c>
      <c r="BK603" s="53"/>
      <c r="BL603" s="53" t="s">
        <v>2217</v>
      </c>
      <c r="BM603" s="53">
        <v>3</v>
      </c>
      <c r="BN603" s="83">
        <v>46169</v>
      </c>
      <c r="BO603" s="53"/>
      <c r="BP603" s="53"/>
    </row>
    <row r="604" spans="3:68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1"/>
        <v>1</v>
      </c>
      <c r="M604" s="26">
        <f t="shared" si="63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67">
        <f>SUMIFS([1]Up!$J:$J,[1]Up!$D:$D,D604)</f>
        <v>0</v>
      </c>
      <c r="BF604" s="82"/>
      <c r="BG604" s="82" t="str">
        <f t="shared" si="64"/>
        <v/>
      </c>
      <c r="BH604" s="53" t="str">
        <f t="shared" si="62"/>
        <v/>
      </c>
      <c r="BI604" s="53" t="s">
        <v>50</v>
      </c>
      <c r="BJ604" s="53"/>
      <c r="BK604" s="53"/>
      <c r="BL604" s="53"/>
      <c r="BM604" s="53"/>
      <c r="BN604" s="83"/>
      <c r="BO604" s="53"/>
      <c r="BP604" s="53"/>
    </row>
    <row r="605" spans="3:68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1"/>
        <v>1</v>
      </c>
      <c r="M605" s="26">
        <f t="shared" si="63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67">
        <f>SUMIFS([1]Up!$J:$J,[1]Up!$D:$D,D605)</f>
        <v>0</v>
      </c>
      <c r="BF605" s="82"/>
      <c r="BG605" s="82" t="str">
        <f t="shared" si="64"/>
        <v/>
      </c>
      <c r="BH605" s="53" t="str">
        <f t="shared" si="62"/>
        <v/>
      </c>
      <c r="BI605" s="53" t="s">
        <v>50</v>
      </c>
      <c r="BJ605" s="53"/>
      <c r="BK605" s="53"/>
      <c r="BL605" s="53"/>
      <c r="BM605" s="53"/>
      <c r="BN605" s="83"/>
      <c r="BO605" s="53"/>
      <c r="BP605" s="53"/>
    </row>
    <row r="606" spans="3:68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1"/>
        <v>1</v>
      </c>
      <c r="M606" s="26">
        <f t="shared" si="63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>
        <v>1</v>
      </c>
      <c r="BE606" s="67">
        <f>SUMIFS([1]Up!$J:$J,[1]Up!$D:$D,D606)</f>
        <v>0</v>
      </c>
      <c r="BF606" s="82"/>
      <c r="BG606" s="82" t="str">
        <f t="shared" si="64"/>
        <v/>
      </c>
      <c r="BH606" s="53" t="str">
        <f t="shared" si="62"/>
        <v/>
      </c>
      <c r="BI606" s="53" t="s">
        <v>75</v>
      </c>
      <c r="BJ606" s="53"/>
      <c r="BK606" s="53"/>
      <c r="BL606" s="53"/>
      <c r="BM606" s="53"/>
      <c r="BN606" s="83"/>
      <c r="BO606" s="53"/>
      <c r="BP606" s="53"/>
    </row>
    <row r="607" spans="3:68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1"/>
        <v>2</v>
      </c>
      <c r="M607" s="26">
        <f t="shared" si="6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>
        <v>2</v>
      </c>
      <c r="BE607" s="67">
        <f>SUMIFS([1]Up!$J:$J,[1]Up!$D:$D,D607)</f>
        <v>0</v>
      </c>
      <c r="BF607" s="82"/>
      <c r="BG607" s="82" t="str">
        <f t="shared" si="64"/>
        <v/>
      </c>
      <c r="BH607" s="53" t="str">
        <f t="shared" si="62"/>
        <v/>
      </c>
      <c r="BI607" s="53" t="s">
        <v>75</v>
      </c>
      <c r="BJ607" s="53"/>
      <c r="BK607" s="53"/>
      <c r="BL607" s="53"/>
      <c r="BM607" s="53"/>
      <c r="BN607" s="83"/>
      <c r="BO607" s="53"/>
      <c r="BP607" s="53"/>
    </row>
    <row r="608" spans="3:68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5">MIN(SUM(N608:BD608),I608)</f>
        <v>2</v>
      </c>
      <c r="M608" s="26">
        <f t="shared" si="63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67">
        <f>SUMIFS([1]Up!$J:$J,[1]Up!$D:$D,D608)</f>
        <v>0</v>
      </c>
      <c r="BF608" s="82"/>
      <c r="BG608" s="82" t="str">
        <f t="shared" si="64"/>
        <v>PL12</v>
      </c>
      <c r="BH608" s="53" t="str">
        <f t="shared" ref="BH608:BH671" si="66">IF(ROUND(SUM(N608:BD608)-I608,0)&gt;0,"Thừa "&amp;SUM(N608:BD608)-I608,"")</f>
        <v/>
      </c>
      <c r="BI608" s="53" t="s">
        <v>50</v>
      </c>
      <c r="BJ608" s="84" t="s">
        <v>1806</v>
      </c>
      <c r="BK608" s="53"/>
      <c r="BL608" s="53" t="s">
        <v>1807</v>
      </c>
      <c r="BM608" s="53">
        <v>2</v>
      </c>
      <c r="BN608" s="83">
        <v>46169</v>
      </c>
      <c r="BO608" s="53"/>
      <c r="BP608" s="53"/>
    </row>
    <row r="609" spans="3:68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5"/>
        <v>2</v>
      </c>
      <c r="M609" s="26">
        <f t="shared" si="63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>
        <v>1</v>
      </c>
      <c r="BE609" s="67">
        <f>SUMIFS([1]Up!$J:$J,[1]Up!$D:$D,D609)</f>
        <v>0</v>
      </c>
      <c r="BF609" s="82"/>
      <c r="BG609" s="82" t="str">
        <f t="shared" si="64"/>
        <v>PL6</v>
      </c>
      <c r="BH609" s="53" t="str">
        <f t="shared" si="66"/>
        <v/>
      </c>
      <c r="BI609" s="53" t="s">
        <v>50</v>
      </c>
      <c r="BJ609" s="84" t="s">
        <v>1778</v>
      </c>
      <c r="BK609" s="53"/>
      <c r="BL609" s="53" t="s">
        <v>1779</v>
      </c>
      <c r="BM609" s="53">
        <v>1</v>
      </c>
      <c r="BN609" s="83">
        <v>46169</v>
      </c>
      <c r="BO609" s="53"/>
      <c r="BP609" s="53"/>
    </row>
    <row r="610" spans="3:68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5"/>
        <v>1</v>
      </c>
      <c r="M610" s="26">
        <f t="shared" si="63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67">
        <f>SUMIFS([1]Up!$J:$J,[1]Up!$D:$D,D610)</f>
        <v>0</v>
      </c>
      <c r="BF610" s="82"/>
      <c r="BG610" s="82" t="str">
        <f t="shared" si="64"/>
        <v>PL6</v>
      </c>
      <c r="BH610" s="53" t="str">
        <f t="shared" si="66"/>
        <v/>
      </c>
      <c r="BI610" s="53" t="s">
        <v>50</v>
      </c>
      <c r="BJ610" s="53"/>
      <c r="BK610" s="53"/>
      <c r="BL610" s="53"/>
      <c r="BM610" s="53"/>
      <c r="BN610" s="83"/>
      <c r="BO610" s="53"/>
      <c r="BP610" s="53"/>
    </row>
    <row r="611" spans="3:68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5"/>
        <v>80</v>
      </c>
      <c r="M611" s="26">
        <f t="shared" si="6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>
        <v>80</v>
      </c>
      <c r="BE611" s="67">
        <f>SUMIFS([1]Up!$J:$J,[1]Up!$D:$D,D611)</f>
        <v>0</v>
      </c>
      <c r="BF611" s="82"/>
      <c r="BG611" s="82" t="str">
        <f t="shared" si="64"/>
        <v/>
      </c>
      <c r="BH611" s="53" t="str">
        <f t="shared" si="66"/>
        <v/>
      </c>
      <c r="BI611" s="53" t="s">
        <v>75</v>
      </c>
      <c r="BJ611" s="53" t="s">
        <v>1854</v>
      </c>
      <c r="BK611" s="53"/>
      <c r="BL611" s="53"/>
      <c r="BM611" s="53"/>
      <c r="BN611" s="83"/>
      <c r="BO611" s="53"/>
      <c r="BP611" s="53"/>
    </row>
    <row r="612" spans="3:68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5"/>
        <v>40</v>
      </c>
      <c r="M612" s="26">
        <f t="shared" si="6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67">
        <f>SUMIFS([1]Up!$J:$J,[1]Up!$D:$D,D612)</f>
        <v>0</v>
      </c>
      <c r="BF612" s="82"/>
      <c r="BG612" s="82" t="str">
        <f t="shared" si="64"/>
        <v/>
      </c>
      <c r="BH612" s="53" t="str">
        <f t="shared" si="66"/>
        <v/>
      </c>
      <c r="BI612" s="53" t="s">
        <v>75</v>
      </c>
      <c r="BJ612" s="53" t="s">
        <v>2229</v>
      </c>
      <c r="BK612" s="53"/>
      <c r="BL612" s="53"/>
      <c r="BM612" s="53"/>
      <c r="BN612" s="83"/>
      <c r="BO612" s="53"/>
      <c r="BP612" s="53"/>
    </row>
    <row r="613" spans="3:68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5"/>
        <v>2</v>
      </c>
      <c r="M613" s="26">
        <f t="shared" si="63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67">
        <f>SUMIFS([1]Up!$J:$J,[1]Up!$D:$D,D613)</f>
        <v>0</v>
      </c>
      <c r="BF613" s="82"/>
      <c r="BG613" s="82" t="str">
        <f t="shared" si="64"/>
        <v/>
      </c>
      <c r="BH613" s="53" t="str">
        <f t="shared" si="66"/>
        <v/>
      </c>
      <c r="BI613" s="53" t="s">
        <v>50</v>
      </c>
      <c r="BJ613" s="53"/>
      <c r="BK613" s="53"/>
      <c r="BL613" s="53"/>
      <c r="BM613" s="53"/>
      <c r="BN613" s="83"/>
      <c r="BO613" s="53"/>
      <c r="BP613" s="53"/>
    </row>
    <row r="614" spans="3:68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5"/>
        <v>3</v>
      </c>
      <c r="M614" s="26">
        <f t="shared" si="63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67">
        <f>SUMIFS([1]Up!$J:$J,[1]Up!$D:$D,D614)</f>
        <v>0</v>
      </c>
      <c r="BF614" s="82"/>
      <c r="BG614" s="82" t="str">
        <f t="shared" si="64"/>
        <v/>
      </c>
      <c r="BH614" s="53" t="str">
        <f t="shared" si="66"/>
        <v/>
      </c>
      <c r="BI614" s="53" t="s">
        <v>50</v>
      </c>
      <c r="BJ614" s="53" t="s">
        <v>2216</v>
      </c>
      <c r="BK614" s="53"/>
      <c r="BL614" s="53" t="s">
        <v>2217</v>
      </c>
      <c r="BM614" s="53">
        <v>3</v>
      </c>
      <c r="BN614" s="83">
        <v>46169</v>
      </c>
      <c r="BO614" s="53"/>
      <c r="BP614" s="53"/>
    </row>
    <row r="615" spans="3:68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5"/>
        <v>1</v>
      </c>
      <c r="M615" s="26">
        <f t="shared" si="63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67">
        <f>SUMIFS([1]Up!$J:$J,[1]Up!$D:$D,D615)</f>
        <v>0</v>
      </c>
      <c r="BF615" s="82"/>
      <c r="BG615" s="82" t="str">
        <f t="shared" si="64"/>
        <v>PL6</v>
      </c>
      <c r="BH615" s="53" t="str">
        <f t="shared" si="66"/>
        <v/>
      </c>
      <c r="BI615" s="53" t="s">
        <v>50</v>
      </c>
      <c r="BJ615" s="53"/>
      <c r="BK615" s="53"/>
      <c r="BL615" s="53"/>
      <c r="BM615" s="53"/>
      <c r="BN615" s="83"/>
      <c r="BO615" s="53"/>
      <c r="BP615" s="53"/>
    </row>
    <row r="616" spans="3:68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5"/>
        <v>4</v>
      </c>
      <c r="M616" s="26">
        <f t="shared" si="63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67">
        <f>SUMIFS([1]Up!$J:$J,[1]Up!$D:$D,D616)</f>
        <v>0</v>
      </c>
      <c r="BF616" s="82"/>
      <c r="BG616" s="82" t="str">
        <f t="shared" si="64"/>
        <v>PL12</v>
      </c>
      <c r="BH616" s="53" t="str">
        <f t="shared" si="66"/>
        <v/>
      </c>
      <c r="BI616" s="53" t="s">
        <v>50</v>
      </c>
      <c r="BJ616" s="84"/>
      <c r="BK616" s="53"/>
      <c r="BL616" s="53"/>
      <c r="BM616" s="53"/>
      <c r="BN616" s="83"/>
      <c r="BO616" s="53"/>
      <c r="BP616" s="53"/>
    </row>
    <row r="617" spans="3:68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5"/>
        <v>2</v>
      </c>
      <c r="M617" s="26">
        <f t="shared" si="63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>
        <v>-1</v>
      </c>
      <c r="BE617" s="67">
        <f>SUMIFS([1]Up!$J:$J,[1]Up!$D:$D,D617)</f>
        <v>0</v>
      </c>
      <c r="BF617" s="82"/>
      <c r="BG617" s="82" t="str">
        <f t="shared" si="64"/>
        <v>PL6</v>
      </c>
      <c r="BH617" s="53" t="str">
        <f t="shared" si="66"/>
        <v/>
      </c>
      <c r="BI617" s="53" t="s">
        <v>50</v>
      </c>
      <c r="BJ617" s="84"/>
      <c r="BK617" s="53"/>
      <c r="BL617" s="53"/>
      <c r="BM617" s="53"/>
      <c r="BN617" s="83"/>
      <c r="BO617" s="53"/>
      <c r="BP617" s="53"/>
    </row>
    <row r="618" spans="3:68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5"/>
        <v>80</v>
      </c>
      <c r="M618" s="26">
        <f t="shared" si="6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>
        <v>80</v>
      </c>
      <c r="BE618" s="67">
        <f>SUMIFS([1]Up!$J:$J,[1]Up!$D:$D,D618)</f>
        <v>0</v>
      </c>
      <c r="BF618" s="82"/>
      <c r="BG618" s="82" t="str">
        <f t="shared" si="64"/>
        <v/>
      </c>
      <c r="BH618" s="53" t="str">
        <f t="shared" si="66"/>
        <v/>
      </c>
      <c r="BI618" s="53" t="s">
        <v>75</v>
      </c>
      <c r="BJ618" s="53" t="s">
        <v>1854</v>
      </c>
      <c r="BK618" s="53"/>
      <c r="BL618" s="53"/>
      <c r="BM618" s="53"/>
      <c r="BN618" s="83"/>
      <c r="BO618" s="53"/>
      <c r="BP618" s="53"/>
    </row>
    <row r="619" spans="3:68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5"/>
        <v>40</v>
      </c>
      <c r="M619" s="26">
        <f t="shared" si="6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67">
        <f>SUMIFS([1]Up!$J:$J,[1]Up!$D:$D,D619)</f>
        <v>0</v>
      </c>
      <c r="BF619" s="82"/>
      <c r="BG619" s="82" t="str">
        <f t="shared" si="64"/>
        <v/>
      </c>
      <c r="BH619" s="53" t="str">
        <f t="shared" si="66"/>
        <v/>
      </c>
      <c r="BI619" s="53" t="s">
        <v>75</v>
      </c>
      <c r="BJ619" s="53" t="s">
        <v>2229</v>
      </c>
      <c r="BK619" s="53"/>
      <c r="BL619" s="53"/>
      <c r="BM619" s="53"/>
      <c r="BN619" s="83"/>
      <c r="BO619" s="53"/>
      <c r="BP619" s="53"/>
    </row>
    <row r="620" spans="3:68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5"/>
        <v>2</v>
      </c>
      <c r="M620" s="26">
        <f t="shared" si="63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67">
        <f>SUMIFS([1]Up!$J:$J,[1]Up!$D:$D,D620)</f>
        <v>0</v>
      </c>
      <c r="BF620" s="82"/>
      <c r="BG620" s="82" t="str">
        <f t="shared" si="64"/>
        <v/>
      </c>
      <c r="BH620" s="53" t="str">
        <f t="shared" si="66"/>
        <v/>
      </c>
      <c r="BI620" s="53" t="s">
        <v>50</v>
      </c>
      <c r="BJ620" s="53" t="s">
        <v>2216</v>
      </c>
      <c r="BK620" s="53"/>
      <c r="BL620" s="53" t="s">
        <v>2217</v>
      </c>
      <c r="BM620" s="53">
        <v>2</v>
      </c>
      <c r="BN620" s="83">
        <v>46169</v>
      </c>
      <c r="BO620" s="53"/>
      <c r="BP620" s="53"/>
    </row>
    <row r="621" spans="3:68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5"/>
        <v>3</v>
      </c>
      <c r="M621" s="26">
        <f t="shared" si="63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67">
        <f>SUMIFS([1]Up!$J:$J,[1]Up!$D:$D,D621)</f>
        <v>0</v>
      </c>
      <c r="BF621" s="82"/>
      <c r="BG621" s="82" t="str">
        <f t="shared" si="64"/>
        <v/>
      </c>
      <c r="BH621" s="53" t="str">
        <f t="shared" si="66"/>
        <v/>
      </c>
      <c r="BI621" s="53" t="s">
        <v>50</v>
      </c>
      <c r="BJ621" s="53" t="s">
        <v>2216</v>
      </c>
      <c r="BK621" s="53"/>
      <c r="BL621" s="53" t="s">
        <v>2217</v>
      </c>
      <c r="BM621" s="53">
        <v>3</v>
      </c>
      <c r="BN621" s="83">
        <v>46169</v>
      </c>
      <c r="BO621" s="53"/>
      <c r="BP621" s="53"/>
    </row>
    <row r="622" spans="3:68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5"/>
        <v>1</v>
      </c>
      <c r="M622" s="26">
        <f t="shared" si="6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>
        <v>1</v>
      </c>
      <c r="BE622" s="67">
        <f>SUMIFS([1]Up!$J:$J,[1]Up!$D:$D,D622)</f>
        <v>0</v>
      </c>
      <c r="BF622" s="82"/>
      <c r="BG622" s="82" t="str">
        <f t="shared" si="64"/>
        <v/>
      </c>
      <c r="BH622" s="53" t="str">
        <f t="shared" si="66"/>
        <v/>
      </c>
      <c r="BI622" s="53" t="s">
        <v>75</v>
      </c>
      <c r="BJ622" s="53"/>
      <c r="BK622" s="53"/>
      <c r="BL622" s="53"/>
      <c r="BM622" s="53"/>
      <c r="BN622" s="83"/>
      <c r="BO622" s="53"/>
      <c r="BP622" s="53"/>
    </row>
    <row r="623" spans="3:68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5"/>
        <v>1</v>
      </c>
      <c r="M623" s="26">
        <f t="shared" si="63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67">
        <f>SUMIFS([1]Up!$J:$J,[1]Up!$D:$D,D623)</f>
        <v>0</v>
      </c>
      <c r="BF623" s="82"/>
      <c r="BG623" s="82" t="str">
        <f t="shared" si="64"/>
        <v>PL6</v>
      </c>
      <c r="BH623" s="53" t="str">
        <f t="shared" si="66"/>
        <v/>
      </c>
      <c r="BI623" s="53" t="s">
        <v>50</v>
      </c>
      <c r="BJ623" s="84" t="s">
        <v>1778</v>
      </c>
      <c r="BK623" s="53"/>
      <c r="BL623" s="53" t="s">
        <v>1779</v>
      </c>
      <c r="BM623" s="53">
        <v>1</v>
      </c>
      <c r="BN623" s="83">
        <v>46169</v>
      </c>
      <c r="BO623" s="53"/>
      <c r="BP623" s="53"/>
    </row>
    <row r="624" spans="3:68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5"/>
        <v>1</v>
      </c>
      <c r="M624" s="26">
        <f t="shared" si="6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>
        <v>1</v>
      </c>
      <c r="BE624" s="67">
        <f>SUMIFS([1]Up!$J:$J,[1]Up!$D:$D,D624)</f>
        <v>0</v>
      </c>
      <c r="BF624" s="82"/>
      <c r="BG624" s="82" t="str">
        <f t="shared" si="64"/>
        <v/>
      </c>
      <c r="BH624" s="53" t="str">
        <f t="shared" si="66"/>
        <v/>
      </c>
      <c r="BI624" s="53" t="s">
        <v>75</v>
      </c>
      <c r="BJ624" s="53"/>
      <c r="BK624" s="53"/>
      <c r="BL624" s="53"/>
      <c r="BM624" s="53"/>
      <c r="BN624" s="83"/>
      <c r="BO624" s="53"/>
      <c r="BP624" s="53"/>
    </row>
    <row r="625" spans="3:68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5"/>
        <v>2</v>
      </c>
      <c r="M625" s="26">
        <f t="shared" si="6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>
        <v>2</v>
      </c>
      <c r="BE625" s="67">
        <f>SUMIFS([1]Up!$J:$J,[1]Up!$D:$D,D625)</f>
        <v>0</v>
      </c>
      <c r="BF625" s="82"/>
      <c r="BG625" s="82" t="str">
        <f t="shared" si="64"/>
        <v/>
      </c>
      <c r="BH625" s="53" t="str">
        <f t="shared" si="66"/>
        <v/>
      </c>
      <c r="BI625" s="53" t="s">
        <v>75</v>
      </c>
      <c r="BJ625" s="53"/>
      <c r="BK625" s="53"/>
      <c r="BL625" s="53"/>
      <c r="BM625" s="53"/>
      <c r="BN625" s="83"/>
      <c r="BO625" s="53"/>
      <c r="BP625" s="53"/>
    </row>
    <row r="626" spans="3:68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5"/>
        <v>2</v>
      </c>
      <c r="M626" s="26">
        <f t="shared" si="63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67">
        <f>SUMIFS([1]Up!$J:$J,[1]Up!$D:$D,D626)</f>
        <v>0</v>
      </c>
      <c r="BF626" s="82"/>
      <c r="BG626" s="82" t="str">
        <f t="shared" si="64"/>
        <v>PL12</v>
      </c>
      <c r="BH626" s="53" t="str">
        <f t="shared" si="66"/>
        <v/>
      </c>
      <c r="BI626" s="53" t="s">
        <v>50</v>
      </c>
      <c r="BJ626" s="84" t="s">
        <v>1806</v>
      </c>
      <c r="BK626" s="53"/>
      <c r="BL626" s="53" t="s">
        <v>1807</v>
      </c>
      <c r="BM626" s="53">
        <v>2</v>
      </c>
      <c r="BN626" s="83">
        <v>46169</v>
      </c>
      <c r="BO626" s="53"/>
      <c r="BP626" s="53"/>
    </row>
    <row r="627" spans="3:68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5"/>
        <v>1</v>
      </c>
      <c r="M627" s="26">
        <f t="shared" si="63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67">
        <f>SUMIFS([1]Up!$J:$J,[1]Up!$D:$D,D627)</f>
        <v>0</v>
      </c>
      <c r="BF627" s="82"/>
      <c r="BG627" s="82" t="str">
        <f t="shared" si="64"/>
        <v>PL6</v>
      </c>
      <c r="BH627" s="53" t="str">
        <f t="shared" si="66"/>
        <v/>
      </c>
      <c r="BI627" s="53" t="s">
        <v>50</v>
      </c>
      <c r="BJ627" s="84" t="s">
        <v>1778</v>
      </c>
      <c r="BK627" s="53"/>
      <c r="BL627" s="53" t="s">
        <v>1779</v>
      </c>
      <c r="BM627" s="53">
        <v>1</v>
      </c>
      <c r="BN627" s="83">
        <v>46169</v>
      </c>
      <c r="BO627" s="53"/>
      <c r="BP627" s="53"/>
    </row>
    <row r="628" spans="3:68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5"/>
        <v>80</v>
      </c>
      <c r="M628" s="26">
        <f t="shared" si="6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>
        <v>80</v>
      </c>
      <c r="BE628" s="67">
        <f>SUMIFS([1]Up!$J:$J,[1]Up!$D:$D,D628)</f>
        <v>0</v>
      </c>
      <c r="BF628" s="82"/>
      <c r="BG628" s="82" t="str">
        <f t="shared" si="64"/>
        <v/>
      </c>
      <c r="BH628" s="53" t="str">
        <f t="shared" si="66"/>
        <v/>
      </c>
      <c r="BI628" s="53" t="s">
        <v>75</v>
      </c>
      <c r="BJ628" s="53" t="s">
        <v>1854</v>
      </c>
      <c r="BK628" s="53"/>
      <c r="BL628" s="53"/>
      <c r="BM628" s="53"/>
      <c r="BN628" s="83"/>
      <c r="BO628" s="53"/>
      <c r="BP628" s="53"/>
    </row>
    <row r="629" spans="3:68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5"/>
        <v>40</v>
      </c>
      <c r="M629" s="26">
        <f t="shared" si="6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67">
        <f>SUMIFS([1]Up!$J:$J,[1]Up!$D:$D,D629)</f>
        <v>0</v>
      </c>
      <c r="BF629" s="82"/>
      <c r="BG629" s="82" t="str">
        <f t="shared" si="64"/>
        <v/>
      </c>
      <c r="BH629" s="53" t="str">
        <f t="shared" si="66"/>
        <v/>
      </c>
      <c r="BI629" s="53" t="s">
        <v>75</v>
      </c>
      <c r="BJ629" s="53" t="s">
        <v>2229</v>
      </c>
      <c r="BK629" s="53"/>
      <c r="BL629" s="53"/>
      <c r="BM629" s="53"/>
      <c r="BN629" s="83"/>
      <c r="BO629" s="53"/>
      <c r="BP629" s="53"/>
    </row>
    <row r="630" spans="3:68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5"/>
        <v>1</v>
      </c>
      <c r="M630" s="26">
        <f t="shared" si="63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67">
        <f>SUMIFS([1]Up!$J:$J,[1]Up!$D:$D,D630)</f>
        <v>0</v>
      </c>
      <c r="BF630" s="82"/>
      <c r="BG630" s="82" t="str">
        <f t="shared" si="64"/>
        <v/>
      </c>
      <c r="BH630" s="53" t="str">
        <f t="shared" si="66"/>
        <v/>
      </c>
      <c r="BI630" s="53" t="s">
        <v>50</v>
      </c>
      <c r="BJ630" s="53"/>
      <c r="BK630" s="53"/>
      <c r="BL630" s="53" t="s">
        <v>1681</v>
      </c>
      <c r="BM630" s="53">
        <v>1</v>
      </c>
      <c r="BN630" s="83"/>
      <c r="BO630" s="53"/>
      <c r="BP630" s="53"/>
    </row>
    <row r="631" spans="3:68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5"/>
        <v>2</v>
      </c>
      <c r="M631" s="26">
        <f t="shared" si="63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67">
        <f>SUMIFS([1]Up!$J:$J,[1]Up!$D:$D,D631)</f>
        <v>0</v>
      </c>
      <c r="BF631" s="82"/>
      <c r="BG631" s="82" t="str">
        <f t="shared" si="64"/>
        <v/>
      </c>
      <c r="BH631" s="53" t="str">
        <f t="shared" si="66"/>
        <v/>
      </c>
      <c r="BI631" s="53" t="s">
        <v>50</v>
      </c>
      <c r="BJ631" s="84" t="s">
        <v>1868</v>
      </c>
      <c r="BK631" s="53"/>
      <c r="BL631" s="53" t="s">
        <v>1869</v>
      </c>
      <c r="BM631" s="53">
        <v>2</v>
      </c>
      <c r="BN631" s="83">
        <v>46169</v>
      </c>
      <c r="BO631" s="53"/>
      <c r="BP631" s="53"/>
    </row>
    <row r="632" spans="3:68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5"/>
        <v>4</v>
      </c>
      <c r="M632" s="26">
        <f t="shared" si="6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67">
        <f>SUMIFS([1]Up!$J:$J,[1]Up!$D:$D,D632)</f>
        <v>0</v>
      </c>
      <c r="BF632" s="82"/>
      <c r="BG632" s="82" t="str">
        <f t="shared" si="64"/>
        <v/>
      </c>
      <c r="BH632" s="53" t="str">
        <f t="shared" si="66"/>
        <v/>
      </c>
      <c r="BI632" s="53" t="s">
        <v>50</v>
      </c>
      <c r="BJ632" s="84" t="s">
        <v>1868</v>
      </c>
      <c r="BK632" s="53"/>
      <c r="BL632" s="53" t="s">
        <v>1869</v>
      </c>
      <c r="BM632" s="53">
        <v>4</v>
      </c>
      <c r="BN632" s="83">
        <v>46169</v>
      </c>
      <c r="BO632" s="53"/>
      <c r="BP632" s="53"/>
    </row>
    <row r="633" spans="3:68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5"/>
        <v>4</v>
      </c>
      <c r="M633" s="26">
        <f t="shared" ref="M633:M705" si="67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67">
        <f>SUMIFS([1]Up!$J:$J,[1]Up!$D:$D,D633)</f>
        <v>0</v>
      </c>
      <c r="BF633" s="82"/>
      <c r="BG633" s="82" t="str">
        <f t="shared" si="64"/>
        <v/>
      </c>
      <c r="BH633" s="53" t="str">
        <f t="shared" si="66"/>
        <v/>
      </c>
      <c r="BI633" s="53" t="s">
        <v>50</v>
      </c>
      <c r="BJ633" s="84" t="s">
        <v>1868</v>
      </c>
      <c r="BK633" s="53"/>
      <c r="BL633" s="53" t="s">
        <v>1869</v>
      </c>
      <c r="BM633" s="53">
        <v>4</v>
      </c>
      <c r="BN633" s="83">
        <v>46169</v>
      </c>
      <c r="BO633" s="53"/>
      <c r="BP633" s="53"/>
    </row>
    <row r="634" spans="3:68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5"/>
        <v>8</v>
      </c>
      <c r="M634" s="26">
        <f t="shared" si="67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67">
        <f>SUMIFS([1]Up!$J:$J,[1]Up!$D:$D,D634)</f>
        <v>0</v>
      </c>
      <c r="BF634" s="82"/>
      <c r="BG634" s="82" t="str">
        <f t="shared" si="64"/>
        <v/>
      </c>
      <c r="BH634" s="53" t="str">
        <f t="shared" si="66"/>
        <v/>
      </c>
      <c r="BI634" s="53" t="s">
        <v>50</v>
      </c>
      <c r="BJ634" s="84" t="s">
        <v>1868</v>
      </c>
      <c r="BK634" s="53"/>
      <c r="BL634" s="53" t="s">
        <v>1869</v>
      </c>
      <c r="BM634" s="53">
        <v>8</v>
      </c>
      <c r="BN634" s="83">
        <v>46169</v>
      </c>
      <c r="BO634" s="53"/>
      <c r="BP634" s="53"/>
    </row>
    <row r="635" spans="3:68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5"/>
        <v>4</v>
      </c>
      <c r="M635" s="26">
        <f t="shared" si="67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67">
        <f>SUMIFS([1]Up!$J:$J,[1]Up!$D:$D,D635)</f>
        <v>0</v>
      </c>
      <c r="BF635" s="82"/>
      <c r="BG635" s="82" t="str">
        <f t="shared" si="64"/>
        <v/>
      </c>
      <c r="BH635" s="53" t="str">
        <f t="shared" si="66"/>
        <v/>
      </c>
      <c r="BI635" s="53" t="s">
        <v>50</v>
      </c>
      <c r="BJ635" s="84" t="s">
        <v>1868</v>
      </c>
      <c r="BK635" s="53"/>
      <c r="BL635" s="53" t="s">
        <v>1869</v>
      </c>
      <c r="BM635" s="53">
        <v>4</v>
      </c>
      <c r="BN635" s="83">
        <v>46169</v>
      </c>
      <c r="BO635" s="53"/>
      <c r="BP635" s="53"/>
    </row>
    <row r="636" spans="3:68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5"/>
        <v>4</v>
      </c>
      <c r="M636" s="26">
        <f t="shared" si="67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67">
        <f>SUMIFS([1]Up!$J:$J,[1]Up!$D:$D,D636)</f>
        <v>0</v>
      </c>
      <c r="BF636" s="82"/>
      <c r="BG636" s="82" t="str">
        <f t="shared" si="64"/>
        <v/>
      </c>
      <c r="BH636" s="53" t="str">
        <f t="shared" si="66"/>
        <v/>
      </c>
      <c r="BI636" s="53" t="s">
        <v>50</v>
      </c>
      <c r="BJ636" s="84" t="s">
        <v>1868</v>
      </c>
      <c r="BK636" s="53"/>
      <c r="BL636" s="53" t="s">
        <v>1869</v>
      </c>
      <c r="BM636" s="53">
        <v>4</v>
      </c>
      <c r="BN636" s="83">
        <v>46169</v>
      </c>
      <c r="BO636" s="53"/>
      <c r="BP636" s="53"/>
    </row>
    <row r="637" spans="3:68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5"/>
        <v>6</v>
      </c>
      <c r="M637" s="26">
        <f t="shared" si="67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67">
        <f>SUMIFS([1]Up!$J:$J,[1]Up!$D:$D,D637)</f>
        <v>0</v>
      </c>
      <c r="BF637" s="82"/>
      <c r="BG637" s="82" t="str">
        <f t="shared" si="64"/>
        <v/>
      </c>
      <c r="BH637" s="53" t="str">
        <f t="shared" si="66"/>
        <v/>
      </c>
      <c r="BI637" s="53" t="s">
        <v>61</v>
      </c>
      <c r="BJ637" s="84" t="s">
        <v>1972</v>
      </c>
      <c r="BK637" s="53"/>
      <c r="BL637" s="53" t="s">
        <v>1973</v>
      </c>
      <c r="BM637" s="53">
        <v>6</v>
      </c>
      <c r="BN637" s="83">
        <v>46169</v>
      </c>
      <c r="BO637" s="53"/>
      <c r="BP637" s="53"/>
    </row>
    <row r="638" spans="3:68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5"/>
        <v>4</v>
      </c>
      <c r="M638" s="26">
        <f t="shared" si="67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67">
        <f>SUMIFS([1]Up!$J:$J,[1]Up!$D:$D,D638)</f>
        <v>0</v>
      </c>
      <c r="BF638" s="82"/>
      <c r="BG638" s="82" t="str">
        <f t="shared" ref="BG638:BG701" si="68">IFERROR(IF(C638="Plate",LEFT(E638,FIND("*",E638,1)-1),""),IF(C638="Plate",LEFT(E638,FIND("x",E638,1)-1),""))</f>
        <v>PL25</v>
      </c>
      <c r="BH638" s="53" t="str">
        <f t="shared" si="66"/>
        <v/>
      </c>
      <c r="BI638" s="53" t="s">
        <v>61</v>
      </c>
      <c r="BJ638" s="53" t="s">
        <v>1873</v>
      </c>
      <c r="BK638" s="53"/>
      <c r="BL638" s="53" t="s">
        <v>1874</v>
      </c>
      <c r="BM638" s="53">
        <v>4</v>
      </c>
      <c r="BN638" s="83">
        <v>46169</v>
      </c>
      <c r="BO638" s="53"/>
      <c r="BP638" s="53"/>
    </row>
    <row r="639" spans="3:68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5"/>
        <v>6</v>
      </c>
      <c r="M639" s="26">
        <f t="shared" si="6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67">
        <f>SUMIFS([1]Up!$J:$J,[1]Up!$D:$D,D639)</f>
        <v>0</v>
      </c>
      <c r="BF639" s="82"/>
      <c r="BG639" s="82" t="str">
        <f t="shared" si="68"/>
        <v/>
      </c>
      <c r="BH639" s="53" t="str">
        <f t="shared" si="66"/>
        <v/>
      </c>
      <c r="BI639" s="53" t="s">
        <v>75</v>
      </c>
      <c r="BJ639" s="53" t="s">
        <v>2172</v>
      </c>
      <c r="BK639" s="53"/>
      <c r="BL639" s="53"/>
      <c r="BM639" s="53"/>
      <c r="BN639" s="83"/>
      <c r="BO639" s="53"/>
      <c r="BP639" s="53"/>
    </row>
    <row r="640" spans="3:68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5"/>
        <v>312</v>
      </c>
      <c r="M640" s="26">
        <f t="shared" si="67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>
        <v>312</v>
      </c>
      <c r="BE640" s="67">
        <f>SUMIFS([1]Up!$J:$J,[1]Up!$D:$D,D640)</f>
        <v>0</v>
      </c>
      <c r="BF640" s="82"/>
      <c r="BG640" s="82" t="str">
        <f t="shared" si="68"/>
        <v/>
      </c>
      <c r="BH640" s="53" t="str">
        <f t="shared" si="66"/>
        <v/>
      </c>
      <c r="BI640" s="53" t="s">
        <v>75</v>
      </c>
      <c r="BJ640" s="53" t="s">
        <v>1854</v>
      </c>
      <c r="BK640" s="53"/>
      <c r="BL640" s="53"/>
      <c r="BM640" s="53"/>
      <c r="BN640" s="83"/>
      <c r="BO640" s="53"/>
      <c r="BP640" s="53"/>
    </row>
    <row r="641" spans="3:68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5"/>
        <v>6</v>
      </c>
      <c r="M641" s="26">
        <f t="shared" si="67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>
        <v>6</v>
      </c>
      <c r="BE641" s="67">
        <f>SUMIFS([1]Up!$J:$J,[1]Up!$D:$D,D641)</f>
        <v>0</v>
      </c>
      <c r="BF641" s="82"/>
      <c r="BG641" s="82" t="str">
        <f t="shared" si="68"/>
        <v/>
      </c>
      <c r="BH641" s="53" t="str">
        <f t="shared" si="66"/>
        <v/>
      </c>
      <c r="BI641" s="53" t="s">
        <v>75</v>
      </c>
      <c r="BJ641" s="53" t="s">
        <v>2175</v>
      </c>
      <c r="BK641" s="53"/>
      <c r="BL641" s="53"/>
      <c r="BM641" s="53"/>
      <c r="BN641" s="83"/>
      <c r="BO641" s="53"/>
      <c r="BP641" s="53"/>
    </row>
    <row r="642" spans="3:68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5"/>
        <v>150</v>
      </c>
      <c r="M642" s="26">
        <f t="shared" si="67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67">
        <f>SUMIFS([1]Up!$J:$J,[1]Up!$D:$D,D642)</f>
        <v>0</v>
      </c>
      <c r="BF642" s="82"/>
      <c r="BG642" s="82" t="str">
        <f t="shared" si="68"/>
        <v/>
      </c>
      <c r="BH642" s="53" t="str">
        <f t="shared" si="66"/>
        <v/>
      </c>
      <c r="BI642" s="53" t="s">
        <v>75</v>
      </c>
      <c r="BJ642" s="53" t="s">
        <v>2015</v>
      </c>
      <c r="BK642" s="53"/>
      <c r="BL642" s="53"/>
      <c r="BM642" s="53"/>
      <c r="BN642" s="83"/>
      <c r="BO642" s="53"/>
      <c r="BP642" s="53"/>
    </row>
    <row r="643" spans="3:68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5"/>
        <v>1</v>
      </c>
      <c r="M643" s="26">
        <f t="shared" si="67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67">
        <f>SUMIFS([1]Up!$J:$J,[1]Up!$D:$D,D643)</f>
        <v>0</v>
      </c>
      <c r="BF643" s="82"/>
      <c r="BG643" s="82" t="str">
        <f t="shared" si="68"/>
        <v>PL6</v>
      </c>
      <c r="BH643" s="53" t="str">
        <f t="shared" si="66"/>
        <v/>
      </c>
      <c r="BI643" s="53" t="s">
        <v>50</v>
      </c>
      <c r="BJ643" s="84" t="s">
        <v>1778</v>
      </c>
      <c r="BK643" s="53"/>
      <c r="BL643" s="53" t="s">
        <v>1779</v>
      </c>
      <c r="BM643" s="53">
        <v>1</v>
      </c>
      <c r="BN643" s="83">
        <v>46169</v>
      </c>
      <c r="BO643" s="53"/>
      <c r="BP643" s="53"/>
    </row>
    <row r="644" spans="3:68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5"/>
        <v>4</v>
      </c>
      <c r="M644" s="26">
        <f t="shared" si="67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67">
        <f>SUMIFS([1]Up!$J:$J,[1]Up!$D:$D,D644)</f>
        <v>0</v>
      </c>
      <c r="BF644" s="82"/>
      <c r="BG644" s="82" t="str">
        <f t="shared" si="68"/>
        <v>PL10</v>
      </c>
      <c r="BH644" s="53" t="str">
        <f t="shared" si="66"/>
        <v/>
      </c>
      <c r="BI644" s="53" t="s">
        <v>50</v>
      </c>
      <c r="BJ644" s="84" t="s">
        <v>1787</v>
      </c>
      <c r="BK644" s="53"/>
      <c r="BL644" s="53" t="s">
        <v>1788</v>
      </c>
      <c r="BM644" s="53">
        <v>4</v>
      </c>
      <c r="BN644" s="83">
        <v>46169</v>
      </c>
      <c r="BO644" s="53"/>
      <c r="BP644" s="53"/>
    </row>
    <row r="645" spans="3:68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5"/>
        <v>4</v>
      </c>
      <c r="M645" s="26">
        <f t="shared" si="67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67">
        <f>SUMIFS([1]Up!$J:$J,[1]Up!$D:$D,D645)</f>
        <v>0</v>
      </c>
      <c r="BF645" s="82"/>
      <c r="BG645" s="82" t="str">
        <f t="shared" si="68"/>
        <v>PL10</v>
      </c>
      <c r="BH645" s="53" t="str">
        <f t="shared" si="66"/>
        <v/>
      </c>
      <c r="BI645" s="53" t="s">
        <v>50</v>
      </c>
      <c r="BJ645" s="84" t="s">
        <v>3897</v>
      </c>
      <c r="BK645" s="53"/>
      <c r="BL645" s="53" t="s">
        <v>3898</v>
      </c>
      <c r="BM645" s="53">
        <v>4</v>
      </c>
      <c r="BN645" s="83">
        <v>46191</v>
      </c>
      <c r="BO645" s="53"/>
      <c r="BP645" s="53"/>
    </row>
    <row r="646" spans="3:68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5"/>
        <v>4</v>
      </c>
      <c r="M646" s="26">
        <f t="shared" si="67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67">
        <f>SUMIFS([1]Up!$J:$J,[1]Up!$D:$D,D646)</f>
        <v>0</v>
      </c>
      <c r="BF646" s="82"/>
      <c r="BG646" s="82" t="str">
        <f t="shared" si="68"/>
        <v>PL10</v>
      </c>
      <c r="BH646" s="53" t="str">
        <f t="shared" si="66"/>
        <v/>
      </c>
      <c r="BI646" s="53" t="s">
        <v>50</v>
      </c>
      <c r="BJ646" s="84" t="s">
        <v>3897</v>
      </c>
      <c r="BK646" s="53"/>
      <c r="BL646" s="53" t="s">
        <v>3898</v>
      </c>
      <c r="BM646" s="53">
        <v>4</v>
      </c>
      <c r="BN646" s="83">
        <v>46191</v>
      </c>
      <c r="BO646" s="53"/>
      <c r="BP646" s="53"/>
    </row>
    <row r="647" spans="3:68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5"/>
        <v>50</v>
      </c>
      <c r="M647" s="26">
        <f t="shared" si="6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67">
        <f>SUMIFS([1]Up!$J:$J,[1]Up!$D:$D,D647)</f>
        <v>0</v>
      </c>
      <c r="BF647" s="82"/>
      <c r="BG647" s="82" t="str">
        <f t="shared" si="68"/>
        <v>PL3</v>
      </c>
      <c r="BH647" s="53" t="str">
        <f t="shared" si="66"/>
        <v/>
      </c>
      <c r="BI647" s="53" t="s">
        <v>50</v>
      </c>
      <c r="BJ647" s="84" t="s">
        <v>3891</v>
      </c>
      <c r="BK647" s="53"/>
      <c r="BL647" s="53" t="s">
        <v>3892</v>
      </c>
      <c r="BM647" s="53">
        <v>50</v>
      </c>
      <c r="BN647" s="83">
        <v>46191</v>
      </c>
      <c r="BO647" s="53"/>
      <c r="BP647" s="53"/>
    </row>
    <row r="648" spans="3:68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5"/>
        <v>1000</v>
      </c>
      <c r="M648" s="26">
        <f t="shared" si="67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>
        <v>1000</v>
      </c>
      <c r="BE648" s="67">
        <f>SUMIFS([1]Up!$J:$J,[1]Up!$D:$D,D648)</f>
        <v>0</v>
      </c>
      <c r="BF648" s="82"/>
      <c r="BG648" s="82" t="str">
        <f t="shared" si="68"/>
        <v/>
      </c>
      <c r="BH648" s="53" t="str">
        <f t="shared" si="66"/>
        <v/>
      </c>
      <c r="BI648" s="53" t="s">
        <v>75</v>
      </c>
      <c r="BJ648" s="53"/>
      <c r="BK648" s="53"/>
      <c r="BL648" s="53"/>
      <c r="BM648" s="53"/>
      <c r="BN648" s="83"/>
      <c r="BO648" s="53"/>
      <c r="BP648" s="53"/>
    </row>
    <row r="649" spans="3:68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5"/>
        <v>1</v>
      </c>
      <c r="M649" s="26">
        <f t="shared" si="6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67">
        <f>SUMIFS([1]Up!$J:$J,[1]Up!$D:$D,D649)</f>
        <v>0</v>
      </c>
      <c r="BF649" s="82"/>
      <c r="BG649" s="82" t="str">
        <f t="shared" si="68"/>
        <v>PL12</v>
      </c>
      <c r="BH649" s="53" t="str">
        <f t="shared" si="66"/>
        <v/>
      </c>
      <c r="BI649" s="53" t="s">
        <v>50</v>
      </c>
      <c r="BJ649" s="84" t="s">
        <v>3920</v>
      </c>
      <c r="BK649" s="53"/>
      <c r="BL649" s="53" t="s">
        <v>3921</v>
      </c>
      <c r="BM649" s="53">
        <v>1</v>
      </c>
      <c r="BN649" s="83">
        <v>46191</v>
      </c>
      <c r="BO649" s="53"/>
      <c r="BP649" s="53"/>
    </row>
    <row r="650" spans="3:68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5"/>
        <v>2</v>
      </c>
      <c r="M650" s="26">
        <f t="shared" si="67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67">
        <f>SUMIFS([1]Up!$J:$J,[1]Up!$D:$D,D650)</f>
        <v>0</v>
      </c>
      <c r="BF650" s="82"/>
      <c r="BG650" s="82" t="str">
        <f t="shared" si="68"/>
        <v>PL25</v>
      </c>
      <c r="BH650" s="53" t="str">
        <f t="shared" si="66"/>
        <v/>
      </c>
      <c r="BI650" s="53" t="s">
        <v>50</v>
      </c>
      <c r="BJ650" s="53" t="s">
        <v>3924</v>
      </c>
      <c r="BK650" s="53"/>
      <c r="BL650" s="53" t="s">
        <v>3925</v>
      </c>
      <c r="BM650" s="53">
        <v>2</v>
      </c>
      <c r="BN650" s="83">
        <v>46191</v>
      </c>
      <c r="BO650" s="53"/>
      <c r="BP650" s="53"/>
    </row>
    <row r="651" spans="3:68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5"/>
        <v>4</v>
      </c>
      <c r="M651" s="26">
        <f t="shared" si="67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67">
        <f>SUMIFS([1]Up!$J:$J,[1]Up!$D:$D,D651)</f>
        <v>0</v>
      </c>
      <c r="BF651" s="82"/>
      <c r="BG651" s="82" t="str">
        <f t="shared" si="68"/>
        <v>PL25</v>
      </c>
      <c r="BH651" s="53" t="str">
        <f t="shared" si="66"/>
        <v/>
      </c>
      <c r="BI651" s="53" t="s">
        <v>50</v>
      </c>
      <c r="BJ651" s="53" t="s">
        <v>3924</v>
      </c>
      <c r="BK651" s="53"/>
      <c r="BL651" s="53" t="s">
        <v>3925</v>
      </c>
      <c r="BM651" s="53">
        <v>4</v>
      </c>
      <c r="BN651" s="83">
        <v>46191</v>
      </c>
      <c r="BO651" s="53"/>
      <c r="BP651" s="53"/>
    </row>
    <row r="652" spans="3:68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5"/>
        <v>1</v>
      </c>
      <c r="M652" s="26">
        <f t="shared" si="6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67">
        <f>SUMIFS([1]Up!$J:$J,[1]Up!$D:$D,D652)</f>
        <v>0</v>
      </c>
      <c r="BF652" s="82"/>
      <c r="BG652" s="82" t="str">
        <f t="shared" si="68"/>
        <v>PL6</v>
      </c>
      <c r="BH652" s="53" t="str">
        <f t="shared" si="66"/>
        <v/>
      </c>
      <c r="BI652" s="53" t="s">
        <v>50</v>
      </c>
      <c r="BJ652" s="84" t="s">
        <v>3914</v>
      </c>
      <c r="BK652" s="53"/>
      <c r="BL652" s="53" t="s">
        <v>3915</v>
      </c>
      <c r="BM652" s="53">
        <v>1</v>
      </c>
      <c r="BN652" s="83">
        <v>46191</v>
      </c>
      <c r="BO652" s="53"/>
      <c r="BP652" s="53"/>
    </row>
    <row r="653" spans="3:68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5"/>
        <v>1</v>
      </c>
      <c r="M653" s="26">
        <f t="shared" si="6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67">
        <f>SUMIFS([1]Up!$J:$J,[1]Up!$D:$D,D653)</f>
        <v>0</v>
      </c>
      <c r="BF653" s="82"/>
      <c r="BG653" s="82" t="str">
        <f t="shared" si="68"/>
        <v>PL6</v>
      </c>
      <c r="BH653" s="53" t="str">
        <f t="shared" si="66"/>
        <v/>
      </c>
      <c r="BI653" s="53" t="s">
        <v>50</v>
      </c>
      <c r="BJ653" s="84" t="s">
        <v>3914</v>
      </c>
      <c r="BK653" s="53"/>
      <c r="BL653" s="53" t="s">
        <v>3915</v>
      </c>
      <c r="BM653" s="53">
        <v>1</v>
      </c>
      <c r="BN653" s="83">
        <v>46191</v>
      </c>
      <c r="BO653" s="53"/>
      <c r="BP653" s="53"/>
    </row>
    <row r="654" spans="3:68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5"/>
        <v>1</v>
      </c>
      <c r="M654" s="26">
        <f t="shared" si="67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67">
        <f>SUMIFS([1]Up!$J:$J,[1]Up!$D:$D,D654)</f>
        <v>0</v>
      </c>
      <c r="BF654" s="82" t="s">
        <v>3808</v>
      </c>
      <c r="BG654" s="82" t="str">
        <f t="shared" si="68"/>
        <v>PL6</v>
      </c>
      <c r="BH654" s="53" t="str">
        <f t="shared" si="66"/>
        <v>Thừa 2</v>
      </c>
      <c r="BI654" s="53" t="s">
        <v>61</v>
      </c>
      <c r="BJ654" s="53"/>
      <c r="BK654" s="53"/>
      <c r="BL654" s="53" t="s">
        <v>1681</v>
      </c>
      <c r="BM654" s="53">
        <v>1</v>
      </c>
      <c r="BN654" s="83"/>
      <c r="BO654" s="53"/>
      <c r="BP654" s="53"/>
    </row>
    <row r="655" spans="3:68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5"/>
        <v>40</v>
      </c>
      <c r="M655" s="26">
        <f t="shared" si="67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26"/>
      <c r="BE655" s="67">
        <f>SUMIFS([1]Up!$J:$J,[1]Up!$D:$D,D655)</f>
        <v>0</v>
      </c>
      <c r="BF655" s="82"/>
      <c r="BG655" s="82" t="str">
        <f t="shared" si="68"/>
        <v/>
      </c>
      <c r="BH655" s="53" t="str">
        <f t="shared" si="66"/>
        <v/>
      </c>
      <c r="BI655" s="53" t="s">
        <v>50</v>
      </c>
      <c r="BJ655" s="53" t="s">
        <v>3936</v>
      </c>
      <c r="BK655" s="53"/>
      <c r="BL655" s="53" t="s">
        <v>3937</v>
      </c>
      <c r="BM655" s="53">
        <v>40</v>
      </c>
      <c r="BN655" s="83">
        <v>46192</v>
      </c>
      <c r="BO655" s="53"/>
      <c r="BP655" s="53"/>
    </row>
    <row r="656" spans="3:68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5"/>
        <v>40</v>
      </c>
      <c r="M656" s="26">
        <f t="shared" si="67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67">
        <f>SUMIFS([1]Up!$J:$J,[1]Up!$D:$D,D656)</f>
        <v>0</v>
      </c>
      <c r="BF656" s="82"/>
      <c r="BG656" s="82" t="str">
        <f t="shared" si="68"/>
        <v/>
      </c>
      <c r="BH656" s="53" t="str">
        <f t="shared" si="66"/>
        <v/>
      </c>
      <c r="BI656" s="53" t="s">
        <v>50</v>
      </c>
      <c r="BJ656" s="53" t="s">
        <v>3936</v>
      </c>
      <c r="BK656" s="53"/>
      <c r="BL656" s="53" t="s">
        <v>3937</v>
      </c>
      <c r="BM656" s="53">
        <v>40</v>
      </c>
      <c r="BN656" s="83">
        <v>46192</v>
      </c>
      <c r="BO656" s="53"/>
      <c r="BP656" s="53"/>
    </row>
    <row r="657" spans="3:68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5"/>
        <v>5</v>
      </c>
      <c r="M657" s="26">
        <f t="shared" si="6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26"/>
      <c r="BE657" s="67">
        <f>SUMIFS([1]Up!$J:$J,[1]Up!$D:$D,D657)</f>
        <v>0</v>
      </c>
      <c r="BF657" s="82"/>
      <c r="BG657" s="82" t="str">
        <f t="shared" si="68"/>
        <v/>
      </c>
      <c r="BH657" s="53" t="str">
        <f t="shared" si="66"/>
        <v/>
      </c>
      <c r="BI657" s="53" t="s">
        <v>50</v>
      </c>
      <c r="BJ657" s="53" t="s">
        <v>3928</v>
      </c>
      <c r="BK657" s="53"/>
      <c r="BL657" s="53" t="s">
        <v>3929</v>
      </c>
      <c r="BM657" s="53">
        <v>5</v>
      </c>
      <c r="BN657" s="83">
        <v>46192</v>
      </c>
      <c r="BO657" s="53"/>
      <c r="BP657" s="53"/>
    </row>
    <row r="658" spans="3:68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5"/>
        <v>1</v>
      </c>
      <c r="M658" s="26">
        <f t="shared" si="67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26"/>
      <c r="BE658" s="67">
        <f>SUMIFS([1]Up!$J:$J,[1]Up!$D:$D,D658)</f>
        <v>0</v>
      </c>
      <c r="BF658" s="82"/>
      <c r="BG658" s="82" t="str">
        <f t="shared" si="68"/>
        <v/>
      </c>
      <c r="BH658" s="53" t="str">
        <f t="shared" si="66"/>
        <v/>
      </c>
      <c r="BI658" s="53" t="s">
        <v>50</v>
      </c>
      <c r="BJ658" s="53"/>
      <c r="BK658" s="53"/>
      <c r="BL658" s="53" t="s">
        <v>1681</v>
      </c>
      <c r="BM658" s="53">
        <v>1</v>
      </c>
      <c r="BN658" s="83"/>
      <c r="BO658" s="53"/>
      <c r="BP658" s="53"/>
    </row>
    <row r="659" spans="3:68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5"/>
        <v>1</v>
      </c>
      <c r="M659" s="26">
        <f t="shared" si="6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26"/>
      <c r="BE659" s="67">
        <f>SUMIFS([1]Up!$J:$J,[1]Up!$D:$D,D659)</f>
        <v>0</v>
      </c>
      <c r="BF659" s="82"/>
      <c r="BG659" s="82" t="str">
        <f t="shared" si="68"/>
        <v/>
      </c>
      <c r="BH659" s="53" t="str">
        <f t="shared" si="66"/>
        <v/>
      </c>
      <c r="BI659" s="53" t="s">
        <v>50</v>
      </c>
      <c r="BJ659" s="53" t="s">
        <v>3932</v>
      </c>
      <c r="BK659" s="53"/>
      <c r="BL659" s="53" t="s">
        <v>3933</v>
      </c>
      <c r="BM659" s="53">
        <v>1</v>
      </c>
      <c r="BN659" s="83">
        <v>46192</v>
      </c>
      <c r="BO659" s="53"/>
      <c r="BP659" s="53"/>
    </row>
    <row r="660" spans="3:68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5"/>
        <v>15</v>
      </c>
      <c r="M660" s="26">
        <f t="shared" si="67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26"/>
      <c r="BE660" s="67">
        <f>SUMIFS([1]Up!$J:$J,[1]Up!$D:$D,D660)</f>
        <v>0</v>
      </c>
      <c r="BF660" s="82"/>
      <c r="BG660" s="82" t="str">
        <f t="shared" si="68"/>
        <v/>
      </c>
      <c r="BH660" s="53" t="str">
        <f t="shared" si="66"/>
        <v/>
      </c>
      <c r="BI660" s="53" t="s">
        <v>50</v>
      </c>
      <c r="BJ660" s="53"/>
      <c r="BK660" s="53"/>
      <c r="BL660" s="53" t="s">
        <v>1681</v>
      </c>
      <c r="BM660" s="53">
        <v>15</v>
      </c>
      <c r="BN660" s="83"/>
      <c r="BO660" s="53"/>
      <c r="BP660" s="53"/>
    </row>
    <row r="661" spans="3:68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5"/>
        <v>1</v>
      </c>
      <c r="M661" s="26">
        <f t="shared" si="67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26"/>
      <c r="BE661" s="67">
        <f>SUMIFS([1]Up!$J:$J,[1]Up!$D:$D,D661)</f>
        <v>0</v>
      </c>
      <c r="BF661" s="82"/>
      <c r="BG661" s="82" t="str">
        <f t="shared" si="68"/>
        <v/>
      </c>
      <c r="BH661" s="53" t="str">
        <f t="shared" si="66"/>
        <v/>
      </c>
      <c r="BI661" s="53" t="s">
        <v>50</v>
      </c>
      <c r="BJ661" s="53"/>
      <c r="BK661" s="53"/>
      <c r="BL661" s="53" t="s">
        <v>1681</v>
      </c>
      <c r="BM661" s="53">
        <v>1</v>
      </c>
      <c r="BN661" s="83"/>
      <c r="BO661" s="53"/>
      <c r="BP661" s="53"/>
    </row>
    <row r="662" spans="3:68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5"/>
        <v>500</v>
      </c>
      <c r="M662" s="26">
        <f t="shared" si="67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26"/>
      <c r="BE662" s="67">
        <f>SUMIFS([1]Up!$J:$J,[1]Up!$D:$D,D662)</f>
        <v>0</v>
      </c>
      <c r="BF662" s="82"/>
      <c r="BG662" s="82" t="str">
        <f t="shared" si="68"/>
        <v/>
      </c>
      <c r="BH662" s="53" t="str">
        <f t="shared" si="66"/>
        <v/>
      </c>
      <c r="BI662" s="53" t="s">
        <v>75</v>
      </c>
      <c r="BJ662" s="53" t="s">
        <v>2324</v>
      </c>
      <c r="BK662" s="53"/>
      <c r="BL662" s="53" t="s">
        <v>4081</v>
      </c>
      <c r="BM662" s="53"/>
      <c r="BN662" s="83"/>
      <c r="BO662" s="53"/>
      <c r="BP662" s="53"/>
    </row>
    <row r="663" spans="3:68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5"/>
        <v>500</v>
      </c>
      <c r="M663" s="26">
        <f t="shared" si="6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67">
        <f>SUMIFS([1]Up!$J:$J,[1]Up!$D:$D,D663)</f>
        <v>0</v>
      </c>
      <c r="BF663" s="82"/>
      <c r="BG663" s="82" t="str">
        <f t="shared" si="68"/>
        <v>PL3</v>
      </c>
      <c r="BH663" s="53" t="str">
        <f t="shared" si="66"/>
        <v/>
      </c>
      <c r="BI663" s="53" t="s">
        <v>50</v>
      </c>
      <c r="BJ663" s="84" t="s">
        <v>3891</v>
      </c>
      <c r="BK663" s="53"/>
      <c r="BL663" s="53" t="s">
        <v>3892</v>
      </c>
      <c r="BM663" s="53">
        <v>500</v>
      </c>
      <c r="BN663" s="83">
        <v>46191</v>
      </c>
      <c r="BO663" s="53"/>
      <c r="BP663" s="53"/>
    </row>
    <row r="664" spans="3:68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5"/>
        <v>50</v>
      </c>
      <c r="M664" s="26">
        <f t="shared" si="6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67">
        <f>SUMIFS([1]Up!$J:$J,[1]Up!$D:$D,D664)</f>
        <v>0</v>
      </c>
      <c r="BF664" s="82"/>
      <c r="BG664" s="82" t="str">
        <f t="shared" si="68"/>
        <v>PL3</v>
      </c>
      <c r="BH664" s="53" t="str">
        <f t="shared" si="66"/>
        <v/>
      </c>
      <c r="BI664" s="53" t="s">
        <v>50</v>
      </c>
      <c r="BJ664" s="84" t="s">
        <v>3891</v>
      </c>
      <c r="BK664" s="53"/>
      <c r="BL664" s="53" t="s">
        <v>3892</v>
      </c>
      <c r="BM664" s="53">
        <v>50</v>
      </c>
      <c r="BN664" s="83">
        <v>46191</v>
      </c>
      <c r="BO664" s="53"/>
      <c r="BP664" s="53"/>
    </row>
    <row r="665" spans="3:68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5"/>
        <v>1000</v>
      </c>
      <c r="M665" s="26">
        <f t="shared" si="67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>
        <v>1000</v>
      </c>
      <c r="BE665" s="67">
        <f>SUMIFS([1]Up!$J:$J,[1]Up!$D:$D,D665)</f>
        <v>0</v>
      </c>
      <c r="BF665" s="82"/>
      <c r="BG665" s="82" t="str">
        <f t="shared" si="68"/>
        <v/>
      </c>
      <c r="BH665" s="53" t="str">
        <f t="shared" si="66"/>
        <v/>
      </c>
      <c r="BI665" s="53" t="s">
        <v>75</v>
      </c>
      <c r="BJ665" s="53"/>
      <c r="BK665" s="53"/>
      <c r="BL665" s="53"/>
      <c r="BM665" s="53"/>
      <c r="BN665" s="83"/>
      <c r="BO665" s="53"/>
      <c r="BP665" s="53"/>
    </row>
    <row r="666" spans="3:68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5"/>
        <v>1</v>
      </c>
      <c r="M666" s="26">
        <f t="shared" si="6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67">
        <f>SUMIFS([1]Up!$J:$J,[1]Up!$D:$D,D666)</f>
        <v>0</v>
      </c>
      <c r="BF666" s="82"/>
      <c r="BG666" s="82" t="str">
        <f t="shared" si="68"/>
        <v>PL12</v>
      </c>
      <c r="BH666" s="53" t="str">
        <f t="shared" si="66"/>
        <v/>
      </c>
      <c r="BI666" s="53" t="s">
        <v>50</v>
      </c>
      <c r="BJ666" s="84" t="s">
        <v>3920</v>
      </c>
      <c r="BK666" s="53"/>
      <c r="BL666" s="53" t="s">
        <v>3921</v>
      </c>
      <c r="BM666" s="53">
        <v>1</v>
      </c>
      <c r="BN666" s="83">
        <v>46191</v>
      </c>
      <c r="BO666" s="53"/>
      <c r="BP666" s="53"/>
    </row>
    <row r="667" spans="3:68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5"/>
        <v>4</v>
      </c>
      <c r="M667" s="26">
        <f t="shared" si="67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67">
        <f>SUMIFS([1]Up!$J:$J,[1]Up!$D:$D,D667)</f>
        <v>0</v>
      </c>
      <c r="BF667" s="82"/>
      <c r="BG667" s="82" t="str">
        <f t="shared" si="68"/>
        <v>PL25</v>
      </c>
      <c r="BH667" s="53" t="str">
        <f t="shared" si="66"/>
        <v/>
      </c>
      <c r="BI667" s="53" t="s">
        <v>50</v>
      </c>
      <c r="BJ667" s="53" t="s">
        <v>3924</v>
      </c>
      <c r="BK667" s="53"/>
      <c r="BL667" s="53" t="s">
        <v>3925</v>
      </c>
      <c r="BM667" s="53">
        <v>4</v>
      </c>
      <c r="BN667" s="83">
        <v>46191</v>
      </c>
      <c r="BO667" s="53"/>
      <c r="BP667" s="53"/>
    </row>
    <row r="668" spans="3:68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5"/>
        <v>4</v>
      </c>
      <c r="M668" s="26">
        <f t="shared" si="67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67">
        <f>SUMIFS([1]Up!$J:$J,[1]Up!$D:$D,D668)</f>
        <v>0</v>
      </c>
      <c r="BF668" s="82"/>
      <c r="BG668" s="82" t="str">
        <f t="shared" si="68"/>
        <v>PL25</v>
      </c>
      <c r="BH668" s="53" t="str">
        <f t="shared" si="66"/>
        <v/>
      </c>
      <c r="BI668" s="53" t="s">
        <v>50</v>
      </c>
      <c r="BJ668" s="53" t="s">
        <v>3924</v>
      </c>
      <c r="BK668" s="53"/>
      <c r="BL668" s="53" t="s">
        <v>3925</v>
      </c>
      <c r="BM668" s="53">
        <v>4</v>
      </c>
      <c r="BN668" s="83">
        <v>46191</v>
      </c>
      <c r="BO668" s="53"/>
      <c r="BP668" s="53"/>
    </row>
    <row r="669" spans="3:68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5"/>
        <v>2</v>
      </c>
      <c r="M669" s="26">
        <f t="shared" si="6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67">
        <f>SUMIFS([1]Up!$J:$J,[1]Up!$D:$D,D669)</f>
        <v>0</v>
      </c>
      <c r="BF669" s="82"/>
      <c r="BG669" s="82" t="str">
        <f t="shared" si="68"/>
        <v>PL6</v>
      </c>
      <c r="BH669" s="53" t="str">
        <f t="shared" si="66"/>
        <v/>
      </c>
      <c r="BI669" s="53" t="s">
        <v>50</v>
      </c>
      <c r="BJ669" s="84" t="s">
        <v>3914</v>
      </c>
      <c r="BK669" s="53"/>
      <c r="BL669" s="53" t="s">
        <v>3915</v>
      </c>
      <c r="BM669" s="53">
        <v>2</v>
      </c>
      <c r="BN669" s="83">
        <v>46191</v>
      </c>
      <c r="BO669" s="53"/>
      <c r="BP669" s="53"/>
    </row>
    <row r="670" spans="3:68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5"/>
        <v>5</v>
      </c>
      <c r="M670" s="26">
        <f t="shared" si="6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26"/>
      <c r="BE670" s="67">
        <f>SUMIFS([1]Up!$J:$J,[1]Up!$D:$D,D670)</f>
        <v>0</v>
      </c>
      <c r="BF670" s="82"/>
      <c r="BG670" s="82" t="str">
        <f t="shared" si="68"/>
        <v/>
      </c>
      <c r="BH670" s="53" t="str">
        <f t="shared" si="66"/>
        <v/>
      </c>
      <c r="BI670" s="53" t="s">
        <v>50</v>
      </c>
      <c r="BJ670" s="53" t="s">
        <v>3928</v>
      </c>
      <c r="BK670" s="53"/>
      <c r="BL670" s="53" t="s">
        <v>3929</v>
      </c>
      <c r="BM670" s="53">
        <v>5</v>
      </c>
      <c r="BN670" s="83">
        <v>46192</v>
      </c>
      <c r="BO670" s="53"/>
      <c r="BP670" s="53"/>
    </row>
    <row r="671" spans="3:68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5"/>
        <v>40</v>
      </c>
      <c r="M671" s="26">
        <f t="shared" si="6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26"/>
      <c r="BE671" s="67">
        <f>SUMIFS([1]Up!$J:$J,[1]Up!$D:$D,D671)</f>
        <v>0</v>
      </c>
      <c r="BF671" s="82"/>
      <c r="BG671" s="82" t="str">
        <f t="shared" si="68"/>
        <v/>
      </c>
      <c r="BH671" s="53" t="str">
        <f t="shared" si="66"/>
        <v/>
      </c>
      <c r="BI671" s="53" t="s">
        <v>50</v>
      </c>
      <c r="BJ671" s="53" t="s">
        <v>3936</v>
      </c>
      <c r="BK671" s="53"/>
      <c r="BL671" s="53" t="s">
        <v>3937</v>
      </c>
      <c r="BM671" s="53">
        <v>40</v>
      </c>
      <c r="BN671" s="83">
        <v>46192</v>
      </c>
      <c r="BO671" s="53"/>
      <c r="BP671" s="53"/>
    </row>
    <row r="672" spans="3:68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9">MIN(SUM(N672:BD672),I672)</f>
        <v>40</v>
      </c>
      <c r="M672" s="26">
        <f t="shared" si="6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26"/>
      <c r="BE672" s="67">
        <f>SUMIFS([1]Up!$J:$J,[1]Up!$D:$D,D672)</f>
        <v>0</v>
      </c>
      <c r="BF672" s="82"/>
      <c r="BG672" s="82" t="str">
        <f t="shared" si="68"/>
        <v/>
      </c>
      <c r="BH672" s="53" t="str">
        <f t="shared" ref="BH672:BH735" si="70">IF(ROUND(SUM(N672:BD672)-I672,0)&gt;0,"Thừa "&amp;SUM(N672:BD672)-I672,"")</f>
        <v/>
      </c>
      <c r="BI672" s="53" t="s">
        <v>50</v>
      </c>
      <c r="BJ672" s="53" t="s">
        <v>3936</v>
      </c>
      <c r="BK672" s="53"/>
      <c r="BL672" s="53" t="s">
        <v>3937</v>
      </c>
      <c r="BM672" s="53">
        <v>40</v>
      </c>
      <c r="BN672" s="83">
        <v>46192</v>
      </c>
      <c r="BO672" s="53"/>
      <c r="BP672" s="53"/>
    </row>
    <row r="673" spans="3:68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9"/>
        <v>2</v>
      </c>
      <c r="M673" s="26">
        <f t="shared" si="6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26"/>
      <c r="BE673" s="67">
        <f>SUMIFS([1]Up!$J:$J,[1]Up!$D:$D,D673)</f>
        <v>0</v>
      </c>
      <c r="BF673" s="82"/>
      <c r="BG673" s="82" t="str">
        <f t="shared" si="68"/>
        <v/>
      </c>
      <c r="BH673" s="53" t="str">
        <f t="shared" si="70"/>
        <v/>
      </c>
      <c r="BI673" s="53" t="s">
        <v>50</v>
      </c>
      <c r="BJ673" s="53"/>
      <c r="BK673" s="53"/>
      <c r="BL673" s="53" t="s">
        <v>1681</v>
      </c>
      <c r="BM673" s="53">
        <v>2</v>
      </c>
      <c r="BN673" s="83"/>
      <c r="BO673" s="53"/>
      <c r="BP673" s="53"/>
    </row>
    <row r="674" spans="3:68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9"/>
        <v>1</v>
      </c>
      <c r="M674" s="26">
        <f t="shared" si="6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26"/>
      <c r="BE674" s="67">
        <f>SUMIFS([1]Up!$J:$J,[1]Up!$D:$D,D674)</f>
        <v>0</v>
      </c>
      <c r="BF674" s="82"/>
      <c r="BG674" s="82" t="str">
        <f t="shared" si="68"/>
        <v/>
      </c>
      <c r="BH674" s="53" t="str">
        <f t="shared" si="70"/>
        <v/>
      </c>
      <c r="BI674" s="53" t="s">
        <v>50</v>
      </c>
      <c r="BJ674" s="53" t="s">
        <v>3932</v>
      </c>
      <c r="BK674" s="53"/>
      <c r="BL674" s="53" t="s">
        <v>3933</v>
      </c>
      <c r="BM674" s="53">
        <v>1</v>
      </c>
      <c r="BN674" s="83">
        <v>46192</v>
      </c>
      <c r="BO674" s="53"/>
      <c r="BP674" s="53"/>
    </row>
    <row r="675" spans="3:68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9"/>
        <v>15</v>
      </c>
      <c r="M675" s="26">
        <f t="shared" si="67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26"/>
      <c r="BE675" s="67">
        <f>SUMIFS([1]Up!$J:$J,[1]Up!$D:$D,D675)</f>
        <v>0</v>
      </c>
      <c r="BF675" s="82"/>
      <c r="BG675" s="82" t="str">
        <f t="shared" si="68"/>
        <v/>
      </c>
      <c r="BH675" s="53" t="str">
        <f t="shared" si="70"/>
        <v/>
      </c>
      <c r="BI675" s="53" t="s">
        <v>50</v>
      </c>
      <c r="BJ675" s="53"/>
      <c r="BK675" s="53"/>
      <c r="BL675" s="53" t="s">
        <v>1681</v>
      </c>
      <c r="BM675" s="53">
        <v>15</v>
      </c>
      <c r="BN675" s="83"/>
      <c r="BO675" s="53"/>
      <c r="BP675" s="53"/>
    </row>
    <row r="676" spans="3:68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9"/>
        <v>500</v>
      </c>
      <c r="M676" s="26">
        <f t="shared" si="6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26"/>
      <c r="BE676" s="67">
        <f>SUMIFS([1]Up!$J:$J,[1]Up!$D:$D,D676)</f>
        <v>0</v>
      </c>
      <c r="BF676" s="82"/>
      <c r="BG676" s="82" t="str">
        <f t="shared" si="68"/>
        <v/>
      </c>
      <c r="BH676" s="53" t="str">
        <f t="shared" si="70"/>
        <v/>
      </c>
      <c r="BI676" s="53" t="s">
        <v>75</v>
      </c>
      <c r="BJ676" s="53" t="s">
        <v>2324</v>
      </c>
      <c r="BK676" s="53"/>
      <c r="BL676" s="53" t="s">
        <v>4081</v>
      </c>
      <c r="BM676" s="53"/>
      <c r="BN676" s="83"/>
      <c r="BO676" s="53"/>
      <c r="BP676" s="53"/>
    </row>
    <row r="677" spans="3:68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9"/>
        <v>500</v>
      </c>
      <c r="M677" s="26">
        <f t="shared" si="6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67">
        <f>SUMIFS([1]Up!$J:$J,[1]Up!$D:$D,D677)</f>
        <v>0</v>
      </c>
      <c r="BF677" s="82"/>
      <c r="BG677" s="82" t="str">
        <f t="shared" si="68"/>
        <v>PL3</v>
      </c>
      <c r="BH677" s="53" t="str">
        <f t="shared" si="70"/>
        <v/>
      </c>
      <c r="BI677" s="53" t="s">
        <v>50</v>
      </c>
      <c r="BJ677" s="84" t="s">
        <v>3891</v>
      </c>
      <c r="BK677" s="53"/>
      <c r="BL677" s="53" t="s">
        <v>3892</v>
      </c>
      <c r="BM677" s="53">
        <v>500</v>
      </c>
      <c r="BN677" s="83">
        <v>46191</v>
      </c>
      <c r="BO677" s="53"/>
      <c r="BP677" s="53"/>
    </row>
    <row r="678" spans="3:68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9"/>
        <v>9</v>
      </c>
      <c r="M678" s="26">
        <f t="shared" si="6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67">
        <f>SUMIFS([1]Up!$J:$J,[1]Up!$D:$D,D678)</f>
        <v>0</v>
      </c>
      <c r="BF678" s="82"/>
      <c r="BG678" s="82" t="str">
        <f t="shared" si="68"/>
        <v>PL2.6</v>
      </c>
      <c r="BH678" s="53" t="str">
        <f t="shared" si="70"/>
        <v/>
      </c>
      <c r="BI678" s="53" t="s">
        <v>61</v>
      </c>
      <c r="BJ678" s="53" t="s">
        <v>3875</v>
      </c>
      <c r="BK678" s="53"/>
      <c r="BL678" s="53" t="s">
        <v>3876</v>
      </c>
      <c r="BM678" s="53">
        <v>9</v>
      </c>
      <c r="BN678" s="83">
        <v>46191</v>
      </c>
      <c r="BO678" s="53"/>
      <c r="BP678" s="53"/>
    </row>
    <row r="679" spans="3:68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9"/>
        <v>1</v>
      </c>
      <c r="M679" s="26">
        <f t="shared" si="6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67">
        <f>SUMIFS([1]Up!$J:$J,[1]Up!$D:$D,D679)</f>
        <v>0</v>
      </c>
      <c r="BF679" s="82"/>
      <c r="BG679" s="82" t="str">
        <f t="shared" si="68"/>
        <v>PL2.6</v>
      </c>
      <c r="BH679" s="53" t="str">
        <f t="shared" si="70"/>
        <v/>
      </c>
      <c r="BI679" s="53" t="s">
        <v>61</v>
      </c>
      <c r="BJ679" s="53" t="s">
        <v>3875</v>
      </c>
      <c r="BK679" s="53"/>
      <c r="BL679" s="53" t="s">
        <v>3876</v>
      </c>
      <c r="BM679" s="53">
        <v>1</v>
      </c>
      <c r="BN679" s="83">
        <v>46191</v>
      </c>
      <c r="BO679" s="53"/>
      <c r="BP679" s="53"/>
    </row>
    <row r="680" spans="3:68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9"/>
        <v>1</v>
      </c>
      <c r="M680" s="26">
        <f t="shared" si="6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67">
        <f>SUMIFS([1]Up!$J:$J,[1]Up!$D:$D,D680)</f>
        <v>0</v>
      </c>
      <c r="BF680" s="82"/>
      <c r="BG680" s="82" t="str">
        <f t="shared" si="68"/>
        <v>PL1.5</v>
      </c>
      <c r="BH680" s="53" t="str">
        <f t="shared" si="70"/>
        <v/>
      </c>
      <c r="BI680" s="53" t="s">
        <v>61</v>
      </c>
      <c r="BJ680" s="84" t="s">
        <v>3881</v>
      </c>
      <c r="BK680" s="53"/>
      <c r="BL680" s="53" t="s">
        <v>3882</v>
      </c>
      <c r="BM680" s="53">
        <v>1</v>
      </c>
      <c r="BN680" s="83">
        <v>46191</v>
      </c>
      <c r="BO680" s="53"/>
      <c r="BP680" s="53"/>
    </row>
    <row r="681" spans="3:68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9"/>
        <v>21</v>
      </c>
      <c r="M681" s="26">
        <f t="shared" si="67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67">
        <f>SUMIFS([1]Up!$J:$J,[1]Up!$D:$D,D681)</f>
        <v>0</v>
      </c>
      <c r="BF681" s="82"/>
      <c r="BG681" s="82" t="str">
        <f t="shared" si="68"/>
        <v>PL1.5</v>
      </c>
      <c r="BH681" s="53" t="str">
        <f t="shared" si="70"/>
        <v/>
      </c>
      <c r="BI681" s="53" t="s">
        <v>61</v>
      </c>
      <c r="BJ681" s="84" t="s">
        <v>3881</v>
      </c>
      <c r="BK681" s="53"/>
      <c r="BL681" s="53" t="s">
        <v>3882</v>
      </c>
      <c r="BM681" s="53">
        <v>21</v>
      </c>
      <c r="BN681" s="83">
        <v>46191</v>
      </c>
      <c r="BO681" s="53"/>
      <c r="BP681" s="53"/>
    </row>
    <row r="682" spans="3:68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9"/>
        <v>1</v>
      </c>
      <c r="M682" s="26">
        <f t="shared" si="67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67">
        <f>SUMIFS([1]Up!$J:$J,[1]Up!$D:$D,D682)</f>
        <v>0</v>
      </c>
      <c r="BF682" s="82"/>
      <c r="BG682" s="82" t="str">
        <f t="shared" si="68"/>
        <v>PL1.5</v>
      </c>
      <c r="BH682" s="53" t="str">
        <f t="shared" si="70"/>
        <v/>
      </c>
      <c r="BI682" s="53" t="s">
        <v>61</v>
      </c>
      <c r="BJ682" s="84" t="s">
        <v>3881</v>
      </c>
      <c r="BK682" s="53"/>
      <c r="BL682" s="53" t="s">
        <v>3882</v>
      </c>
      <c r="BM682" s="53">
        <v>1</v>
      </c>
      <c r="BN682" s="83">
        <v>46191</v>
      </c>
      <c r="BO682" s="53"/>
      <c r="BP682" s="53"/>
    </row>
    <row r="683" spans="3:68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9"/>
        <v>21</v>
      </c>
      <c r="M683" s="26">
        <f t="shared" si="6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67">
        <f>SUMIFS([1]Up!$J:$J,[1]Up!$D:$D,D683)</f>
        <v>0</v>
      </c>
      <c r="BF683" s="82"/>
      <c r="BG683" s="82" t="str">
        <f t="shared" si="68"/>
        <v>PL1.5</v>
      </c>
      <c r="BH683" s="53" t="str">
        <f t="shared" si="70"/>
        <v/>
      </c>
      <c r="BI683" s="53" t="s">
        <v>61</v>
      </c>
      <c r="BJ683" s="84" t="s">
        <v>3881</v>
      </c>
      <c r="BK683" s="53"/>
      <c r="BL683" s="53" t="s">
        <v>3882</v>
      </c>
      <c r="BM683" s="53">
        <v>21</v>
      </c>
      <c r="BN683" s="83">
        <v>46191</v>
      </c>
      <c r="BO683" s="53"/>
      <c r="BP683" s="53"/>
    </row>
    <row r="684" spans="3:68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9"/>
        <v>9</v>
      </c>
      <c r="M684" s="26">
        <f t="shared" si="6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67">
        <f>SUMIFS([1]Up!$J:$J,[1]Up!$D:$D,D684)</f>
        <v>0</v>
      </c>
      <c r="BF684" s="82"/>
      <c r="BG684" s="82" t="str">
        <f t="shared" si="68"/>
        <v>PL1.5</v>
      </c>
      <c r="BH684" s="53" t="str">
        <f t="shared" si="70"/>
        <v/>
      </c>
      <c r="BI684" s="53" t="s">
        <v>61</v>
      </c>
      <c r="BJ684" s="84" t="s">
        <v>3881</v>
      </c>
      <c r="BK684" s="53"/>
      <c r="BL684" s="53" t="s">
        <v>3882</v>
      </c>
      <c r="BM684" s="53">
        <v>9</v>
      </c>
      <c r="BN684" s="83">
        <v>46191</v>
      </c>
      <c r="BO684" s="53"/>
      <c r="BP684" s="53"/>
    </row>
    <row r="685" spans="3:68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9"/>
        <v>1</v>
      </c>
      <c r="M685" s="26">
        <f t="shared" si="67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67">
        <f>SUMIFS([1]Up!$J:$J,[1]Up!$D:$D,D685)</f>
        <v>0</v>
      </c>
      <c r="BF685" s="82"/>
      <c r="BG685" s="82" t="str">
        <f t="shared" si="68"/>
        <v>PL1.5</v>
      </c>
      <c r="BH685" s="53" t="str">
        <f t="shared" si="70"/>
        <v/>
      </c>
      <c r="BI685" s="53" t="s">
        <v>61</v>
      </c>
      <c r="BJ685" s="84" t="s">
        <v>3881</v>
      </c>
      <c r="BK685" s="53"/>
      <c r="BL685" s="53" t="s">
        <v>3882</v>
      </c>
      <c r="BM685" s="53">
        <v>1</v>
      </c>
      <c r="BN685" s="83">
        <v>46191</v>
      </c>
      <c r="BO685" s="53"/>
      <c r="BP685" s="53"/>
    </row>
    <row r="686" spans="3:68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9"/>
        <v>4</v>
      </c>
      <c r="M686" s="26">
        <f t="shared" si="6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67">
        <f>SUMIFS([1]Up!$J:$J,[1]Up!$D:$D,D686)</f>
        <v>0</v>
      </c>
      <c r="BF686" s="82"/>
      <c r="BG686" s="82" t="str">
        <f t="shared" si="68"/>
        <v>PL10</v>
      </c>
      <c r="BH686" s="53" t="str">
        <f t="shared" si="70"/>
        <v/>
      </c>
      <c r="BI686" s="53" t="s">
        <v>50</v>
      </c>
      <c r="BJ686" s="84" t="s">
        <v>3897</v>
      </c>
      <c r="BK686" s="53"/>
      <c r="BL686" s="53" t="s">
        <v>3898</v>
      </c>
      <c r="BM686" s="53">
        <v>4</v>
      </c>
      <c r="BN686" s="83">
        <v>46191</v>
      </c>
      <c r="BO686" s="53"/>
      <c r="BP686" s="53"/>
    </row>
    <row r="687" spans="3:68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9"/>
        <v>4</v>
      </c>
      <c r="M687" s="26">
        <f t="shared" si="6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67">
        <f>SUMIFS([1]Up!$J:$J,[1]Up!$D:$D,D687)</f>
        <v>0</v>
      </c>
      <c r="BF687" s="82"/>
      <c r="BG687" s="82" t="str">
        <f t="shared" si="68"/>
        <v>PL10</v>
      </c>
      <c r="BH687" s="53" t="str">
        <f t="shared" si="70"/>
        <v/>
      </c>
      <c r="BI687" s="53" t="s">
        <v>50</v>
      </c>
      <c r="BJ687" s="84" t="s">
        <v>3897</v>
      </c>
      <c r="BK687" s="53"/>
      <c r="BL687" s="53" t="s">
        <v>3898</v>
      </c>
      <c r="BM687" s="53">
        <v>4</v>
      </c>
      <c r="BN687" s="83">
        <v>46191</v>
      </c>
      <c r="BO687" s="53"/>
      <c r="BP687" s="53"/>
    </row>
    <row r="688" spans="3:68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9"/>
        <v>50</v>
      </c>
      <c r="M688" s="26">
        <f t="shared" si="6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67">
        <f>SUMIFS([1]Up!$J:$J,[1]Up!$D:$D,D688)</f>
        <v>0</v>
      </c>
      <c r="BF688" s="82"/>
      <c r="BG688" s="82" t="str">
        <f t="shared" si="68"/>
        <v>PL3</v>
      </c>
      <c r="BH688" s="53" t="str">
        <f t="shared" si="70"/>
        <v/>
      </c>
      <c r="BI688" s="53" t="s">
        <v>50</v>
      </c>
      <c r="BJ688" s="84" t="s">
        <v>3891</v>
      </c>
      <c r="BK688" s="53"/>
      <c r="BL688" s="53" t="s">
        <v>3892</v>
      </c>
      <c r="BM688" s="53">
        <v>50</v>
      </c>
      <c r="BN688" s="83">
        <v>46191</v>
      </c>
      <c r="BO688" s="53"/>
      <c r="BP688" s="53"/>
    </row>
    <row r="689" spans="3:68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9"/>
        <v>1000</v>
      </c>
      <c r="M689" s="26">
        <f t="shared" si="67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>
        <v>1000</v>
      </c>
      <c r="BE689" s="67">
        <f>SUMIFS([1]Up!$J:$J,[1]Up!$D:$D,D689)</f>
        <v>0</v>
      </c>
      <c r="BF689" s="82"/>
      <c r="BG689" s="82" t="str">
        <f t="shared" si="68"/>
        <v/>
      </c>
      <c r="BH689" s="53" t="str">
        <f t="shared" si="70"/>
        <v/>
      </c>
      <c r="BI689" s="53" t="s">
        <v>75</v>
      </c>
      <c r="BJ689" s="53"/>
      <c r="BK689" s="53"/>
      <c r="BL689" s="53"/>
      <c r="BM689" s="53"/>
      <c r="BN689" s="83"/>
      <c r="BO689" s="53"/>
      <c r="BP689" s="53"/>
    </row>
    <row r="690" spans="3:68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9"/>
        <v>1</v>
      </c>
      <c r="M690" s="26">
        <f t="shared" si="6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67">
        <f>SUMIFS([1]Up!$J:$J,[1]Up!$D:$D,D690)</f>
        <v>0</v>
      </c>
      <c r="BF690" s="82"/>
      <c r="BG690" s="82" t="str">
        <f t="shared" si="68"/>
        <v>PL12</v>
      </c>
      <c r="BH690" s="53" t="str">
        <f t="shared" si="70"/>
        <v/>
      </c>
      <c r="BI690" s="53" t="s">
        <v>50</v>
      </c>
      <c r="BJ690" s="84" t="s">
        <v>3920</v>
      </c>
      <c r="BK690" s="53"/>
      <c r="BL690" s="53" t="s">
        <v>3921</v>
      </c>
      <c r="BM690" s="53">
        <v>1</v>
      </c>
      <c r="BN690" s="83">
        <v>46191</v>
      </c>
      <c r="BO690" s="53"/>
      <c r="BP690" s="53"/>
    </row>
    <row r="691" spans="3:68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9"/>
        <v>2</v>
      </c>
      <c r="M691" s="26">
        <f t="shared" si="67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67">
        <f>SUMIFS([1]Up!$J:$J,[1]Up!$D:$D,D691)</f>
        <v>0</v>
      </c>
      <c r="BF691" s="82"/>
      <c r="BG691" s="82" t="str">
        <f t="shared" si="68"/>
        <v>PL25</v>
      </c>
      <c r="BH691" s="53" t="str">
        <f t="shared" si="70"/>
        <v/>
      </c>
      <c r="BI691" s="53" t="s">
        <v>50</v>
      </c>
      <c r="BJ691" s="53" t="s">
        <v>3924</v>
      </c>
      <c r="BK691" s="53"/>
      <c r="BL691" s="53" t="s">
        <v>3925</v>
      </c>
      <c r="BM691" s="53">
        <v>2</v>
      </c>
      <c r="BN691" s="83">
        <v>46191</v>
      </c>
      <c r="BO691" s="53"/>
      <c r="BP691" s="53"/>
    </row>
    <row r="692" spans="3:68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9"/>
        <v>4</v>
      </c>
      <c r="M692" s="26">
        <f t="shared" si="67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67">
        <f>SUMIFS([1]Up!$J:$J,[1]Up!$D:$D,D692)</f>
        <v>0</v>
      </c>
      <c r="BF692" s="82"/>
      <c r="BG692" s="82" t="str">
        <f t="shared" si="68"/>
        <v>PL25</v>
      </c>
      <c r="BH692" s="53" t="str">
        <f t="shared" si="70"/>
        <v/>
      </c>
      <c r="BI692" s="53" t="s">
        <v>50</v>
      </c>
      <c r="BJ692" s="53" t="s">
        <v>3924</v>
      </c>
      <c r="BK692" s="53"/>
      <c r="BL692" s="53" t="s">
        <v>3925</v>
      </c>
      <c r="BM692" s="53">
        <v>4</v>
      </c>
      <c r="BN692" s="83">
        <v>46191</v>
      </c>
      <c r="BO692" s="53"/>
      <c r="BP692" s="53"/>
    </row>
    <row r="693" spans="3:68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9"/>
        <v>1</v>
      </c>
      <c r="M693" s="26">
        <f t="shared" si="6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67">
        <f>SUMIFS([1]Up!$J:$J,[1]Up!$D:$D,D693)</f>
        <v>0</v>
      </c>
      <c r="BF693" s="82"/>
      <c r="BG693" s="82" t="str">
        <f t="shared" si="68"/>
        <v>PL6</v>
      </c>
      <c r="BH693" s="53" t="str">
        <f t="shared" si="70"/>
        <v/>
      </c>
      <c r="BI693" s="53" t="s">
        <v>50</v>
      </c>
      <c r="BJ693" s="84" t="s">
        <v>3914</v>
      </c>
      <c r="BK693" s="53"/>
      <c r="BL693" s="53" t="s">
        <v>3915</v>
      </c>
      <c r="BM693" s="53">
        <v>1</v>
      </c>
      <c r="BN693" s="83">
        <v>46191</v>
      </c>
      <c r="BO693" s="53"/>
      <c r="BP693" s="53"/>
    </row>
    <row r="694" spans="3:68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9"/>
        <v>1</v>
      </c>
      <c r="M694" s="26">
        <f t="shared" si="6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67">
        <f>SUMIFS([1]Up!$J:$J,[1]Up!$D:$D,D694)</f>
        <v>0</v>
      </c>
      <c r="BF694" s="82"/>
      <c r="BG694" s="82" t="str">
        <f t="shared" si="68"/>
        <v>PL6</v>
      </c>
      <c r="BH694" s="53" t="str">
        <f t="shared" si="70"/>
        <v/>
      </c>
      <c r="BI694" s="53" t="s">
        <v>50</v>
      </c>
      <c r="BJ694" s="84" t="s">
        <v>3914</v>
      </c>
      <c r="BK694" s="53"/>
      <c r="BL694" s="53" t="s">
        <v>3915</v>
      </c>
      <c r="BM694" s="53">
        <v>1</v>
      </c>
      <c r="BN694" s="83">
        <v>46191</v>
      </c>
      <c r="BO694" s="53"/>
      <c r="BP694" s="53"/>
    </row>
    <row r="695" spans="3:68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9"/>
        <v>1</v>
      </c>
      <c r="M695" s="26">
        <f t="shared" si="6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67">
        <f>SUMIFS([1]Up!$J:$J,[1]Up!$D:$D,D695)</f>
        <v>0</v>
      </c>
      <c r="BF695" s="82" t="s">
        <v>3808</v>
      </c>
      <c r="BG695" s="82" t="str">
        <f t="shared" si="68"/>
        <v>PL6</v>
      </c>
      <c r="BH695" s="53" t="str">
        <f t="shared" si="70"/>
        <v>Thừa 2</v>
      </c>
      <c r="BI695" s="53" t="s">
        <v>61</v>
      </c>
      <c r="BJ695" s="53"/>
      <c r="BK695" s="53"/>
      <c r="BL695" s="53" t="s">
        <v>1681</v>
      </c>
      <c r="BM695" s="53">
        <v>1</v>
      </c>
      <c r="BN695" s="83"/>
      <c r="BO695" s="53"/>
      <c r="BP695" s="53"/>
    </row>
    <row r="696" spans="3:68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9"/>
        <v>40</v>
      </c>
      <c r="M696" s="26">
        <f t="shared" si="6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26"/>
      <c r="BE696" s="67">
        <f>SUMIFS([1]Up!$J:$J,[1]Up!$D:$D,D696)</f>
        <v>0</v>
      </c>
      <c r="BF696" s="82"/>
      <c r="BG696" s="82" t="str">
        <f t="shared" si="68"/>
        <v/>
      </c>
      <c r="BH696" s="53" t="str">
        <f t="shared" si="70"/>
        <v/>
      </c>
      <c r="BI696" s="53" t="s">
        <v>50</v>
      </c>
      <c r="BJ696" s="53" t="s">
        <v>3936</v>
      </c>
      <c r="BK696" s="53"/>
      <c r="BL696" s="53" t="s">
        <v>3937</v>
      </c>
      <c r="BM696" s="53">
        <v>40</v>
      </c>
      <c r="BN696" s="83">
        <v>46192</v>
      </c>
      <c r="BO696" s="53"/>
      <c r="BP696" s="53"/>
    </row>
    <row r="697" spans="3:68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9"/>
        <v>40</v>
      </c>
      <c r="M697" s="26">
        <f t="shared" si="6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26"/>
      <c r="BE697" s="67">
        <f>SUMIFS([1]Up!$J:$J,[1]Up!$D:$D,D697)</f>
        <v>0</v>
      </c>
      <c r="BF697" s="82"/>
      <c r="BG697" s="82" t="str">
        <f t="shared" si="68"/>
        <v/>
      </c>
      <c r="BH697" s="53" t="str">
        <f t="shared" si="70"/>
        <v/>
      </c>
      <c r="BI697" s="53" t="s">
        <v>50</v>
      </c>
      <c r="BJ697" s="53" t="s">
        <v>3936</v>
      </c>
      <c r="BK697" s="53"/>
      <c r="BL697" s="53" t="s">
        <v>3937</v>
      </c>
      <c r="BM697" s="53">
        <v>40</v>
      </c>
      <c r="BN697" s="83">
        <v>46192</v>
      </c>
      <c r="BO697" s="53"/>
      <c r="BP697" s="53"/>
    </row>
    <row r="698" spans="3:68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9"/>
        <v>5</v>
      </c>
      <c r="M698" s="26">
        <f t="shared" si="6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26"/>
      <c r="BE698" s="67">
        <f>SUMIFS([1]Up!$J:$J,[1]Up!$D:$D,D698)</f>
        <v>0</v>
      </c>
      <c r="BF698" s="82"/>
      <c r="BG698" s="82" t="str">
        <f t="shared" si="68"/>
        <v/>
      </c>
      <c r="BH698" s="53" t="str">
        <f t="shared" si="70"/>
        <v/>
      </c>
      <c r="BI698" s="53" t="s">
        <v>50</v>
      </c>
      <c r="BJ698" s="53" t="s">
        <v>3928</v>
      </c>
      <c r="BK698" s="53"/>
      <c r="BL698" s="53" t="s">
        <v>3929</v>
      </c>
      <c r="BM698" s="53">
        <v>5</v>
      </c>
      <c r="BN698" s="83">
        <v>46192</v>
      </c>
      <c r="BO698" s="53"/>
      <c r="BP698" s="53"/>
    </row>
    <row r="699" spans="3:68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9"/>
        <v>1</v>
      </c>
      <c r="M699" s="26">
        <f t="shared" si="6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26"/>
      <c r="BE699" s="67">
        <f>SUMIFS([1]Up!$J:$J,[1]Up!$D:$D,D699)</f>
        <v>0</v>
      </c>
      <c r="BF699" s="82"/>
      <c r="BG699" s="82" t="str">
        <f t="shared" si="68"/>
        <v/>
      </c>
      <c r="BH699" s="53" t="str">
        <f t="shared" si="70"/>
        <v/>
      </c>
      <c r="BI699" s="53" t="s">
        <v>50</v>
      </c>
      <c r="BJ699" s="53"/>
      <c r="BK699" s="53"/>
      <c r="BL699" s="53" t="s">
        <v>1681</v>
      </c>
      <c r="BM699" s="53">
        <v>1</v>
      </c>
      <c r="BN699" s="83"/>
      <c r="BO699" s="53"/>
      <c r="BP699" s="53"/>
    </row>
    <row r="700" spans="3:68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9"/>
        <v>1</v>
      </c>
      <c r="M700" s="26">
        <f t="shared" si="6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26"/>
      <c r="BE700" s="67">
        <f>SUMIFS([1]Up!$J:$J,[1]Up!$D:$D,D700)</f>
        <v>0</v>
      </c>
      <c r="BF700" s="82"/>
      <c r="BG700" s="82" t="str">
        <f t="shared" si="68"/>
        <v/>
      </c>
      <c r="BH700" s="53" t="str">
        <f t="shared" si="70"/>
        <v/>
      </c>
      <c r="BI700" s="53" t="s">
        <v>50</v>
      </c>
      <c r="BJ700" s="53" t="s">
        <v>3932</v>
      </c>
      <c r="BK700" s="53"/>
      <c r="BL700" s="53" t="s">
        <v>3933</v>
      </c>
      <c r="BM700" s="53">
        <v>1</v>
      </c>
      <c r="BN700" s="83">
        <v>46192</v>
      </c>
      <c r="BO700" s="53"/>
      <c r="BP700" s="53"/>
    </row>
    <row r="701" spans="3:68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9"/>
        <v>15</v>
      </c>
      <c r="M701" s="26">
        <f t="shared" si="6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26"/>
      <c r="BE701" s="67">
        <f>SUMIFS([1]Up!$J:$J,[1]Up!$D:$D,D701)</f>
        <v>0</v>
      </c>
      <c r="BF701" s="82"/>
      <c r="BG701" s="82" t="str">
        <f t="shared" si="68"/>
        <v/>
      </c>
      <c r="BH701" s="53" t="str">
        <f t="shared" si="70"/>
        <v/>
      </c>
      <c r="BI701" s="53" t="s">
        <v>50</v>
      </c>
      <c r="BJ701" s="53"/>
      <c r="BK701" s="53"/>
      <c r="BL701" s="53" t="s">
        <v>1681</v>
      </c>
      <c r="BM701" s="53">
        <v>15</v>
      </c>
      <c r="BN701" s="83"/>
      <c r="BO701" s="53"/>
      <c r="BP701" s="53"/>
    </row>
    <row r="702" spans="3:68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9"/>
        <v>1</v>
      </c>
      <c r="M702" s="26">
        <f t="shared" si="6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26"/>
      <c r="BE702" s="67">
        <f>SUMIFS([1]Up!$J:$J,[1]Up!$D:$D,D702)</f>
        <v>0</v>
      </c>
      <c r="BF702" s="82"/>
      <c r="BG702" s="82" t="str">
        <f t="shared" ref="BG702:BG765" si="71">IFERROR(IF(C702="Plate",LEFT(E702,FIND("*",E702,1)-1),""),IF(C702="Plate",LEFT(E702,FIND("x",E702,1)-1),""))</f>
        <v/>
      </c>
      <c r="BH702" s="53" t="str">
        <f t="shared" si="70"/>
        <v/>
      </c>
      <c r="BI702" s="53" t="s">
        <v>50</v>
      </c>
      <c r="BJ702" s="53"/>
      <c r="BK702" s="53"/>
      <c r="BL702" s="53" t="s">
        <v>1681</v>
      </c>
      <c r="BM702" s="53">
        <v>1</v>
      </c>
      <c r="BN702" s="83"/>
      <c r="BO702" s="53"/>
      <c r="BP702" s="53"/>
    </row>
    <row r="703" spans="3:68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9"/>
        <v>500</v>
      </c>
      <c r="M703" s="26">
        <f t="shared" si="6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26"/>
      <c r="BE703" s="67">
        <f>SUMIFS([1]Up!$J:$J,[1]Up!$D:$D,D703)</f>
        <v>0</v>
      </c>
      <c r="BF703" s="82"/>
      <c r="BG703" s="82" t="str">
        <f t="shared" si="71"/>
        <v/>
      </c>
      <c r="BH703" s="53" t="str">
        <f t="shared" si="70"/>
        <v/>
      </c>
      <c r="BI703" s="53" t="s">
        <v>75</v>
      </c>
      <c r="BJ703" s="53" t="s">
        <v>2324</v>
      </c>
      <c r="BK703" s="53"/>
      <c r="BL703" s="53" t="s">
        <v>4082</v>
      </c>
      <c r="BM703" s="53"/>
      <c r="BN703" s="83"/>
      <c r="BO703" s="53"/>
      <c r="BP703" s="53"/>
    </row>
    <row r="704" spans="3:68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9"/>
        <v>500</v>
      </c>
      <c r="M704" s="26">
        <f t="shared" si="6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67">
        <f>SUMIFS([1]Up!$J:$J,[1]Up!$D:$D,D704)</f>
        <v>0</v>
      </c>
      <c r="BF704" s="82"/>
      <c r="BG704" s="82" t="str">
        <f t="shared" si="71"/>
        <v>PL3</v>
      </c>
      <c r="BH704" s="53" t="str">
        <f t="shared" si="70"/>
        <v/>
      </c>
      <c r="BI704" s="53" t="s">
        <v>50</v>
      </c>
      <c r="BJ704" s="84" t="s">
        <v>3891</v>
      </c>
      <c r="BK704" s="53"/>
      <c r="BL704" s="53" t="s">
        <v>3892</v>
      </c>
      <c r="BM704" s="53">
        <v>500</v>
      </c>
      <c r="BN704" s="83">
        <v>46191</v>
      </c>
      <c r="BO704" s="53"/>
      <c r="BP704" s="53"/>
    </row>
    <row r="705" spans="3:68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9"/>
        <v>4</v>
      </c>
      <c r="M705" s="26">
        <f t="shared" si="6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67">
        <f>SUMIFS([1]Up!$J:$J,[1]Up!$D:$D,D705)</f>
        <v>0</v>
      </c>
      <c r="BF705" s="82"/>
      <c r="BG705" s="82" t="str">
        <f t="shared" si="71"/>
        <v>PL10</v>
      </c>
      <c r="BH705" s="53" t="str">
        <f t="shared" si="70"/>
        <v/>
      </c>
      <c r="BI705" s="53" t="s">
        <v>50</v>
      </c>
      <c r="BJ705" s="84" t="s">
        <v>3897</v>
      </c>
      <c r="BK705" s="53"/>
      <c r="BL705" s="53" t="s">
        <v>3898</v>
      </c>
      <c r="BM705" s="53">
        <v>4</v>
      </c>
      <c r="BN705" s="83">
        <v>46191</v>
      </c>
      <c r="BO705" s="53"/>
      <c r="BP705" s="53"/>
    </row>
    <row r="706" spans="3:68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9"/>
        <v>2</v>
      </c>
      <c r="M706" s="26">
        <f t="shared" ref="M706:M772" si="72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67">
        <f>SUMIFS([1]Up!$J:$J,[1]Up!$D:$D,D706)</f>
        <v>0</v>
      </c>
      <c r="BF706" s="82"/>
      <c r="BG706" s="82" t="str">
        <f t="shared" si="71"/>
        <v>PL10</v>
      </c>
      <c r="BH706" s="53" t="str">
        <f t="shared" si="70"/>
        <v/>
      </c>
      <c r="BI706" s="53" t="s">
        <v>50</v>
      </c>
      <c r="BJ706" s="84" t="s">
        <v>3897</v>
      </c>
      <c r="BK706" s="53"/>
      <c r="BL706" s="53" t="s">
        <v>3898</v>
      </c>
      <c r="BM706" s="53">
        <v>2</v>
      </c>
      <c r="BN706" s="83">
        <v>46191</v>
      </c>
      <c r="BO706" s="53"/>
      <c r="BP706" s="53"/>
    </row>
    <row r="707" spans="3:68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9"/>
        <v>4</v>
      </c>
      <c r="M707" s="26">
        <f t="shared" si="72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67">
        <f>SUMIFS([1]Up!$J:$J,[1]Up!$D:$D,D707)</f>
        <v>0</v>
      </c>
      <c r="BF707" s="82"/>
      <c r="BG707" s="82" t="str">
        <f t="shared" si="71"/>
        <v>PL10</v>
      </c>
      <c r="BH707" s="53" t="str">
        <f t="shared" si="70"/>
        <v/>
      </c>
      <c r="BI707" s="53" t="s">
        <v>50</v>
      </c>
      <c r="BJ707" s="84" t="s">
        <v>3897</v>
      </c>
      <c r="BK707" s="53"/>
      <c r="BL707" s="53" t="s">
        <v>3898</v>
      </c>
      <c r="BM707" s="53">
        <v>4</v>
      </c>
      <c r="BN707" s="83">
        <v>46191</v>
      </c>
      <c r="BO707" s="53"/>
      <c r="BP707" s="53"/>
    </row>
    <row r="708" spans="3:68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9"/>
        <v>4</v>
      </c>
      <c r="M708" s="26">
        <f t="shared" si="72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67">
        <f>SUMIFS([1]Up!$J:$J,[1]Up!$D:$D,D708)</f>
        <v>0</v>
      </c>
      <c r="BF708" s="82"/>
      <c r="BG708" s="82" t="str">
        <f t="shared" si="71"/>
        <v>PL10</v>
      </c>
      <c r="BH708" s="53" t="str">
        <f t="shared" si="70"/>
        <v/>
      </c>
      <c r="BI708" s="53" t="s">
        <v>50</v>
      </c>
      <c r="BJ708" s="84" t="s">
        <v>3897</v>
      </c>
      <c r="BK708" s="53"/>
      <c r="BL708" s="53" t="s">
        <v>3898</v>
      </c>
      <c r="BM708" s="53">
        <v>4</v>
      </c>
      <c r="BN708" s="83">
        <v>46191</v>
      </c>
      <c r="BO708" s="53"/>
      <c r="BP708" s="53"/>
    </row>
    <row r="709" spans="3:68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9"/>
        <v>30</v>
      </c>
      <c r="M709" s="26">
        <f t="shared" si="72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67">
        <f>SUMIFS([1]Up!$J:$J,[1]Up!$D:$D,D709)</f>
        <v>0</v>
      </c>
      <c r="BF709" s="82"/>
      <c r="BG709" s="82" t="str">
        <f t="shared" si="71"/>
        <v>PL3</v>
      </c>
      <c r="BH709" s="53" t="str">
        <f t="shared" si="70"/>
        <v/>
      </c>
      <c r="BI709" s="53" t="s">
        <v>50</v>
      </c>
      <c r="BJ709" s="84" t="s">
        <v>3891</v>
      </c>
      <c r="BK709" s="53"/>
      <c r="BL709" s="53" t="s">
        <v>3892</v>
      </c>
      <c r="BM709" s="53">
        <v>30</v>
      </c>
      <c r="BN709" s="83">
        <v>46191</v>
      </c>
      <c r="BO709" s="53"/>
      <c r="BP709" s="53"/>
    </row>
    <row r="710" spans="3:68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9"/>
        <v>828</v>
      </c>
      <c r="M710" s="26">
        <f t="shared" si="72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>
        <v>828</v>
      </c>
      <c r="BE710" s="67">
        <f>SUMIFS([1]Up!$J:$J,[1]Up!$D:$D,D710)</f>
        <v>0</v>
      </c>
      <c r="BF710" s="82"/>
      <c r="BG710" s="82" t="str">
        <f t="shared" si="71"/>
        <v/>
      </c>
      <c r="BH710" s="53" t="str">
        <f t="shared" si="70"/>
        <v/>
      </c>
      <c r="BI710" s="53" t="s">
        <v>75</v>
      </c>
      <c r="BJ710" s="53"/>
      <c r="BK710" s="53"/>
      <c r="BL710" s="53"/>
      <c r="BM710" s="53"/>
      <c r="BN710" s="83"/>
      <c r="BO710" s="53"/>
      <c r="BP710" s="53"/>
    </row>
    <row r="711" spans="3:68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9"/>
        <v>2</v>
      </c>
      <c r="M711" s="26">
        <f t="shared" si="72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67">
        <f>SUMIFS([1]Up!$J:$J,[1]Up!$D:$D,D711)</f>
        <v>0</v>
      </c>
      <c r="BF711" s="82"/>
      <c r="BG711" s="82" t="str">
        <f t="shared" si="71"/>
        <v>PL6</v>
      </c>
      <c r="BH711" s="53" t="str">
        <f t="shared" si="70"/>
        <v/>
      </c>
      <c r="BI711" s="53" t="s">
        <v>50</v>
      </c>
      <c r="BJ711" s="84" t="s">
        <v>3914</v>
      </c>
      <c r="BK711" s="53"/>
      <c r="BL711" s="53" t="s">
        <v>3915</v>
      </c>
      <c r="BM711" s="53">
        <v>2</v>
      </c>
      <c r="BN711" s="83">
        <v>46191</v>
      </c>
      <c r="BO711" s="53"/>
      <c r="BP711" s="53"/>
    </row>
    <row r="712" spans="3:68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9"/>
        <v>2</v>
      </c>
      <c r="M712" s="26">
        <f t="shared" si="72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67">
        <f>SUMIFS([1]Up!$J:$J,[1]Up!$D:$D,D712)</f>
        <v>0</v>
      </c>
      <c r="BF712" s="82"/>
      <c r="BG712" s="82" t="str">
        <f t="shared" si="71"/>
        <v>PL6</v>
      </c>
      <c r="BH712" s="53" t="str">
        <f t="shared" si="70"/>
        <v/>
      </c>
      <c r="BI712" s="53" t="s">
        <v>50</v>
      </c>
      <c r="BJ712" s="84" t="s">
        <v>3914</v>
      </c>
      <c r="BK712" s="53"/>
      <c r="BL712" s="53" t="s">
        <v>3915</v>
      </c>
      <c r="BM712" s="53">
        <v>2</v>
      </c>
      <c r="BN712" s="83">
        <v>46191</v>
      </c>
      <c r="BO712" s="53"/>
      <c r="BP712" s="53"/>
    </row>
    <row r="713" spans="3:68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9"/>
        <v>1</v>
      </c>
      <c r="M713" s="26">
        <f t="shared" si="72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67">
        <f>SUMIFS([1]Up!$J:$J,[1]Up!$D:$D,D713)</f>
        <v>0</v>
      </c>
      <c r="BF713" s="82"/>
      <c r="BG713" s="82" t="str">
        <f t="shared" si="71"/>
        <v>PL6</v>
      </c>
      <c r="BH713" s="53" t="str">
        <f t="shared" si="70"/>
        <v/>
      </c>
      <c r="BI713" s="53" t="s">
        <v>61</v>
      </c>
      <c r="BJ713" s="84" t="s">
        <v>3914</v>
      </c>
      <c r="BK713" s="53"/>
      <c r="BL713" s="53" t="s">
        <v>3915</v>
      </c>
      <c r="BM713" s="53">
        <v>1</v>
      </c>
      <c r="BN713" s="83">
        <v>46191</v>
      </c>
      <c r="BO713" s="53"/>
      <c r="BP713" s="53"/>
    </row>
    <row r="714" spans="3:68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9"/>
        <v>1</v>
      </c>
      <c r="M714" s="26">
        <f t="shared" si="72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67">
        <f>SUMIFS([1]Up!$J:$J,[1]Up!$D:$D,D714)</f>
        <v>0</v>
      </c>
      <c r="BF714" s="82" t="s">
        <v>82</v>
      </c>
      <c r="BG714" s="82" t="str">
        <f t="shared" si="71"/>
        <v>PL6</v>
      </c>
      <c r="BH714" s="53" t="str">
        <f t="shared" si="70"/>
        <v>Thừa 1</v>
      </c>
      <c r="BI714" s="53" t="s">
        <v>61</v>
      </c>
      <c r="BJ714" s="53"/>
      <c r="BK714" s="53"/>
      <c r="BL714" s="53" t="s">
        <v>1681</v>
      </c>
      <c r="BM714" s="53">
        <v>1</v>
      </c>
      <c r="BN714" s="83"/>
      <c r="BO714" s="53"/>
      <c r="BP714" s="53"/>
    </row>
    <row r="715" spans="3:68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9"/>
        <v>32</v>
      </c>
      <c r="M715" s="26">
        <f t="shared" si="72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26"/>
      <c r="BE715" s="67">
        <f>SUMIFS([1]Up!$J:$J,[1]Up!$D:$D,D715)</f>
        <v>0</v>
      </c>
      <c r="BF715" s="82"/>
      <c r="BG715" s="82" t="str">
        <f t="shared" si="71"/>
        <v/>
      </c>
      <c r="BH715" s="53" t="str">
        <f t="shared" si="70"/>
        <v/>
      </c>
      <c r="BI715" s="53" t="s">
        <v>50</v>
      </c>
      <c r="BJ715" s="53" t="s">
        <v>3936</v>
      </c>
      <c r="BK715" s="53"/>
      <c r="BL715" s="53" t="s">
        <v>3937</v>
      </c>
      <c r="BM715" s="53">
        <v>32</v>
      </c>
      <c r="BN715" s="83">
        <v>46192</v>
      </c>
      <c r="BO715" s="53"/>
      <c r="BP715" s="53"/>
    </row>
    <row r="716" spans="3:68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9"/>
        <v>32</v>
      </c>
      <c r="M716" s="26">
        <f t="shared" si="72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26"/>
      <c r="BE716" s="67">
        <f>SUMIFS([1]Up!$J:$J,[1]Up!$D:$D,D716)</f>
        <v>0</v>
      </c>
      <c r="BF716" s="82"/>
      <c r="BG716" s="82" t="str">
        <f t="shared" si="71"/>
        <v/>
      </c>
      <c r="BH716" s="53" t="str">
        <f t="shared" si="70"/>
        <v/>
      </c>
      <c r="BI716" s="53" t="s">
        <v>50</v>
      </c>
      <c r="BJ716" s="53" t="s">
        <v>3936</v>
      </c>
      <c r="BK716" s="53"/>
      <c r="BL716" s="53" t="s">
        <v>3937</v>
      </c>
      <c r="BM716" s="53">
        <v>32</v>
      </c>
      <c r="BN716" s="83">
        <v>46192</v>
      </c>
      <c r="BO716" s="53"/>
      <c r="BP716" s="53"/>
    </row>
    <row r="717" spans="3:68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9"/>
        <v>4</v>
      </c>
      <c r="M717" s="26">
        <f t="shared" si="72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26"/>
      <c r="BE717" s="67">
        <f>SUMIFS([1]Up!$J:$J,[1]Up!$D:$D,D717)</f>
        <v>0</v>
      </c>
      <c r="BF717" s="82"/>
      <c r="BG717" s="82" t="str">
        <f t="shared" si="71"/>
        <v/>
      </c>
      <c r="BH717" s="53" t="str">
        <f t="shared" si="70"/>
        <v/>
      </c>
      <c r="BI717" s="53" t="s">
        <v>50</v>
      </c>
      <c r="BJ717" s="53" t="s">
        <v>3936</v>
      </c>
      <c r="BK717" s="53"/>
      <c r="BL717" s="53" t="s">
        <v>3937</v>
      </c>
      <c r="BM717" s="53">
        <v>4</v>
      </c>
      <c r="BN717" s="83">
        <v>46192</v>
      </c>
      <c r="BO717" s="53"/>
      <c r="BP717" s="53"/>
    </row>
    <row r="718" spans="3:68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9"/>
        <v>4</v>
      </c>
      <c r="M718" s="26">
        <f t="shared" si="72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26"/>
      <c r="BE718" s="67">
        <f>SUMIFS([1]Up!$J:$J,[1]Up!$D:$D,D718)</f>
        <v>0</v>
      </c>
      <c r="BF718" s="82"/>
      <c r="BG718" s="82" t="str">
        <f t="shared" si="71"/>
        <v/>
      </c>
      <c r="BH718" s="53" t="str">
        <f t="shared" si="70"/>
        <v/>
      </c>
      <c r="BI718" s="53" t="s">
        <v>50</v>
      </c>
      <c r="BJ718" s="53" t="s">
        <v>3928</v>
      </c>
      <c r="BK718" s="53"/>
      <c r="BL718" s="53" t="s">
        <v>3929</v>
      </c>
      <c r="BM718" s="53">
        <v>4</v>
      </c>
      <c r="BN718" s="83">
        <v>46192</v>
      </c>
      <c r="BO718" s="53"/>
      <c r="BP718" s="53"/>
    </row>
    <row r="719" spans="3:68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9"/>
        <v>1</v>
      </c>
      <c r="M719" s="26">
        <f t="shared" si="72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26"/>
      <c r="BE719" s="67">
        <f>SUMIFS([1]Up!$J:$J,[1]Up!$D:$D,D719)</f>
        <v>0</v>
      </c>
      <c r="BF719" s="82"/>
      <c r="BG719" s="82" t="str">
        <f t="shared" si="71"/>
        <v/>
      </c>
      <c r="BH719" s="53" t="str">
        <f t="shared" si="70"/>
        <v/>
      </c>
      <c r="BI719" s="53" t="s">
        <v>50</v>
      </c>
      <c r="BJ719" s="53"/>
      <c r="BK719" s="53"/>
      <c r="BL719" s="53" t="s">
        <v>1681</v>
      </c>
      <c r="BM719" s="53">
        <v>1</v>
      </c>
      <c r="BN719" s="83"/>
      <c r="BO719" s="53"/>
      <c r="BP719" s="53"/>
    </row>
    <row r="720" spans="3:68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9"/>
        <v>1</v>
      </c>
      <c r="M720" s="26">
        <f t="shared" si="72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26"/>
      <c r="BE720" s="67">
        <f>SUMIFS([1]Up!$J:$J,[1]Up!$D:$D,D720)</f>
        <v>0</v>
      </c>
      <c r="BF720" s="82"/>
      <c r="BG720" s="82" t="str">
        <f t="shared" si="71"/>
        <v/>
      </c>
      <c r="BH720" s="53" t="str">
        <f t="shared" si="70"/>
        <v/>
      </c>
      <c r="BI720" s="53" t="s">
        <v>50</v>
      </c>
      <c r="BJ720" s="53" t="s">
        <v>3932</v>
      </c>
      <c r="BK720" s="53"/>
      <c r="BL720" s="53" t="s">
        <v>3933</v>
      </c>
      <c r="BM720" s="53">
        <v>1</v>
      </c>
      <c r="BN720" s="83">
        <v>46192</v>
      </c>
      <c r="BO720" s="53"/>
      <c r="BP720" s="53"/>
    </row>
    <row r="721" spans="3:68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9"/>
        <v>13</v>
      </c>
      <c r="M721" s="26">
        <f t="shared" si="72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26"/>
      <c r="BE721" s="67">
        <f>SUMIFS([1]Up!$J:$J,[1]Up!$D:$D,D721)</f>
        <v>0</v>
      </c>
      <c r="BF721" s="82"/>
      <c r="BG721" s="82" t="str">
        <f t="shared" si="71"/>
        <v/>
      </c>
      <c r="BH721" s="53" t="str">
        <f t="shared" si="70"/>
        <v/>
      </c>
      <c r="BI721" s="53" t="s">
        <v>50</v>
      </c>
      <c r="BJ721" s="53"/>
      <c r="BK721" s="53"/>
      <c r="BL721" s="53" t="s">
        <v>1681</v>
      </c>
      <c r="BM721" s="53">
        <v>13</v>
      </c>
      <c r="BN721" s="83"/>
      <c r="BO721" s="53"/>
      <c r="BP721" s="53"/>
    </row>
    <row r="722" spans="3:68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9"/>
        <v>1</v>
      </c>
      <c r="M722" s="26">
        <f t="shared" si="72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26"/>
      <c r="BE722" s="67">
        <f>SUMIFS([1]Up!$J:$J,[1]Up!$D:$D,D722)</f>
        <v>0</v>
      </c>
      <c r="BF722" s="82"/>
      <c r="BG722" s="82" t="str">
        <f t="shared" si="71"/>
        <v/>
      </c>
      <c r="BH722" s="53" t="str">
        <f t="shared" si="70"/>
        <v/>
      </c>
      <c r="BI722" s="53" t="s">
        <v>50</v>
      </c>
      <c r="BJ722" s="53"/>
      <c r="BK722" s="53"/>
      <c r="BL722" s="53" t="s">
        <v>1681</v>
      </c>
      <c r="BM722" s="53">
        <v>1</v>
      </c>
      <c r="BN722" s="83"/>
      <c r="BO722" s="53"/>
      <c r="BP722" s="53"/>
    </row>
    <row r="723" spans="3:68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9"/>
        <v>414</v>
      </c>
      <c r="M723" s="26">
        <f t="shared" si="72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26"/>
      <c r="BE723" s="67">
        <f>SUMIFS([1]Up!$J:$J,[1]Up!$D:$D,D723)</f>
        <v>0</v>
      </c>
      <c r="BF723" s="82"/>
      <c r="BG723" s="82" t="str">
        <f t="shared" si="71"/>
        <v/>
      </c>
      <c r="BH723" s="53" t="str">
        <f t="shared" si="70"/>
        <v/>
      </c>
      <c r="BI723" s="53" t="s">
        <v>75</v>
      </c>
      <c r="BJ723" s="53" t="s">
        <v>2324</v>
      </c>
      <c r="BK723" s="53"/>
      <c r="BL723" s="53" t="s">
        <v>4082</v>
      </c>
      <c r="BM723" s="53"/>
      <c r="BN723" s="83"/>
      <c r="BO723" s="53"/>
      <c r="BP723" s="53"/>
    </row>
    <row r="724" spans="3:68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9"/>
        <v>414</v>
      </c>
      <c r="M724" s="26">
        <f t="shared" si="72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67">
        <f>SUMIFS([1]Up!$J:$J,[1]Up!$D:$D,D724)</f>
        <v>0</v>
      </c>
      <c r="BF724" s="82"/>
      <c r="BG724" s="82" t="str">
        <f t="shared" si="71"/>
        <v>PL3</v>
      </c>
      <c r="BH724" s="53" t="str">
        <f t="shared" si="70"/>
        <v/>
      </c>
      <c r="BI724" s="53" t="s">
        <v>50</v>
      </c>
      <c r="BJ724" s="84" t="s">
        <v>3891</v>
      </c>
      <c r="BK724" s="53"/>
      <c r="BL724" s="53" t="s">
        <v>3892</v>
      </c>
      <c r="BM724" s="53">
        <v>414</v>
      </c>
      <c r="BN724" s="83">
        <v>46191</v>
      </c>
      <c r="BO724" s="53"/>
      <c r="BP724" s="53"/>
    </row>
    <row r="725" spans="3:68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9"/>
        <v>30</v>
      </c>
      <c r="M725" s="26">
        <f t="shared" si="72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67">
        <f>SUMIFS([1]Up!$J:$J,[1]Up!$D:$D,D725)</f>
        <v>0</v>
      </c>
      <c r="BF725" s="82"/>
      <c r="BG725" s="82" t="str">
        <f t="shared" si="71"/>
        <v>PL3</v>
      </c>
      <c r="BH725" s="53" t="str">
        <f t="shared" si="70"/>
        <v/>
      </c>
      <c r="BI725" s="53" t="s">
        <v>50</v>
      </c>
      <c r="BJ725" s="84" t="s">
        <v>3891</v>
      </c>
      <c r="BK725" s="53"/>
      <c r="BL725" s="53" t="s">
        <v>3892</v>
      </c>
      <c r="BM725" s="53">
        <v>30</v>
      </c>
      <c r="BN725" s="83">
        <v>46191</v>
      </c>
      <c r="BO725" s="53"/>
      <c r="BP725" s="53"/>
    </row>
    <row r="726" spans="3:68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9"/>
        <v>828</v>
      </c>
      <c r="M726" s="26">
        <f t="shared" si="72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>
        <v>828</v>
      </c>
      <c r="BE726" s="67">
        <f>SUMIFS([1]Up!$J:$J,[1]Up!$D:$D,D726)</f>
        <v>0</v>
      </c>
      <c r="BF726" s="82"/>
      <c r="BG726" s="82" t="str">
        <f t="shared" si="71"/>
        <v/>
      </c>
      <c r="BH726" s="53" t="str">
        <f t="shared" si="70"/>
        <v/>
      </c>
      <c r="BI726" s="53" t="s">
        <v>75</v>
      </c>
      <c r="BJ726" s="53"/>
      <c r="BK726" s="53"/>
      <c r="BL726" s="53"/>
      <c r="BM726" s="53"/>
      <c r="BN726" s="83"/>
      <c r="BO726" s="53"/>
      <c r="BP726" s="53"/>
    </row>
    <row r="727" spans="3:68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9"/>
        <v>4</v>
      </c>
      <c r="M727" s="26">
        <f t="shared" si="72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67">
        <f>SUMIFS([1]Up!$J:$J,[1]Up!$D:$D,D727)</f>
        <v>0</v>
      </c>
      <c r="BF727" s="82"/>
      <c r="BG727" s="82" t="str">
        <f t="shared" si="71"/>
        <v>PL6</v>
      </c>
      <c r="BH727" s="53" t="str">
        <f t="shared" si="70"/>
        <v/>
      </c>
      <c r="BI727" s="53" t="s">
        <v>50</v>
      </c>
      <c r="BJ727" s="84" t="s">
        <v>3914</v>
      </c>
      <c r="BK727" s="53"/>
      <c r="BL727" s="53" t="s">
        <v>3915</v>
      </c>
      <c r="BM727" s="53">
        <v>4</v>
      </c>
      <c r="BN727" s="83">
        <v>46191</v>
      </c>
      <c r="BO727" s="53"/>
      <c r="BP727" s="53"/>
    </row>
    <row r="728" spans="3:68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9"/>
        <v>1</v>
      </c>
      <c r="M728" s="26">
        <f t="shared" si="72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67">
        <f>SUMIFS([1]Up!$J:$J,[1]Up!$D:$D,D728)</f>
        <v>0</v>
      </c>
      <c r="BF728" s="82"/>
      <c r="BG728" s="82" t="str">
        <f t="shared" si="71"/>
        <v>PL6</v>
      </c>
      <c r="BH728" s="53" t="str">
        <f t="shared" si="70"/>
        <v/>
      </c>
      <c r="BI728" s="53" t="s">
        <v>61</v>
      </c>
      <c r="BJ728" s="84" t="s">
        <v>3914</v>
      </c>
      <c r="BK728" s="53"/>
      <c r="BL728" s="53" t="s">
        <v>3915</v>
      </c>
      <c r="BM728" s="53">
        <v>1</v>
      </c>
      <c r="BN728" s="83">
        <v>46191</v>
      </c>
      <c r="BO728" s="53"/>
      <c r="BP728" s="53"/>
    </row>
    <row r="729" spans="3:68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9"/>
        <v>4</v>
      </c>
      <c r="M729" s="26">
        <f t="shared" si="72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26"/>
      <c r="BE729" s="67">
        <f>SUMIFS([1]Up!$J:$J,[1]Up!$D:$D,D729)</f>
        <v>0</v>
      </c>
      <c r="BF729" s="82"/>
      <c r="BG729" s="82" t="str">
        <f t="shared" si="71"/>
        <v/>
      </c>
      <c r="BH729" s="53" t="str">
        <f t="shared" si="70"/>
        <v/>
      </c>
      <c r="BI729" s="53" t="s">
        <v>50</v>
      </c>
      <c r="BJ729" s="53" t="s">
        <v>3928</v>
      </c>
      <c r="BK729" s="53"/>
      <c r="BL729" s="53" t="s">
        <v>3929</v>
      </c>
      <c r="BM729" s="53">
        <v>4</v>
      </c>
      <c r="BN729" s="83">
        <v>46192</v>
      </c>
      <c r="BO729" s="53"/>
      <c r="BP729" s="53"/>
    </row>
    <row r="730" spans="3:68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9"/>
        <v>32</v>
      </c>
      <c r="M730" s="26">
        <f t="shared" si="72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26"/>
      <c r="BE730" s="67">
        <f>SUMIFS([1]Up!$J:$J,[1]Up!$D:$D,D730)</f>
        <v>0</v>
      </c>
      <c r="BF730" s="82"/>
      <c r="BG730" s="82" t="str">
        <f t="shared" si="71"/>
        <v/>
      </c>
      <c r="BH730" s="53" t="str">
        <f t="shared" si="70"/>
        <v/>
      </c>
      <c r="BI730" s="53" t="s">
        <v>50</v>
      </c>
      <c r="BJ730" s="53" t="s">
        <v>3936</v>
      </c>
      <c r="BK730" s="53"/>
      <c r="BL730" s="53" t="s">
        <v>3937</v>
      </c>
      <c r="BM730" s="53">
        <v>32</v>
      </c>
      <c r="BN730" s="83">
        <v>46192</v>
      </c>
      <c r="BO730" s="53"/>
      <c r="BP730" s="53"/>
    </row>
    <row r="731" spans="3:68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9"/>
        <v>32</v>
      </c>
      <c r="M731" s="26">
        <f t="shared" si="72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/>
      <c r="BD731" s="26">
        <f>-40-15</f>
        <v>-55</v>
      </c>
      <c r="BE731" s="67">
        <f>SUMIFS([1]Up!$J:$J,[1]Up!$D:$D,D731)</f>
        <v>0</v>
      </c>
      <c r="BF731" s="82" t="s">
        <v>4100</v>
      </c>
      <c r="BG731" s="82" t="str">
        <f t="shared" si="71"/>
        <v/>
      </c>
      <c r="BH731" s="53" t="str">
        <f t="shared" si="70"/>
        <v/>
      </c>
      <c r="BI731" s="53" t="s">
        <v>50</v>
      </c>
      <c r="BJ731" s="53" t="s">
        <v>3936</v>
      </c>
      <c r="BK731" s="53"/>
      <c r="BL731" s="53" t="s">
        <v>3937</v>
      </c>
      <c r="BM731" s="53">
        <v>32</v>
      </c>
      <c r="BN731" s="83">
        <v>46192</v>
      </c>
      <c r="BO731" s="53"/>
      <c r="BP731" s="53"/>
    </row>
    <row r="732" spans="3:68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9"/>
        <v>4</v>
      </c>
      <c r="M732" s="26">
        <f t="shared" si="72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26"/>
      <c r="BE732" s="67">
        <f>SUMIFS([1]Up!$J:$J,[1]Up!$D:$D,D732)</f>
        <v>0</v>
      </c>
      <c r="BF732" s="82"/>
      <c r="BG732" s="82" t="str">
        <f t="shared" si="71"/>
        <v/>
      </c>
      <c r="BH732" s="53" t="str">
        <f t="shared" si="70"/>
        <v/>
      </c>
      <c r="BI732" s="53" t="s">
        <v>50</v>
      </c>
      <c r="BJ732" s="53" t="s">
        <v>3936</v>
      </c>
      <c r="BK732" s="53"/>
      <c r="BL732" s="53" t="s">
        <v>3937</v>
      </c>
      <c r="BM732" s="53">
        <v>4</v>
      </c>
      <c r="BN732" s="83">
        <v>46192</v>
      </c>
      <c r="BO732" s="53"/>
      <c r="BP732" s="53"/>
    </row>
    <row r="733" spans="3:68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9"/>
        <v>2</v>
      </c>
      <c r="M733" s="26">
        <f t="shared" si="72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26"/>
      <c r="BE733" s="67">
        <f>SUMIFS([1]Up!$J:$J,[1]Up!$D:$D,D733)</f>
        <v>0</v>
      </c>
      <c r="BF733" s="82"/>
      <c r="BG733" s="82" t="str">
        <f t="shared" si="71"/>
        <v/>
      </c>
      <c r="BH733" s="53" t="str">
        <f t="shared" si="70"/>
        <v/>
      </c>
      <c r="BI733" s="53" t="s">
        <v>50</v>
      </c>
      <c r="BJ733" s="53"/>
      <c r="BK733" s="53"/>
      <c r="BL733" s="53" t="s">
        <v>1681</v>
      </c>
      <c r="BM733" s="53">
        <v>2</v>
      </c>
      <c r="BN733" s="83"/>
      <c r="BO733" s="53"/>
      <c r="BP733" s="53"/>
    </row>
    <row r="734" spans="3:68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9"/>
        <v>1</v>
      </c>
      <c r="M734" s="26">
        <f t="shared" si="72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/>
      <c r="BD734" s="26">
        <v>-2</v>
      </c>
      <c r="BE734" s="67">
        <f>SUMIFS([1]Up!$J:$J,[1]Up!$D:$D,D734)</f>
        <v>0</v>
      </c>
      <c r="BF734" s="82" t="s">
        <v>4100</v>
      </c>
      <c r="BG734" s="82" t="str">
        <f t="shared" si="71"/>
        <v/>
      </c>
      <c r="BH734" s="53" t="str">
        <f t="shared" si="70"/>
        <v>Thừa 1</v>
      </c>
      <c r="BI734" s="53" t="s">
        <v>50</v>
      </c>
      <c r="BJ734" s="53" t="s">
        <v>3932</v>
      </c>
      <c r="BK734" s="53"/>
      <c r="BL734" s="53" t="s">
        <v>3933</v>
      </c>
      <c r="BM734" s="53">
        <v>1</v>
      </c>
      <c r="BN734" s="83">
        <v>46192</v>
      </c>
      <c r="BO734" s="53"/>
      <c r="BP734" s="53"/>
    </row>
    <row r="735" spans="3:68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9"/>
        <v>13</v>
      </c>
      <c r="M735" s="26">
        <f t="shared" si="72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/>
      <c r="BD735" s="26">
        <f>-15-6</f>
        <v>-21</v>
      </c>
      <c r="BE735" s="67">
        <f>SUMIFS([1]Up!$J:$J,[1]Up!$D:$D,D735)</f>
        <v>0</v>
      </c>
      <c r="BF735" s="82"/>
      <c r="BG735" s="82" t="str">
        <f t="shared" si="71"/>
        <v/>
      </c>
      <c r="BH735" s="53" t="str">
        <f t="shared" si="70"/>
        <v/>
      </c>
      <c r="BI735" s="53" t="s">
        <v>50</v>
      </c>
      <c r="BJ735" s="53"/>
      <c r="BK735" s="53"/>
      <c r="BL735" s="53" t="s">
        <v>1681</v>
      </c>
      <c r="BM735" s="53">
        <v>13</v>
      </c>
      <c r="BN735" s="83"/>
      <c r="BO735" s="53"/>
      <c r="BP735" s="53"/>
    </row>
    <row r="736" spans="3:68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3">MIN(SUM(N736:BD736),I736)</f>
        <v>414</v>
      </c>
      <c r="M736" s="26">
        <f t="shared" si="72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26"/>
      <c r="BE736" s="67">
        <f>SUMIFS([1]Up!$J:$J,[1]Up!$D:$D,D736)</f>
        <v>0</v>
      </c>
      <c r="BF736" s="82"/>
      <c r="BG736" s="82" t="str">
        <f t="shared" si="71"/>
        <v/>
      </c>
      <c r="BH736" s="53" t="str">
        <f t="shared" ref="BH736:BH799" si="74">IF(ROUND(SUM(N736:BD736)-I736,0)&gt;0,"Thừa "&amp;SUM(N736:BD736)-I736,"")</f>
        <v/>
      </c>
      <c r="BI736" s="53" t="s">
        <v>75</v>
      </c>
      <c r="BJ736" s="53" t="s">
        <v>2324</v>
      </c>
      <c r="BK736" s="53"/>
      <c r="BL736" s="53" t="s">
        <v>4083</v>
      </c>
      <c r="BM736" s="53"/>
      <c r="BN736" s="83"/>
      <c r="BO736" s="53"/>
      <c r="BP736" s="53"/>
    </row>
    <row r="737" spans="3:68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3"/>
        <v>414</v>
      </c>
      <c r="M737" s="26">
        <f t="shared" si="72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67">
        <f>SUMIFS([1]Up!$J:$J,[1]Up!$D:$D,D737)</f>
        <v>0</v>
      </c>
      <c r="BF737" s="82"/>
      <c r="BG737" s="82" t="str">
        <f t="shared" si="71"/>
        <v>PL3</v>
      </c>
      <c r="BH737" s="53" t="str">
        <f t="shared" si="74"/>
        <v/>
      </c>
      <c r="BI737" s="53" t="s">
        <v>50</v>
      </c>
      <c r="BJ737" s="84" t="s">
        <v>3891</v>
      </c>
      <c r="BK737" s="53"/>
      <c r="BL737" s="53" t="s">
        <v>3892</v>
      </c>
      <c r="BM737" s="53">
        <v>414</v>
      </c>
      <c r="BN737" s="83">
        <v>46191</v>
      </c>
      <c r="BO737" s="53"/>
      <c r="BP737" s="53"/>
    </row>
    <row r="738" spans="3:68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3"/>
        <v>4</v>
      </c>
      <c r="M738" s="26">
        <f t="shared" si="72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67">
        <f>SUMIFS([1]Up!$J:$J,[1]Up!$D:$D,D738)</f>
        <v>0</v>
      </c>
      <c r="BF738" s="82"/>
      <c r="BG738" s="82" t="str">
        <f t="shared" si="71"/>
        <v>PL10</v>
      </c>
      <c r="BH738" s="53" t="str">
        <f t="shared" si="74"/>
        <v/>
      </c>
      <c r="BI738" s="53" t="s">
        <v>50</v>
      </c>
      <c r="BJ738" s="84" t="s">
        <v>3897</v>
      </c>
      <c r="BK738" s="53"/>
      <c r="BL738" s="53" t="s">
        <v>3898</v>
      </c>
      <c r="BM738" s="53">
        <v>4</v>
      </c>
      <c r="BN738" s="83">
        <v>46191</v>
      </c>
      <c r="BO738" s="53"/>
      <c r="BP738" s="53"/>
    </row>
    <row r="739" spans="3:68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3"/>
        <v>2</v>
      </c>
      <c r="M739" s="26">
        <f t="shared" si="72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67">
        <f>SUMIFS([1]Up!$J:$J,[1]Up!$D:$D,D739)</f>
        <v>0</v>
      </c>
      <c r="BF739" s="82"/>
      <c r="BG739" s="82" t="str">
        <f t="shared" si="71"/>
        <v>PL10</v>
      </c>
      <c r="BH739" s="53" t="str">
        <f t="shared" si="74"/>
        <v/>
      </c>
      <c r="BI739" s="53" t="s">
        <v>50</v>
      </c>
      <c r="BJ739" s="84" t="s">
        <v>3897</v>
      </c>
      <c r="BK739" s="53"/>
      <c r="BL739" s="53" t="s">
        <v>3898</v>
      </c>
      <c r="BM739" s="53">
        <v>2</v>
      </c>
      <c r="BN739" s="83">
        <v>46191</v>
      </c>
      <c r="BO739" s="53"/>
      <c r="BP739" s="53"/>
    </row>
    <row r="740" spans="3:68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3"/>
        <v>4</v>
      </c>
      <c r="M740" s="26">
        <f t="shared" si="72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67">
        <f>SUMIFS([1]Up!$J:$J,[1]Up!$D:$D,D740)</f>
        <v>0</v>
      </c>
      <c r="BF740" s="82"/>
      <c r="BG740" s="82" t="str">
        <f t="shared" si="71"/>
        <v>PL10</v>
      </c>
      <c r="BH740" s="53" t="str">
        <f t="shared" si="74"/>
        <v/>
      </c>
      <c r="BI740" s="53" t="s">
        <v>50</v>
      </c>
      <c r="BJ740" s="84" t="s">
        <v>3897</v>
      </c>
      <c r="BK740" s="53"/>
      <c r="BL740" s="53" t="s">
        <v>3898</v>
      </c>
      <c r="BM740" s="53">
        <v>4</v>
      </c>
      <c r="BN740" s="83">
        <v>46191</v>
      </c>
      <c r="BO740" s="53"/>
      <c r="BP740" s="53"/>
    </row>
    <row r="741" spans="3:68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3"/>
        <v>4</v>
      </c>
      <c r="M741" s="26">
        <f t="shared" si="72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67">
        <f>SUMIFS([1]Up!$J:$J,[1]Up!$D:$D,D741)</f>
        <v>0</v>
      </c>
      <c r="BF741" s="82"/>
      <c r="BG741" s="82" t="str">
        <f t="shared" si="71"/>
        <v>PL10</v>
      </c>
      <c r="BH741" s="53" t="str">
        <f t="shared" si="74"/>
        <v/>
      </c>
      <c r="BI741" s="53" t="s">
        <v>50</v>
      </c>
      <c r="BJ741" s="84" t="s">
        <v>3897</v>
      </c>
      <c r="BK741" s="53"/>
      <c r="BL741" s="53" t="s">
        <v>3898</v>
      </c>
      <c r="BM741" s="53">
        <v>4</v>
      </c>
      <c r="BN741" s="83">
        <v>46191</v>
      </c>
      <c r="BO741" s="53"/>
      <c r="BP741" s="53"/>
    </row>
    <row r="742" spans="3:68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3"/>
        <v>30</v>
      </c>
      <c r="M742" s="26">
        <f t="shared" si="72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67">
        <f>SUMIFS([1]Up!$J:$J,[1]Up!$D:$D,D742)</f>
        <v>0</v>
      </c>
      <c r="BF742" s="82"/>
      <c r="BG742" s="82" t="str">
        <f t="shared" si="71"/>
        <v>PL3</v>
      </c>
      <c r="BH742" s="53" t="str">
        <f t="shared" si="74"/>
        <v/>
      </c>
      <c r="BI742" s="53" t="s">
        <v>50</v>
      </c>
      <c r="BJ742" s="84" t="s">
        <v>3891</v>
      </c>
      <c r="BK742" s="53"/>
      <c r="BL742" s="53" t="s">
        <v>3892</v>
      </c>
      <c r="BM742" s="53">
        <v>30</v>
      </c>
      <c r="BN742" s="83">
        <v>46191</v>
      </c>
      <c r="BO742" s="53"/>
      <c r="BP742" s="53"/>
    </row>
    <row r="743" spans="3:68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3"/>
        <v>828</v>
      </c>
      <c r="M743" s="26">
        <f t="shared" si="72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>
        <v>828</v>
      </c>
      <c r="BE743" s="67">
        <f>SUMIFS([1]Up!$J:$J,[1]Up!$D:$D,D743)</f>
        <v>0</v>
      </c>
      <c r="BF743" s="82"/>
      <c r="BG743" s="82" t="str">
        <f t="shared" si="71"/>
        <v/>
      </c>
      <c r="BH743" s="53" t="str">
        <f t="shared" si="74"/>
        <v/>
      </c>
      <c r="BI743" s="53" t="s">
        <v>75</v>
      </c>
      <c r="BJ743" s="53"/>
      <c r="BK743" s="53"/>
      <c r="BL743" s="53"/>
      <c r="BM743" s="53"/>
      <c r="BN743" s="83"/>
      <c r="BO743" s="53"/>
      <c r="BP743" s="53"/>
    </row>
    <row r="744" spans="3:68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3"/>
        <v>2</v>
      </c>
      <c r="M744" s="26">
        <f t="shared" si="72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67">
        <f>SUMIFS([1]Up!$J:$J,[1]Up!$D:$D,D744)</f>
        <v>0</v>
      </c>
      <c r="BF744" s="82"/>
      <c r="BG744" s="82" t="str">
        <f t="shared" si="71"/>
        <v>PL6</v>
      </c>
      <c r="BH744" s="53" t="str">
        <f t="shared" si="74"/>
        <v/>
      </c>
      <c r="BI744" s="53" t="s">
        <v>50</v>
      </c>
      <c r="BJ744" s="84" t="s">
        <v>3914</v>
      </c>
      <c r="BK744" s="53"/>
      <c r="BL744" s="53" t="s">
        <v>3915</v>
      </c>
      <c r="BM744" s="53">
        <v>2</v>
      </c>
      <c r="BN744" s="83">
        <v>46191</v>
      </c>
      <c r="BO744" s="53"/>
      <c r="BP744" s="53"/>
    </row>
    <row r="745" spans="3:68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3"/>
        <v>2</v>
      </c>
      <c r="M745" s="26">
        <f t="shared" si="72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67">
        <f>SUMIFS([1]Up!$J:$J,[1]Up!$D:$D,D745)</f>
        <v>0</v>
      </c>
      <c r="BF745" s="82"/>
      <c r="BG745" s="82" t="str">
        <f t="shared" si="71"/>
        <v>PL6</v>
      </c>
      <c r="BH745" s="53" t="str">
        <f t="shared" si="74"/>
        <v/>
      </c>
      <c r="BI745" s="53" t="s">
        <v>50</v>
      </c>
      <c r="BJ745" s="84" t="s">
        <v>3914</v>
      </c>
      <c r="BK745" s="53"/>
      <c r="BL745" s="53" t="s">
        <v>3915</v>
      </c>
      <c r="BM745" s="53">
        <v>2</v>
      </c>
      <c r="BN745" s="83">
        <v>46191</v>
      </c>
      <c r="BO745" s="53"/>
      <c r="BP745" s="53"/>
    </row>
    <row r="746" spans="3:68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3"/>
        <v>1</v>
      </c>
      <c r="M746" s="26">
        <f t="shared" si="72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67">
        <f>SUMIFS([1]Up!$J:$J,[1]Up!$D:$D,D746)</f>
        <v>0</v>
      </c>
      <c r="BF746" s="82"/>
      <c r="BG746" s="82" t="str">
        <f t="shared" si="71"/>
        <v>PL6</v>
      </c>
      <c r="BH746" s="53" t="str">
        <f t="shared" si="74"/>
        <v/>
      </c>
      <c r="BI746" s="53" t="s">
        <v>61</v>
      </c>
      <c r="BJ746" s="84" t="s">
        <v>3914</v>
      </c>
      <c r="BK746" s="53"/>
      <c r="BL746" s="53" t="s">
        <v>3915</v>
      </c>
      <c r="BM746" s="53">
        <v>1</v>
      </c>
      <c r="BN746" s="83">
        <v>46191</v>
      </c>
      <c r="BO746" s="53"/>
      <c r="BP746" s="53"/>
    </row>
    <row r="747" spans="3:68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3"/>
        <v>1</v>
      </c>
      <c r="M747" s="26">
        <f t="shared" si="72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67">
        <f>SUMIFS([1]Up!$J:$J,[1]Up!$D:$D,D747)</f>
        <v>0</v>
      </c>
      <c r="BF747" s="82" t="s">
        <v>82</v>
      </c>
      <c r="BG747" s="82" t="str">
        <f t="shared" si="71"/>
        <v>PL6</v>
      </c>
      <c r="BH747" s="53" t="str">
        <f t="shared" si="74"/>
        <v>Thừa 1</v>
      </c>
      <c r="BI747" s="53" t="s">
        <v>61</v>
      </c>
      <c r="BJ747" s="53"/>
      <c r="BK747" s="53"/>
      <c r="BL747" s="53" t="s">
        <v>1681</v>
      </c>
      <c r="BM747" s="53">
        <v>1</v>
      </c>
      <c r="BN747" s="83"/>
      <c r="BO747" s="53"/>
      <c r="BP747" s="53"/>
    </row>
    <row r="748" spans="3:68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3"/>
        <v>32</v>
      </c>
      <c r="M748" s="26">
        <f t="shared" si="72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26"/>
      <c r="BE748" s="67">
        <f>SUMIFS([1]Up!$J:$J,[1]Up!$D:$D,D748)</f>
        <v>0</v>
      </c>
      <c r="BF748" s="82"/>
      <c r="BG748" s="82" t="str">
        <f t="shared" si="71"/>
        <v/>
      </c>
      <c r="BH748" s="53" t="str">
        <f t="shared" si="74"/>
        <v/>
      </c>
      <c r="BI748" s="53" t="s">
        <v>50</v>
      </c>
      <c r="BJ748" s="53" t="s">
        <v>3936</v>
      </c>
      <c r="BK748" s="53"/>
      <c r="BL748" s="53" t="s">
        <v>3937</v>
      </c>
      <c r="BM748" s="53">
        <v>32</v>
      </c>
      <c r="BN748" s="83">
        <v>46192</v>
      </c>
      <c r="BO748" s="53"/>
      <c r="BP748" s="53"/>
    </row>
    <row r="749" spans="3:68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3"/>
        <v>32</v>
      </c>
      <c r="M749" s="26">
        <f t="shared" si="72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26"/>
      <c r="BE749" s="67">
        <f>SUMIFS([1]Up!$J:$J,[1]Up!$D:$D,D749)</f>
        <v>0</v>
      </c>
      <c r="BF749" s="82"/>
      <c r="BG749" s="82" t="str">
        <f t="shared" si="71"/>
        <v/>
      </c>
      <c r="BH749" s="53" t="str">
        <f t="shared" si="74"/>
        <v/>
      </c>
      <c r="BI749" s="53" t="s">
        <v>50</v>
      </c>
      <c r="BJ749" s="53" t="s">
        <v>3936</v>
      </c>
      <c r="BK749" s="53"/>
      <c r="BL749" s="53" t="s">
        <v>3937</v>
      </c>
      <c r="BM749" s="53">
        <v>32</v>
      </c>
      <c r="BN749" s="83">
        <v>46192</v>
      </c>
      <c r="BO749" s="53"/>
      <c r="BP749" s="53"/>
    </row>
    <row r="750" spans="3:68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3"/>
        <v>4</v>
      </c>
      <c r="M750" s="26">
        <f t="shared" si="72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26"/>
      <c r="BE750" s="67">
        <f>SUMIFS([1]Up!$J:$J,[1]Up!$D:$D,D750)</f>
        <v>0</v>
      </c>
      <c r="BF750" s="82"/>
      <c r="BG750" s="82" t="str">
        <f t="shared" si="71"/>
        <v/>
      </c>
      <c r="BH750" s="53" t="str">
        <f t="shared" si="74"/>
        <v/>
      </c>
      <c r="BI750" s="53" t="s">
        <v>50</v>
      </c>
      <c r="BJ750" s="53" t="s">
        <v>3936</v>
      </c>
      <c r="BK750" s="53"/>
      <c r="BL750" s="53" t="s">
        <v>3937</v>
      </c>
      <c r="BM750" s="53">
        <v>4</v>
      </c>
      <c r="BN750" s="83">
        <v>46192</v>
      </c>
      <c r="BO750" s="53"/>
      <c r="BP750" s="53"/>
    </row>
    <row r="751" spans="3:68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3"/>
        <v>4</v>
      </c>
      <c r="M751" s="26">
        <f t="shared" si="72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26"/>
      <c r="BE751" s="67">
        <f>SUMIFS([1]Up!$J:$J,[1]Up!$D:$D,D751)</f>
        <v>0</v>
      </c>
      <c r="BF751" s="82"/>
      <c r="BG751" s="82" t="str">
        <f t="shared" si="71"/>
        <v/>
      </c>
      <c r="BH751" s="53" t="str">
        <f t="shared" si="74"/>
        <v/>
      </c>
      <c r="BI751" s="53" t="s">
        <v>50</v>
      </c>
      <c r="BJ751" s="53" t="s">
        <v>3928</v>
      </c>
      <c r="BK751" s="53"/>
      <c r="BL751" s="53" t="s">
        <v>3929</v>
      </c>
      <c r="BM751" s="53">
        <v>4</v>
      </c>
      <c r="BN751" s="83">
        <v>46192</v>
      </c>
      <c r="BO751" s="53"/>
      <c r="BP751" s="53"/>
    </row>
    <row r="752" spans="3:68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3"/>
        <v>1</v>
      </c>
      <c r="M752" s="26">
        <f t="shared" si="72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26"/>
      <c r="BE752" s="67">
        <f>SUMIFS([1]Up!$J:$J,[1]Up!$D:$D,D752)</f>
        <v>0</v>
      </c>
      <c r="BF752" s="82"/>
      <c r="BG752" s="82" t="str">
        <f t="shared" si="71"/>
        <v/>
      </c>
      <c r="BH752" s="53" t="str">
        <f t="shared" si="74"/>
        <v/>
      </c>
      <c r="BI752" s="53" t="s">
        <v>50</v>
      </c>
      <c r="BJ752" s="53"/>
      <c r="BK752" s="53"/>
      <c r="BL752" s="53" t="s">
        <v>1681</v>
      </c>
      <c r="BM752" s="53">
        <v>1</v>
      </c>
      <c r="BN752" s="83"/>
      <c r="BO752" s="53"/>
      <c r="BP752" s="53"/>
    </row>
    <row r="753" spans="3:68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3"/>
        <v>1</v>
      </c>
      <c r="M753" s="26">
        <f t="shared" si="72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26"/>
      <c r="BE753" s="67">
        <f>SUMIFS([1]Up!$J:$J,[1]Up!$D:$D,D753)</f>
        <v>0</v>
      </c>
      <c r="BF753" s="82"/>
      <c r="BG753" s="82" t="str">
        <f t="shared" si="71"/>
        <v/>
      </c>
      <c r="BH753" s="53" t="str">
        <f t="shared" si="74"/>
        <v/>
      </c>
      <c r="BI753" s="53" t="s">
        <v>50</v>
      </c>
      <c r="BJ753" s="53" t="s">
        <v>3932</v>
      </c>
      <c r="BK753" s="53"/>
      <c r="BL753" s="53" t="s">
        <v>3933</v>
      </c>
      <c r="BM753" s="53">
        <v>1</v>
      </c>
      <c r="BN753" s="83">
        <v>46192</v>
      </c>
      <c r="BO753" s="53"/>
      <c r="BP753" s="53"/>
    </row>
    <row r="754" spans="3:68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3"/>
        <v>13</v>
      </c>
      <c r="M754" s="26">
        <f t="shared" si="72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26"/>
      <c r="BE754" s="67">
        <f>SUMIFS([1]Up!$J:$J,[1]Up!$D:$D,D754)</f>
        <v>0</v>
      </c>
      <c r="BF754" s="82"/>
      <c r="BG754" s="82" t="str">
        <f t="shared" si="71"/>
        <v/>
      </c>
      <c r="BH754" s="53" t="str">
        <f t="shared" si="74"/>
        <v/>
      </c>
      <c r="BI754" s="53" t="s">
        <v>50</v>
      </c>
      <c r="BJ754" s="53"/>
      <c r="BK754" s="53"/>
      <c r="BL754" s="53" t="s">
        <v>1681</v>
      </c>
      <c r="BM754" s="53">
        <v>13</v>
      </c>
      <c r="BN754" s="83"/>
      <c r="BO754" s="53"/>
      <c r="BP754" s="53"/>
    </row>
    <row r="755" spans="3:68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3"/>
        <v>1</v>
      </c>
      <c r="M755" s="26">
        <f t="shared" si="72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26"/>
      <c r="BE755" s="67">
        <f>SUMIFS([1]Up!$J:$J,[1]Up!$D:$D,D755)</f>
        <v>0</v>
      </c>
      <c r="BF755" s="82"/>
      <c r="BG755" s="82" t="str">
        <f t="shared" si="71"/>
        <v/>
      </c>
      <c r="BH755" s="53" t="str">
        <f t="shared" si="74"/>
        <v/>
      </c>
      <c r="BI755" s="53" t="s">
        <v>50</v>
      </c>
      <c r="BJ755" s="53"/>
      <c r="BK755" s="53"/>
      <c r="BL755" s="53" t="s">
        <v>1681</v>
      </c>
      <c r="BM755" s="53">
        <v>1</v>
      </c>
      <c r="BN755" s="83"/>
      <c r="BO755" s="53"/>
      <c r="BP755" s="53"/>
    </row>
    <row r="756" spans="3:68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3"/>
        <v>414</v>
      </c>
      <c r="M756" s="26">
        <f t="shared" si="72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26"/>
      <c r="BE756" s="67">
        <f>SUMIFS([1]Up!$J:$J,[1]Up!$D:$D,D756)</f>
        <v>0</v>
      </c>
      <c r="BF756" s="82"/>
      <c r="BG756" s="82" t="str">
        <f t="shared" si="71"/>
        <v/>
      </c>
      <c r="BH756" s="53" t="str">
        <f t="shared" si="74"/>
        <v>Thừa 9</v>
      </c>
      <c r="BI756" s="53" t="s">
        <v>75</v>
      </c>
      <c r="BJ756" s="53" t="s">
        <v>2324</v>
      </c>
      <c r="BK756" s="53"/>
      <c r="BL756" s="53" t="s">
        <v>4084</v>
      </c>
      <c r="BM756" s="53"/>
      <c r="BN756" s="83"/>
      <c r="BO756" s="53"/>
      <c r="BP756" s="53"/>
    </row>
    <row r="757" spans="3:68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3"/>
        <v>414</v>
      </c>
      <c r="M757" s="26">
        <f t="shared" si="72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67">
        <f>SUMIFS([1]Up!$J:$J,[1]Up!$D:$D,D757)</f>
        <v>0</v>
      </c>
      <c r="BF757" s="82"/>
      <c r="BG757" s="82" t="str">
        <f t="shared" si="71"/>
        <v>PL3</v>
      </c>
      <c r="BH757" s="53" t="str">
        <f t="shared" si="74"/>
        <v/>
      </c>
      <c r="BI757" s="53" t="s">
        <v>50</v>
      </c>
      <c r="BJ757" s="84" t="s">
        <v>3891</v>
      </c>
      <c r="BK757" s="53"/>
      <c r="BL757" s="53" t="s">
        <v>3892</v>
      </c>
      <c r="BM757" s="53">
        <v>414</v>
      </c>
      <c r="BN757" s="83">
        <v>46191</v>
      </c>
      <c r="BO757" s="53"/>
      <c r="BP757" s="53"/>
    </row>
    <row r="758" spans="3:68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3"/>
        <v>148</v>
      </c>
      <c r="M758" s="26">
        <f t="shared" si="72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67">
        <f>SUMIFS([1]Up!$J:$J,[1]Up!$D:$D,D758)</f>
        <v>0</v>
      </c>
      <c r="BF758" s="82"/>
      <c r="BG758" s="82" t="str">
        <f t="shared" si="71"/>
        <v>PL3</v>
      </c>
      <c r="BH758" s="53" t="str">
        <f t="shared" si="74"/>
        <v/>
      </c>
      <c r="BI758" s="53" t="s">
        <v>50</v>
      </c>
      <c r="BJ758" s="84" t="s">
        <v>3891</v>
      </c>
      <c r="BK758" s="53"/>
      <c r="BL758" s="53" t="s">
        <v>3892</v>
      </c>
      <c r="BM758" s="53">
        <v>148</v>
      </c>
      <c r="BN758" s="83">
        <v>46191</v>
      </c>
      <c r="BO758" s="53"/>
      <c r="BP758" s="53"/>
    </row>
    <row r="759" spans="3:68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3"/>
        <v>30</v>
      </c>
      <c r="M759" s="26">
        <f t="shared" si="72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67">
        <f>SUMIFS([1]Up!$J:$J,[1]Up!$D:$D,D759)</f>
        <v>0</v>
      </c>
      <c r="BF759" s="82"/>
      <c r="BG759" s="82" t="str">
        <f t="shared" si="71"/>
        <v>PL3</v>
      </c>
      <c r="BH759" s="53" t="str">
        <f t="shared" si="74"/>
        <v/>
      </c>
      <c r="BI759" s="53" t="s">
        <v>50</v>
      </c>
      <c r="BJ759" s="84" t="s">
        <v>3891</v>
      </c>
      <c r="BK759" s="53"/>
      <c r="BL759" s="53" t="s">
        <v>3892</v>
      </c>
      <c r="BM759" s="53">
        <v>30</v>
      </c>
      <c r="BN759" s="83">
        <v>46191</v>
      </c>
      <c r="BO759" s="53"/>
      <c r="BP759" s="53"/>
    </row>
    <row r="760" spans="3:68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3"/>
        <v>2</v>
      </c>
      <c r="M760" s="26">
        <f t="shared" si="72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67">
        <f>SUMIFS([1]Up!$J:$J,[1]Up!$D:$D,D760)</f>
        <v>0</v>
      </c>
      <c r="BF760" s="82"/>
      <c r="BG760" s="82" t="str">
        <f t="shared" si="71"/>
        <v>PL10</v>
      </c>
      <c r="BH760" s="53" t="str">
        <f t="shared" si="74"/>
        <v/>
      </c>
      <c r="BI760" s="53" t="s">
        <v>50</v>
      </c>
      <c r="BJ760" s="84" t="s">
        <v>3897</v>
      </c>
      <c r="BK760" s="53"/>
      <c r="BL760" s="53" t="s">
        <v>3898</v>
      </c>
      <c r="BM760" s="53">
        <v>2</v>
      </c>
      <c r="BN760" s="83">
        <v>46191</v>
      </c>
      <c r="BO760" s="53"/>
      <c r="BP760" s="53"/>
    </row>
    <row r="761" spans="3:68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3"/>
        <v>2</v>
      </c>
      <c r="M761" s="26">
        <f t="shared" si="72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67">
        <f>SUMIFS([1]Up!$J:$J,[1]Up!$D:$D,D761)</f>
        <v>0</v>
      </c>
      <c r="BF761" s="82"/>
      <c r="BG761" s="82" t="str">
        <f t="shared" si="71"/>
        <v>PL10</v>
      </c>
      <c r="BH761" s="53" t="str">
        <f t="shared" si="74"/>
        <v/>
      </c>
      <c r="BI761" s="53" t="s">
        <v>50</v>
      </c>
      <c r="BJ761" s="84" t="s">
        <v>3897</v>
      </c>
      <c r="BK761" s="53"/>
      <c r="BL761" s="53" t="s">
        <v>3898</v>
      </c>
      <c r="BM761" s="53">
        <v>2</v>
      </c>
      <c r="BN761" s="83">
        <v>46191</v>
      </c>
      <c r="BO761" s="53"/>
      <c r="BP761" s="53"/>
    </row>
    <row r="762" spans="3:68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3"/>
        <v>32</v>
      </c>
      <c r="M762" s="26">
        <f t="shared" si="72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67">
        <f>SUMIFS([1]Up!$J:$J,[1]Up!$D:$D,D762)</f>
        <v>0</v>
      </c>
      <c r="BF762" s="82"/>
      <c r="BG762" s="82" t="str">
        <f t="shared" si="71"/>
        <v>PL8</v>
      </c>
      <c r="BH762" s="53" t="str">
        <f t="shared" si="74"/>
        <v/>
      </c>
      <c r="BI762" s="53" t="s">
        <v>50</v>
      </c>
      <c r="BJ762" s="53" t="s">
        <v>3903</v>
      </c>
      <c r="BK762" s="53"/>
      <c r="BL762" s="53" t="s">
        <v>3904</v>
      </c>
      <c r="BM762" s="53">
        <v>32</v>
      </c>
      <c r="BN762" s="83">
        <v>46191</v>
      </c>
      <c r="BO762" s="53"/>
      <c r="BP762" s="53"/>
    </row>
    <row r="763" spans="3:68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3"/>
        <v>32</v>
      </c>
      <c r="M763" s="26">
        <f t="shared" si="72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67">
        <f>SUMIFS([1]Up!$J:$J,[1]Up!$D:$D,D763)</f>
        <v>0</v>
      </c>
      <c r="BF763" s="82"/>
      <c r="BG763" s="82" t="str">
        <f t="shared" si="71"/>
        <v>PL8</v>
      </c>
      <c r="BH763" s="53" t="str">
        <f t="shared" si="74"/>
        <v/>
      </c>
      <c r="BI763" s="53" t="s">
        <v>50</v>
      </c>
      <c r="BJ763" s="53" t="s">
        <v>3903</v>
      </c>
      <c r="BK763" s="53"/>
      <c r="BL763" s="53" t="s">
        <v>3904</v>
      </c>
      <c r="BM763" s="53">
        <v>32</v>
      </c>
      <c r="BN763" s="83">
        <v>46191</v>
      </c>
      <c r="BO763" s="53"/>
      <c r="BP763" s="53"/>
    </row>
    <row r="764" spans="3:68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3"/>
        <v>30</v>
      </c>
      <c r="M764" s="26">
        <f t="shared" si="72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67">
        <f>SUMIFS([1]Up!$J:$J,[1]Up!$D:$D,D764)</f>
        <v>0</v>
      </c>
      <c r="BF764" s="82"/>
      <c r="BG764" s="82" t="str">
        <f t="shared" si="71"/>
        <v/>
      </c>
      <c r="BH764" s="53" t="str">
        <f t="shared" si="74"/>
        <v/>
      </c>
      <c r="BI764" s="53" t="s">
        <v>50</v>
      </c>
      <c r="BJ764" s="53" t="s">
        <v>3903</v>
      </c>
      <c r="BK764" s="53"/>
      <c r="BL764" s="53" t="s">
        <v>3904</v>
      </c>
      <c r="BM764" s="53">
        <v>30</v>
      </c>
      <c r="BN764" s="83">
        <v>46191</v>
      </c>
      <c r="BO764" s="53"/>
      <c r="BP764" s="53"/>
    </row>
    <row r="765" spans="3:68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3"/>
        <v>0</v>
      </c>
      <c r="M765" s="26">
        <f t="shared" si="72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67">
        <f>SUMIFS([1]Up!$J:$J,[1]Up!$D:$D,D765)</f>
        <v>0</v>
      </c>
      <c r="BF765" s="82"/>
      <c r="BG765" s="82" t="str">
        <f t="shared" si="71"/>
        <v/>
      </c>
      <c r="BH765" s="53" t="str">
        <f t="shared" si="74"/>
        <v>Thừa 18</v>
      </c>
      <c r="BI765" s="53"/>
      <c r="BJ765" s="53"/>
      <c r="BK765" s="53"/>
      <c r="BL765" s="53"/>
      <c r="BM765" s="53"/>
      <c r="BN765" s="83"/>
      <c r="BO765" s="53"/>
      <c r="BP765" s="53"/>
    </row>
    <row r="766" spans="3:68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3"/>
        <v>18</v>
      </c>
      <c r="M766" s="26">
        <f t="shared" si="72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26"/>
      <c r="BE766" s="67">
        <f>SUMIFS([1]Up!$J:$J,[1]Up!$D:$D,D766)</f>
        <v>0</v>
      </c>
      <c r="BF766" s="82"/>
      <c r="BG766" s="82" t="str">
        <f t="shared" ref="BG766:BG834" si="75">IFERROR(IF(C766="Plate",LEFT(E766,FIND("*",E766,1)-1),""),IF(C766="Plate",LEFT(E766,FIND("x",E766,1)-1),""))</f>
        <v>PL10</v>
      </c>
      <c r="BH766" s="53" t="str">
        <f t="shared" si="74"/>
        <v/>
      </c>
      <c r="BI766" s="53" t="s">
        <v>61</v>
      </c>
      <c r="BJ766" s="84" t="s">
        <v>3897</v>
      </c>
      <c r="BK766" s="53"/>
      <c r="BL766" s="53" t="s">
        <v>3898</v>
      </c>
      <c r="BM766" s="53">
        <v>18</v>
      </c>
      <c r="BN766" s="83">
        <v>46191</v>
      </c>
      <c r="BO766" s="53"/>
      <c r="BP766" s="53"/>
    </row>
    <row r="767" spans="3:68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3"/>
        <v>16</v>
      </c>
      <c r="M767" s="26">
        <f t="shared" si="72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67">
        <f>SUMIFS([1]Up!$J:$J,[1]Up!$D:$D,D767)</f>
        <v>0</v>
      </c>
      <c r="BF767" s="82"/>
      <c r="BG767" s="82" t="str">
        <f t="shared" si="75"/>
        <v/>
      </c>
      <c r="BH767" s="53" t="str">
        <f t="shared" si="74"/>
        <v/>
      </c>
      <c r="BI767" s="53" t="s">
        <v>50</v>
      </c>
      <c r="BJ767" s="84" t="s">
        <v>3914</v>
      </c>
      <c r="BK767" s="53"/>
      <c r="BL767" s="53" t="s">
        <v>3915</v>
      </c>
      <c r="BM767" s="53">
        <v>16</v>
      </c>
      <c r="BN767" s="83">
        <v>46191</v>
      </c>
      <c r="BO767" s="53"/>
      <c r="BP767" s="53"/>
    </row>
    <row r="768" spans="3:68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3"/>
        <v>32</v>
      </c>
      <c r="M768" s="26">
        <f t="shared" si="72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67">
        <f>SUMIFS([1]Up!$J:$J,[1]Up!$D:$D,D768)</f>
        <v>0</v>
      </c>
      <c r="BF768" s="82"/>
      <c r="BG768" s="82" t="str">
        <f t="shared" si="75"/>
        <v/>
      </c>
      <c r="BH768" s="53" t="str">
        <f t="shared" si="74"/>
        <v/>
      </c>
      <c r="BI768" s="53" t="s">
        <v>50</v>
      </c>
      <c r="BJ768" s="84" t="s">
        <v>3914</v>
      </c>
      <c r="BK768" s="53"/>
      <c r="BL768" s="53" t="s">
        <v>3915</v>
      </c>
      <c r="BM768" s="53">
        <v>32</v>
      </c>
      <c r="BN768" s="83">
        <v>46191</v>
      </c>
      <c r="BO768" s="53"/>
      <c r="BP768" s="53"/>
    </row>
    <row r="769" spans="3:68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3"/>
        <v>32</v>
      </c>
      <c r="M769" s="26">
        <f t="shared" si="72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67">
        <f>SUMIFS([1]Up!$J:$J,[1]Up!$D:$D,D769)</f>
        <v>0</v>
      </c>
      <c r="BF769" s="82"/>
      <c r="BG769" s="82" t="str">
        <f t="shared" si="75"/>
        <v>PL8</v>
      </c>
      <c r="BH769" s="53" t="str">
        <f t="shared" si="74"/>
        <v/>
      </c>
      <c r="BI769" s="53" t="s">
        <v>50</v>
      </c>
      <c r="BJ769" s="53" t="s">
        <v>3903</v>
      </c>
      <c r="BK769" s="53"/>
      <c r="BL769" s="53" t="s">
        <v>3904</v>
      </c>
      <c r="BM769" s="53">
        <v>32</v>
      </c>
      <c r="BN769" s="83">
        <v>46191</v>
      </c>
      <c r="BO769" s="53"/>
      <c r="BP769" s="53"/>
    </row>
    <row r="770" spans="3:68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3"/>
        <v>16</v>
      </c>
      <c r="M770" s="26">
        <f t="shared" si="72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67">
        <f>SUMIFS([1]Up!$J:$J,[1]Up!$D:$D,D770)</f>
        <v>0</v>
      </c>
      <c r="BF770" s="82"/>
      <c r="BG770" s="82" t="str">
        <f t="shared" si="75"/>
        <v/>
      </c>
      <c r="BH770" s="53" t="str">
        <f t="shared" si="74"/>
        <v/>
      </c>
      <c r="BI770" s="53" t="s">
        <v>50</v>
      </c>
      <c r="BJ770" s="84" t="s">
        <v>3914</v>
      </c>
      <c r="BK770" s="53"/>
      <c r="BL770" s="53" t="s">
        <v>3915</v>
      </c>
      <c r="BM770" s="53">
        <v>16</v>
      </c>
      <c r="BN770" s="83">
        <v>46191</v>
      </c>
      <c r="BO770" s="53"/>
      <c r="BP770" s="53"/>
    </row>
    <row r="771" spans="3:68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3"/>
        <v>32</v>
      </c>
      <c r="M771" s="26">
        <f t="shared" si="72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67">
        <f>SUMIFS([1]Up!$J:$J,[1]Up!$D:$D,D771)</f>
        <v>0</v>
      </c>
      <c r="BF771" s="82"/>
      <c r="BG771" s="82" t="str">
        <f t="shared" si="75"/>
        <v/>
      </c>
      <c r="BH771" s="53" t="str">
        <f t="shared" si="74"/>
        <v/>
      </c>
      <c r="BI771" s="53" t="s">
        <v>50</v>
      </c>
      <c r="BJ771" s="84" t="s">
        <v>3914</v>
      </c>
      <c r="BK771" s="53"/>
      <c r="BL771" s="53" t="s">
        <v>3915</v>
      </c>
      <c r="BM771" s="53">
        <v>32</v>
      </c>
      <c r="BN771" s="83">
        <v>46191</v>
      </c>
      <c r="BO771" s="53"/>
      <c r="BP771" s="53"/>
    </row>
    <row r="772" spans="3:68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3"/>
        <v>32</v>
      </c>
      <c r="M772" s="26">
        <f t="shared" si="72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67">
        <f>SUMIFS([1]Up!$J:$J,[1]Up!$D:$D,D772)</f>
        <v>0</v>
      </c>
      <c r="BF772" s="82"/>
      <c r="BG772" s="82" t="str">
        <f t="shared" si="75"/>
        <v>PL8</v>
      </c>
      <c r="BH772" s="53" t="str">
        <f t="shared" si="74"/>
        <v/>
      </c>
      <c r="BI772" s="53" t="s">
        <v>50</v>
      </c>
      <c r="BJ772" s="53" t="s">
        <v>3903</v>
      </c>
      <c r="BK772" s="53"/>
      <c r="BL772" s="53" t="s">
        <v>3904</v>
      </c>
      <c r="BM772" s="53">
        <v>32</v>
      </c>
      <c r="BN772" s="83">
        <v>46191</v>
      </c>
      <c r="BO772" s="53"/>
      <c r="BP772" s="53"/>
    </row>
    <row r="773" spans="3:68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3"/>
        <v>3</v>
      </c>
      <c r="M773" s="26">
        <f t="shared" ref="M773:M836" si="76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67">
        <f>SUMIFS([1]Up!$J:$J,[1]Up!$D:$D,D773)</f>
        <v>0</v>
      </c>
      <c r="BF773" s="82"/>
      <c r="BG773" s="82" t="str">
        <f t="shared" si="75"/>
        <v>PL10</v>
      </c>
      <c r="BH773" s="53" t="str">
        <f t="shared" si="74"/>
        <v/>
      </c>
      <c r="BI773" s="53" t="s">
        <v>50</v>
      </c>
      <c r="BJ773" s="84" t="s">
        <v>3840</v>
      </c>
      <c r="BK773" s="53"/>
      <c r="BL773" s="53" t="s">
        <v>3841</v>
      </c>
      <c r="BM773" s="53">
        <v>1</v>
      </c>
      <c r="BN773" s="83">
        <v>46189</v>
      </c>
      <c r="BO773" s="53"/>
      <c r="BP773" s="53"/>
    </row>
    <row r="774" spans="3:68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3"/>
        <v>6</v>
      </c>
      <c r="M774" s="26">
        <f t="shared" si="76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67">
        <f>SUMIFS([1]Up!$J:$J,[1]Up!$D:$D,D774)</f>
        <v>0</v>
      </c>
      <c r="BF774" s="82"/>
      <c r="BG774" s="82" t="str">
        <f t="shared" si="75"/>
        <v>PL1.5</v>
      </c>
      <c r="BH774" s="53" t="str">
        <f t="shared" si="74"/>
        <v/>
      </c>
      <c r="BI774" s="53" t="s">
        <v>61</v>
      </c>
      <c r="BJ774" s="53" t="s">
        <v>3842</v>
      </c>
      <c r="BK774" s="53"/>
      <c r="BL774" s="53" t="s">
        <v>3843</v>
      </c>
      <c r="BM774" s="53">
        <v>2</v>
      </c>
      <c r="BN774" s="83">
        <v>46189</v>
      </c>
      <c r="BO774" s="53"/>
      <c r="BP774" s="53"/>
    </row>
    <row r="775" spans="3:68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3"/>
        <v>6</v>
      </c>
      <c r="M775" s="26">
        <f t="shared" si="76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67">
        <f>SUMIFS([1]Up!$J:$J,[1]Up!$D:$D,D775)</f>
        <v>0</v>
      </c>
      <c r="BF775" s="82"/>
      <c r="BG775" s="82" t="str">
        <f t="shared" si="75"/>
        <v>PL1.5</v>
      </c>
      <c r="BH775" s="53" t="str">
        <f t="shared" si="74"/>
        <v/>
      </c>
      <c r="BI775" s="53" t="s">
        <v>61</v>
      </c>
      <c r="BJ775" s="53" t="s">
        <v>3842</v>
      </c>
      <c r="BK775" s="53"/>
      <c r="BL775" s="53" t="s">
        <v>3843</v>
      </c>
      <c r="BM775" s="53">
        <v>2</v>
      </c>
      <c r="BN775" s="83">
        <v>46189</v>
      </c>
      <c r="BO775" s="53"/>
      <c r="BP775" s="53"/>
    </row>
    <row r="776" spans="3:68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3"/>
        <v>3</v>
      </c>
      <c r="M776" s="26">
        <f t="shared" si="76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67">
        <f>SUMIFS([1]Up!$J:$J,[1]Up!$D:$D,D776)</f>
        <v>0</v>
      </c>
      <c r="BF776" s="82"/>
      <c r="BG776" s="82" t="str">
        <f t="shared" si="75"/>
        <v>PL10</v>
      </c>
      <c r="BH776" s="53" t="str">
        <f t="shared" si="74"/>
        <v/>
      </c>
      <c r="BI776" s="53" t="s">
        <v>50</v>
      </c>
      <c r="BJ776" s="84" t="s">
        <v>3840</v>
      </c>
      <c r="BK776" s="53"/>
      <c r="BL776" s="53" t="s">
        <v>3841</v>
      </c>
      <c r="BM776" s="53">
        <v>1</v>
      </c>
      <c r="BN776" s="83">
        <v>46189</v>
      </c>
      <c r="BO776" s="53"/>
      <c r="BP776" s="53"/>
    </row>
    <row r="777" spans="3:68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3"/>
        <v>3</v>
      </c>
      <c r="M777" s="26">
        <f t="shared" si="76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67">
        <f>SUMIFS([1]Up!$J:$J,[1]Up!$D:$D,D777)</f>
        <v>0</v>
      </c>
      <c r="BF777" s="82"/>
      <c r="BG777" s="82" t="str">
        <f t="shared" si="75"/>
        <v/>
      </c>
      <c r="BH777" s="53" t="str">
        <f t="shared" si="74"/>
        <v/>
      </c>
      <c r="BI777" s="53" t="s">
        <v>61</v>
      </c>
      <c r="BJ777" s="53" t="s">
        <v>3844</v>
      </c>
      <c r="BK777" s="53"/>
      <c r="BL777" s="53" t="s">
        <v>3845</v>
      </c>
      <c r="BM777" s="53">
        <v>1</v>
      </c>
      <c r="BN777" s="83">
        <v>46189</v>
      </c>
      <c r="BO777" s="53"/>
      <c r="BP777" s="53"/>
    </row>
    <row r="778" spans="3:68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3"/>
        <v>3</v>
      </c>
      <c r="M778" s="26">
        <f t="shared" si="76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67">
        <f>SUMIFS([1]Up!$J:$J,[1]Up!$D:$D,D778)</f>
        <v>0</v>
      </c>
      <c r="BF778" s="82"/>
      <c r="BG778" s="82" t="str">
        <f t="shared" si="75"/>
        <v>PL10</v>
      </c>
      <c r="BH778" s="53" t="str">
        <f t="shared" si="74"/>
        <v/>
      </c>
      <c r="BI778" s="53" t="s">
        <v>61</v>
      </c>
      <c r="BJ778" s="84" t="s">
        <v>3840</v>
      </c>
      <c r="BK778" s="53"/>
      <c r="BL778" s="53" t="s">
        <v>3841</v>
      </c>
      <c r="BM778" s="53">
        <v>1</v>
      </c>
      <c r="BN778" s="83">
        <v>46189</v>
      </c>
      <c r="BO778" s="53"/>
      <c r="BP778" s="53"/>
    </row>
    <row r="779" spans="3:68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3"/>
        <v>72</v>
      </c>
      <c r="M779" s="26">
        <f t="shared" si="76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>
        <v>72</v>
      </c>
      <c r="BE779" s="67">
        <f>SUMIFS([1]Up!$J:$J,[1]Up!$D:$D,D779)</f>
        <v>0</v>
      </c>
      <c r="BF779" s="82"/>
      <c r="BG779" s="82" t="str">
        <f t="shared" si="75"/>
        <v/>
      </c>
      <c r="BH779" s="53" t="str">
        <f t="shared" si="74"/>
        <v/>
      </c>
      <c r="BI779" s="53" t="s">
        <v>75</v>
      </c>
      <c r="BJ779" s="53" t="s">
        <v>3647</v>
      </c>
      <c r="BK779" s="53"/>
      <c r="BL779" s="53"/>
      <c r="BM779" s="53"/>
      <c r="BN779" s="83"/>
      <c r="BO779" s="53"/>
      <c r="BP779" s="53"/>
    </row>
    <row r="780" spans="3:68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3"/>
        <v>3</v>
      </c>
      <c r="M780" s="26">
        <f t="shared" si="76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>
        <v>3</v>
      </c>
      <c r="BE780" s="67">
        <f>SUMIFS([1]Up!$J:$J,[1]Up!$D:$D,D780)</f>
        <v>0</v>
      </c>
      <c r="BF780" s="82"/>
      <c r="BG780" s="82" t="str">
        <f t="shared" si="75"/>
        <v/>
      </c>
      <c r="BH780" s="53" t="str">
        <f t="shared" si="74"/>
        <v/>
      </c>
      <c r="BI780" s="53" t="s">
        <v>75</v>
      </c>
      <c r="BJ780" s="53" t="s">
        <v>3652</v>
      </c>
      <c r="BK780" s="53"/>
      <c r="BL780" s="53"/>
      <c r="BM780" s="53"/>
      <c r="BN780" s="83"/>
      <c r="BO780" s="53"/>
      <c r="BP780" s="53"/>
    </row>
    <row r="781" spans="3:68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3"/>
        <v>3</v>
      </c>
      <c r="M781" s="26">
        <f t="shared" si="76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>
        <v>3</v>
      </c>
      <c r="BE781" s="67">
        <f>SUMIFS([1]Up!$J:$J,[1]Up!$D:$D,D781)</f>
        <v>0</v>
      </c>
      <c r="BF781" s="82"/>
      <c r="BG781" s="82" t="str">
        <f t="shared" si="75"/>
        <v/>
      </c>
      <c r="BH781" s="53" t="str">
        <f t="shared" si="74"/>
        <v/>
      </c>
      <c r="BI781" s="53" t="s">
        <v>75</v>
      </c>
      <c r="BJ781" s="53" t="s">
        <v>3657</v>
      </c>
      <c r="BK781" s="53"/>
      <c r="BL781" s="53"/>
      <c r="BM781" s="53"/>
      <c r="BN781" s="83"/>
      <c r="BO781" s="53"/>
      <c r="BP781" s="53"/>
    </row>
    <row r="782" spans="3:68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3"/>
        <v>24</v>
      </c>
      <c r="M782" s="26">
        <f t="shared" si="76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>
        <v>24</v>
      </c>
      <c r="BE782" s="67">
        <f>SUMIFS([1]Up!$J:$J,[1]Up!$D:$D,D782)</f>
        <v>0</v>
      </c>
      <c r="BF782" s="82"/>
      <c r="BG782" s="82" t="str">
        <f t="shared" si="75"/>
        <v/>
      </c>
      <c r="BH782" s="53" t="str">
        <f t="shared" si="74"/>
        <v/>
      </c>
      <c r="BI782" s="53" t="s">
        <v>75</v>
      </c>
      <c r="BJ782" s="53" t="s">
        <v>3675</v>
      </c>
      <c r="BK782" s="53"/>
      <c r="BL782" s="53"/>
      <c r="BM782" s="53"/>
      <c r="BN782" s="83"/>
      <c r="BO782" s="53"/>
      <c r="BP782" s="53"/>
    </row>
    <row r="783" spans="3:68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3"/>
        <v>24</v>
      </c>
      <c r="M783" s="26">
        <f t="shared" si="76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>
        <v>24</v>
      </c>
      <c r="BE783" s="67">
        <f>SUMIFS([1]Up!$J:$J,[1]Up!$D:$D,D783)</f>
        <v>0</v>
      </c>
      <c r="BF783" s="82"/>
      <c r="BG783" s="82" t="str">
        <f t="shared" si="75"/>
        <v/>
      </c>
      <c r="BH783" s="53" t="str">
        <f t="shared" si="74"/>
        <v/>
      </c>
      <c r="BI783" s="53" t="s">
        <v>75</v>
      </c>
      <c r="BJ783" s="53" t="s">
        <v>3679</v>
      </c>
      <c r="BK783" s="53"/>
      <c r="BL783" s="53"/>
      <c r="BM783" s="53"/>
      <c r="BN783" s="83"/>
      <c r="BO783" s="53"/>
      <c r="BP783" s="53"/>
    </row>
    <row r="784" spans="3:68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3"/>
        <v>24</v>
      </c>
      <c r="M784" s="26">
        <f t="shared" si="76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67">
        <f>SUMIFS([1]Up!$J:$J,[1]Up!$D:$D,D784)</f>
        <v>0</v>
      </c>
      <c r="BF784" s="82"/>
      <c r="BG784" s="82" t="str">
        <f t="shared" si="75"/>
        <v>PL10</v>
      </c>
      <c r="BH784" s="53" t="str">
        <f t="shared" si="74"/>
        <v/>
      </c>
      <c r="BI784" s="53" t="s">
        <v>50</v>
      </c>
      <c r="BJ784" s="84" t="s">
        <v>3840</v>
      </c>
      <c r="BK784" s="53"/>
      <c r="BL784" s="53" t="s">
        <v>3841</v>
      </c>
      <c r="BM784" s="53">
        <v>8</v>
      </c>
      <c r="BN784" s="83">
        <v>46189</v>
      </c>
      <c r="BO784" s="53"/>
      <c r="BP784" s="53"/>
    </row>
    <row r="785" spans="3:68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3"/>
        <v>48</v>
      </c>
      <c r="M785" s="26">
        <f t="shared" si="76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67">
        <f>SUMIFS([1]Up!$J:$J,[1]Up!$D:$D,D785)</f>
        <v>0</v>
      </c>
      <c r="BF785" s="82"/>
      <c r="BG785" s="82" t="str">
        <f t="shared" si="75"/>
        <v>PL10</v>
      </c>
      <c r="BH785" s="53" t="str">
        <f t="shared" si="74"/>
        <v/>
      </c>
      <c r="BI785" s="53" t="s">
        <v>50</v>
      </c>
      <c r="BJ785" s="84" t="s">
        <v>3840</v>
      </c>
      <c r="BK785" s="53"/>
      <c r="BL785" s="53" t="s">
        <v>3841</v>
      </c>
      <c r="BM785" s="53">
        <v>16</v>
      </c>
      <c r="BN785" s="83">
        <v>46189</v>
      </c>
      <c r="BO785" s="53"/>
      <c r="BP785" s="53"/>
    </row>
    <row r="786" spans="3:68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3"/>
        <v>3</v>
      </c>
      <c r="M786" s="26">
        <f t="shared" si="76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67">
        <f>SUMIFS([1]Up!$J:$J,[1]Up!$D:$D,D786)</f>
        <v>0</v>
      </c>
      <c r="BF786" s="82"/>
      <c r="BG786" s="82" t="str">
        <f t="shared" si="75"/>
        <v>PL10</v>
      </c>
      <c r="BH786" s="53" t="str">
        <f t="shared" si="74"/>
        <v/>
      </c>
      <c r="BI786" s="53" t="s">
        <v>50</v>
      </c>
      <c r="BJ786" s="84" t="s">
        <v>3840</v>
      </c>
      <c r="BK786" s="53"/>
      <c r="BL786" s="53" t="s">
        <v>3841</v>
      </c>
      <c r="BM786" s="53">
        <v>1</v>
      </c>
      <c r="BN786" s="83">
        <v>46189</v>
      </c>
      <c r="BO786" s="53"/>
      <c r="BP786" s="53"/>
    </row>
    <row r="787" spans="3:68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3"/>
        <v>24</v>
      </c>
      <c r="M787" s="26">
        <f t="shared" si="76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>
        <v>24</v>
      </c>
      <c r="BE787" s="67">
        <f>SUMIFS([1]Up!$J:$J,[1]Up!$D:$D,D787)</f>
        <v>0</v>
      </c>
      <c r="BF787" s="82"/>
      <c r="BG787" s="82" t="str">
        <f t="shared" si="75"/>
        <v/>
      </c>
      <c r="BH787" s="53" t="str">
        <f t="shared" si="74"/>
        <v/>
      </c>
      <c r="BI787" s="53" t="s">
        <v>75</v>
      </c>
      <c r="BJ787" s="53" t="s">
        <v>3683</v>
      </c>
      <c r="BK787" s="53"/>
      <c r="BL787" s="53"/>
      <c r="BM787" s="53"/>
      <c r="BN787" s="83"/>
      <c r="BO787" s="53"/>
      <c r="BP787" s="53"/>
    </row>
    <row r="788" spans="3:68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3"/>
        <v>3</v>
      </c>
      <c r="M788" s="26">
        <f t="shared" si="76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67">
        <f>SUMIFS([1]Up!$J:$J,[1]Up!$D:$D,D788)</f>
        <v>0</v>
      </c>
      <c r="BF788" s="82"/>
      <c r="BG788" s="82" t="str">
        <f t="shared" si="75"/>
        <v/>
      </c>
      <c r="BH788" s="53" t="str">
        <f t="shared" si="74"/>
        <v/>
      </c>
      <c r="BI788" s="53" t="s">
        <v>61</v>
      </c>
      <c r="BJ788" s="53" t="s">
        <v>3846</v>
      </c>
      <c r="BK788" s="53"/>
      <c r="BL788" s="53" t="s">
        <v>3847</v>
      </c>
      <c r="BM788" s="53">
        <v>1</v>
      </c>
      <c r="BN788" s="83">
        <v>46189</v>
      </c>
      <c r="BO788" s="53"/>
      <c r="BP788" s="53"/>
    </row>
    <row r="789" spans="3:68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3"/>
        <v>24</v>
      </c>
      <c r="M789" s="26">
        <f t="shared" si="76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>
        <v>24</v>
      </c>
      <c r="BE789" s="67">
        <f>SUMIFS([1]Up!$J:$J,[1]Up!$D:$D,D789)</f>
        <v>0</v>
      </c>
      <c r="BF789" s="82"/>
      <c r="BG789" s="82" t="str">
        <f t="shared" si="75"/>
        <v/>
      </c>
      <c r="BH789" s="53" t="str">
        <f t="shared" si="74"/>
        <v/>
      </c>
      <c r="BI789" s="53" t="s">
        <v>75</v>
      </c>
      <c r="BJ789" s="53" t="s">
        <v>3671</v>
      </c>
      <c r="BK789" s="53"/>
      <c r="BL789" s="53"/>
      <c r="BM789" s="53"/>
      <c r="BN789" s="83"/>
      <c r="BO789" s="53"/>
      <c r="BP789" s="53"/>
    </row>
    <row r="790" spans="3:68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3"/>
        <v>24</v>
      </c>
      <c r="M790" s="26">
        <f t="shared" si="76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>
        <v>24</v>
      </c>
      <c r="BE790" s="67">
        <f>SUMIFS([1]Up!$J:$J,[1]Up!$D:$D,D790)</f>
        <v>0</v>
      </c>
      <c r="BF790" s="82"/>
      <c r="BG790" s="82" t="str">
        <f t="shared" si="75"/>
        <v/>
      </c>
      <c r="BH790" s="53" t="str">
        <f t="shared" si="74"/>
        <v/>
      </c>
      <c r="BI790" s="53" t="s">
        <v>75</v>
      </c>
      <c r="BJ790" s="53" t="s">
        <v>3686</v>
      </c>
      <c r="BK790" s="53"/>
      <c r="BL790" s="53"/>
      <c r="BM790" s="53"/>
      <c r="BN790" s="83"/>
      <c r="BO790" s="53"/>
      <c r="BP790" s="53"/>
    </row>
    <row r="791" spans="3:68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3"/>
        <v>0</v>
      </c>
      <c r="M791" s="26">
        <f t="shared" si="76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67">
        <f>SUMIFS([1]Up!$J:$J,[1]Up!$D:$D,D791)</f>
        <v>0</v>
      </c>
      <c r="BF791" s="82"/>
      <c r="BG791" s="82" t="str">
        <f t="shared" si="75"/>
        <v/>
      </c>
      <c r="BH791" s="53" t="str">
        <f t="shared" si="74"/>
        <v/>
      </c>
      <c r="BI791" s="53" t="s">
        <v>50</v>
      </c>
      <c r="BJ791" s="84" t="s">
        <v>3848</v>
      </c>
      <c r="BK791" s="53"/>
      <c r="BL791" s="53" t="s">
        <v>3849</v>
      </c>
      <c r="BM791" s="53">
        <v>2</v>
      </c>
      <c r="BN791" s="83">
        <v>46189</v>
      </c>
      <c r="BO791" s="53"/>
      <c r="BP791" s="53"/>
    </row>
    <row r="792" spans="3:68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3"/>
        <v>0</v>
      </c>
      <c r="M792" s="26">
        <f t="shared" si="76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67">
        <f>SUMIFS([1]Up!$J:$J,[1]Up!$D:$D,D792)</f>
        <v>0</v>
      </c>
      <c r="BF792" s="82"/>
      <c r="BG792" s="82" t="str">
        <f t="shared" si="75"/>
        <v/>
      </c>
      <c r="BH792" s="53" t="str">
        <f t="shared" si="74"/>
        <v/>
      </c>
      <c r="BI792" s="53" t="s">
        <v>50</v>
      </c>
      <c r="BJ792" s="84" t="s">
        <v>3848</v>
      </c>
      <c r="BK792" s="53"/>
      <c r="BL792" s="53" t="s">
        <v>3849</v>
      </c>
      <c r="BM792" s="53">
        <v>2</v>
      </c>
      <c r="BN792" s="83">
        <v>46189</v>
      </c>
      <c r="BO792" s="53"/>
      <c r="BP792" s="53"/>
    </row>
    <row r="793" spans="3:68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3"/>
        <v>6</v>
      </c>
      <c r="M793" s="26">
        <f t="shared" si="76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67">
        <f>SUMIFS([1]Up!$J:$J,[1]Up!$D:$D,D793)</f>
        <v>0</v>
      </c>
      <c r="BF793" s="82"/>
      <c r="BG793" s="82" t="str">
        <f t="shared" si="75"/>
        <v/>
      </c>
      <c r="BH793" s="53" t="str">
        <f t="shared" si="74"/>
        <v/>
      </c>
      <c r="BI793" s="53" t="s">
        <v>61</v>
      </c>
      <c r="BJ793" s="53" t="s">
        <v>3850</v>
      </c>
      <c r="BK793" s="53"/>
      <c r="BL793" s="53" t="s">
        <v>3851</v>
      </c>
      <c r="BM793" s="53">
        <v>2</v>
      </c>
      <c r="BN793" s="83">
        <v>46189</v>
      </c>
      <c r="BO793" s="53"/>
      <c r="BP793" s="53"/>
    </row>
    <row r="794" spans="3:68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3"/>
        <v>48</v>
      </c>
      <c r="M794" s="26">
        <f t="shared" si="76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67">
        <f>SUMIFS([1]Up!$J:$J,[1]Up!$D:$D,D794)</f>
        <v>0</v>
      </c>
      <c r="BF794" s="82"/>
      <c r="BG794" s="82" t="str">
        <f t="shared" si="75"/>
        <v>PL10</v>
      </c>
      <c r="BH794" s="53" t="str">
        <f t="shared" si="74"/>
        <v/>
      </c>
      <c r="BI794" s="53" t="s">
        <v>50</v>
      </c>
      <c r="BJ794" s="84" t="s">
        <v>3840</v>
      </c>
      <c r="BK794" s="53"/>
      <c r="BL794" s="53" t="s">
        <v>3841</v>
      </c>
      <c r="BM794" s="53">
        <v>16</v>
      </c>
      <c r="BN794" s="83">
        <v>46189</v>
      </c>
      <c r="BO794" s="53"/>
      <c r="BP794" s="53"/>
    </row>
    <row r="795" spans="3:68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3"/>
        <v>3</v>
      </c>
      <c r="M795" s="26">
        <f t="shared" si="76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67">
        <f>SUMIFS([1]Up!$J:$J,[1]Up!$D:$D,D795)</f>
        <v>0</v>
      </c>
      <c r="BF795" s="82"/>
      <c r="BG795" s="82" t="str">
        <f t="shared" si="75"/>
        <v/>
      </c>
      <c r="BH795" s="53" t="str">
        <f t="shared" si="74"/>
        <v/>
      </c>
      <c r="BI795" s="53" t="s">
        <v>61</v>
      </c>
      <c r="BJ795" s="53" t="s">
        <v>3850</v>
      </c>
      <c r="BK795" s="53"/>
      <c r="BL795" s="53" t="s">
        <v>3851</v>
      </c>
      <c r="BM795" s="53">
        <v>1</v>
      </c>
      <c r="BN795" s="83">
        <v>46189</v>
      </c>
      <c r="BO795" s="53"/>
      <c r="BP795" s="53"/>
    </row>
    <row r="796" spans="3:68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3"/>
        <v>3</v>
      </c>
      <c r="M796" s="26">
        <f t="shared" si="76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>
        <v>3</v>
      </c>
      <c r="BE796" s="67">
        <f>SUMIFS([1]Up!$J:$J,[1]Up!$D:$D,D796)</f>
        <v>0</v>
      </c>
      <c r="BF796" s="82"/>
      <c r="BG796" s="82" t="str">
        <f t="shared" si="75"/>
        <v/>
      </c>
      <c r="BH796" s="53" t="str">
        <f t="shared" si="74"/>
        <v/>
      </c>
      <c r="BI796" s="53" t="s">
        <v>75</v>
      </c>
      <c r="BJ796" s="53" t="s">
        <v>3732</v>
      </c>
      <c r="BK796" s="53"/>
      <c r="BL796" s="53"/>
      <c r="BM796" s="53"/>
      <c r="BN796" s="83"/>
      <c r="BO796" s="53"/>
      <c r="BP796" s="53"/>
    </row>
    <row r="797" spans="3:68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3"/>
        <v>3</v>
      </c>
      <c r="M797" s="26">
        <f t="shared" si="76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67">
        <f>SUMIFS([1]Up!$J:$J,[1]Up!$D:$D,D797)</f>
        <v>0</v>
      </c>
      <c r="BF797" s="82"/>
      <c r="BG797" s="82" t="str">
        <f t="shared" si="75"/>
        <v>PL10</v>
      </c>
      <c r="BH797" s="53" t="str">
        <f t="shared" si="74"/>
        <v/>
      </c>
      <c r="BI797" s="53" t="s">
        <v>50</v>
      </c>
      <c r="BJ797" s="84" t="s">
        <v>3840</v>
      </c>
      <c r="BK797" s="53"/>
      <c r="BL797" s="53" t="s">
        <v>3841</v>
      </c>
      <c r="BM797" s="53">
        <v>1</v>
      </c>
      <c r="BN797" s="83">
        <v>46189</v>
      </c>
      <c r="BO797" s="53"/>
      <c r="BP797" s="53"/>
    </row>
    <row r="798" spans="3:68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3"/>
        <v>6</v>
      </c>
      <c r="M798" s="26">
        <f t="shared" si="76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67">
        <f>SUMIFS([1]Up!$J:$J,[1]Up!$D:$D,D798)</f>
        <v>0</v>
      </c>
      <c r="BF798" s="82"/>
      <c r="BG798" s="82" t="str">
        <f t="shared" si="75"/>
        <v>PL10</v>
      </c>
      <c r="BH798" s="53" t="str">
        <f t="shared" si="74"/>
        <v/>
      </c>
      <c r="BI798" s="53" t="s">
        <v>50</v>
      </c>
      <c r="BJ798" s="84" t="s">
        <v>3840</v>
      </c>
      <c r="BK798" s="53"/>
      <c r="BL798" s="53" t="s">
        <v>3841</v>
      </c>
      <c r="BM798" s="53">
        <v>2</v>
      </c>
      <c r="BN798" s="83">
        <v>46189</v>
      </c>
      <c r="BO798" s="53"/>
      <c r="BP798" s="53"/>
    </row>
    <row r="799" spans="3:68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3"/>
        <v>12</v>
      </c>
      <c r="M799" s="26">
        <f t="shared" si="76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67">
        <f>SUMIFS([1]Up!$J:$J,[1]Up!$D:$D,D799)</f>
        <v>0</v>
      </c>
      <c r="BF799" s="82"/>
      <c r="BG799" s="82" t="str">
        <f t="shared" si="75"/>
        <v>PL10</v>
      </c>
      <c r="BH799" s="53" t="str">
        <f t="shared" si="74"/>
        <v/>
      </c>
      <c r="BI799" s="53" t="s">
        <v>50</v>
      </c>
      <c r="BJ799" s="84" t="s">
        <v>3840</v>
      </c>
      <c r="BK799" s="53"/>
      <c r="BL799" s="53" t="s">
        <v>3841</v>
      </c>
      <c r="BM799" s="53">
        <v>4</v>
      </c>
      <c r="BN799" s="83">
        <v>46189</v>
      </c>
      <c r="BO799" s="53"/>
      <c r="BP799" s="53"/>
    </row>
    <row r="800" spans="3:68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7">MIN(SUM(N800:BD800),I800)</f>
        <v>6</v>
      </c>
      <c r="M800" s="26">
        <f t="shared" si="76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67">
        <f>SUMIFS([1]Up!$J:$J,[1]Up!$D:$D,D800)</f>
        <v>0</v>
      </c>
      <c r="BF800" s="82"/>
      <c r="BG800" s="82" t="str">
        <f t="shared" si="75"/>
        <v>PL1.5</v>
      </c>
      <c r="BH800" s="53" t="str">
        <f t="shared" ref="BH800:BH844" si="78">IF(ROUND(SUM(N800:BD800)-I800,0)&gt;0,"Thừa "&amp;SUM(N800:BD800)-I800,"")</f>
        <v/>
      </c>
      <c r="BI800" s="53" t="s">
        <v>61</v>
      </c>
      <c r="BJ800" s="53" t="s">
        <v>3842</v>
      </c>
      <c r="BK800" s="53"/>
      <c r="BL800" s="53" t="s">
        <v>3843</v>
      </c>
      <c r="BM800" s="53">
        <v>2</v>
      </c>
      <c r="BN800" s="83">
        <v>46189</v>
      </c>
      <c r="BO800" s="53"/>
      <c r="BP800" s="53"/>
    </row>
    <row r="801" spans="3:68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7"/>
        <v>6</v>
      </c>
      <c r="M801" s="26">
        <f t="shared" si="76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67">
        <f>SUMIFS([1]Up!$J:$J,[1]Up!$D:$D,D801)</f>
        <v>0</v>
      </c>
      <c r="BF801" s="82"/>
      <c r="BG801" s="82" t="str">
        <f t="shared" si="75"/>
        <v>PL1.5</v>
      </c>
      <c r="BH801" s="53" t="str">
        <f t="shared" si="78"/>
        <v/>
      </c>
      <c r="BI801" s="53" t="s">
        <v>61</v>
      </c>
      <c r="BJ801" s="53" t="s">
        <v>3842</v>
      </c>
      <c r="BK801" s="53"/>
      <c r="BL801" s="53" t="s">
        <v>3843</v>
      </c>
      <c r="BM801" s="53">
        <v>2</v>
      </c>
      <c r="BN801" s="83">
        <v>46189</v>
      </c>
      <c r="BO801" s="53"/>
      <c r="BP801" s="53"/>
    </row>
    <row r="802" spans="3:68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7"/>
        <v>3</v>
      </c>
      <c r="M802" s="26">
        <f t="shared" si="76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67">
        <f>SUMIFS([1]Up!$J:$J,[1]Up!$D:$D,D802)</f>
        <v>0</v>
      </c>
      <c r="BF802" s="82"/>
      <c r="BG802" s="82" t="str">
        <f t="shared" si="75"/>
        <v>PL1.5</v>
      </c>
      <c r="BH802" s="53" t="str">
        <f t="shared" si="78"/>
        <v/>
      </c>
      <c r="BI802" s="53" t="s">
        <v>61</v>
      </c>
      <c r="BJ802" s="53" t="s">
        <v>3842</v>
      </c>
      <c r="BK802" s="53"/>
      <c r="BL802" s="53" t="s">
        <v>3843</v>
      </c>
      <c r="BM802" s="53">
        <v>1</v>
      </c>
      <c r="BN802" s="83">
        <v>46189</v>
      </c>
      <c r="BO802" s="53"/>
      <c r="BP802" s="53"/>
    </row>
    <row r="803" spans="3:68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7"/>
        <v>0</v>
      </c>
      <c r="M803" s="26">
        <f t="shared" si="76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67">
        <f>SUMIFS([1]Up!$J:$J,[1]Up!$D:$D,D803)</f>
        <v>0</v>
      </c>
      <c r="BF803" s="82"/>
      <c r="BG803" s="82" t="str">
        <f t="shared" si="75"/>
        <v/>
      </c>
      <c r="BH803" s="53" t="str">
        <f t="shared" si="78"/>
        <v/>
      </c>
      <c r="BI803" s="53" t="s">
        <v>61</v>
      </c>
      <c r="BJ803" s="53"/>
      <c r="BK803" s="53"/>
      <c r="BL803" s="53"/>
      <c r="BM803" s="53"/>
      <c r="BN803" s="83"/>
      <c r="BO803" s="53"/>
      <c r="BP803" s="53"/>
    </row>
    <row r="804" spans="3:68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7"/>
        <v>30</v>
      </c>
      <c r="M804" s="26">
        <f t="shared" si="76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67">
        <f>SUMIFS([1]Up!$J:$J,[1]Up!$D:$D,D804)</f>
        <v>0</v>
      </c>
      <c r="BF804" s="82"/>
      <c r="BG804" s="82" t="str">
        <f t="shared" si="75"/>
        <v xml:space="preserve">PL1.5 </v>
      </c>
      <c r="BH804" s="53" t="str">
        <f t="shared" si="78"/>
        <v/>
      </c>
      <c r="BI804" s="53" t="s">
        <v>50</v>
      </c>
      <c r="BJ804" s="53" t="s">
        <v>3842</v>
      </c>
      <c r="BK804" s="53"/>
      <c r="BL804" s="53" t="s">
        <v>3843</v>
      </c>
      <c r="BM804" s="53">
        <v>10</v>
      </c>
      <c r="BN804" s="83">
        <v>46189</v>
      </c>
      <c r="BO804" s="53"/>
      <c r="BP804" s="53"/>
    </row>
    <row r="805" spans="3:68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7"/>
        <v>30</v>
      </c>
      <c r="M805" s="26">
        <f t="shared" si="76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>
        <v>30</v>
      </c>
      <c r="BE805" s="67">
        <f>SUMIFS([1]Up!$J:$J,[1]Up!$D:$D,D805)</f>
        <v>0</v>
      </c>
      <c r="BF805" s="82"/>
      <c r="BG805" s="82" t="str">
        <f t="shared" si="75"/>
        <v/>
      </c>
      <c r="BH805" s="53" t="str">
        <f t="shared" si="78"/>
        <v/>
      </c>
      <c r="BI805" s="53" t="s">
        <v>75</v>
      </c>
      <c r="BJ805" s="53" t="s">
        <v>3715</v>
      </c>
      <c r="BK805" s="53"/>
      <c r="BL805" s="53"/>
      <c r="BM805" s="53"/>
      <c r="BN805" s="83"/>
      <c r="BO805" s="53"/>
      <c r="BP805" s="53"/>
    </row>
    <row r="806" spans="3:68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7"/>
        <v>3</v>
      </c>
      <c r="M806" s="26">
        <f t="shared" si="76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>
        <v>3</v>
      </c>
      <c r="BE806" s="67">
        <f>SUMIFS([1]Up!$J:$J,[1]Up!$D:$D,D806)</f>
        <v>0</v>
      </c>
      <c r="BF806" s="82"/>
      <c r="BG806" s="82" t="str">
        <f t="shared" si="75"/>
        <v/>
      </c>
      <c r="BH806" s="53" t="str">
        <f t="shared" si="78"/>
        <v/>
      </c>
      <c r="BI806" s="53" t="s">
        <v>75</v>
      </c>
      <c r="BJ806" s="53" t="s">
        <v>3652</v>
      </c>
      <c r="BK806" s="53"/>
      <c r="BL806" s="53"/>
      <c r="BM806" s="53"/>
      <c r="BN806" s="83"/>
      <c r="BO806" s="53"/>
      <c r="BP806" s="53"/>
    </row>
    <row r="807" spans="3:68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7"/>
        <v>3</v>
      </c>
      <c r="M807" s="26">
        <f t="shared" si="76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>
        <v>3</v>
      </c>
      <c r="BE807" s="67">
        <f>SUMIFS([1]Up!$J:$J,[1]Up!$D:$D,D807)</f>
        <v>0</v>
      </c>
      <c r="BF807" s="82"/>
      <c r="BG807" s="82" t="str">
        <f t="shared" si="75"/>
        <v/>
      </c>
      <c r="BH807" s="53" t="str">
        <f t="shared" si="78"/>
        <v/>
      </c>
      <c r="BI807" s="53" t="s">
        <v>75</v>
      </c>
      <c r="BJ807" s="53" t="s">
        <v>3657</v>
      </c>
      <c r="BK807" s="53"/>
      <c r="BL807" s="53"/>
      <c r="BM807" s="53"/>
      <c r="BN807" s="83"/>
      <c r="BO807" s="53"/>
      <c r="BP807" s="53"/>
    </row>
    <row r="808" spans="3:68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7"/>
        <v>78</v>
      </c>
      <c r="M808" s="26">
        <f t="shared" si="76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>
        <v>78</v>
      </c>
      <c r="BE808" s="67">
        <f>SUMIFS([1]Up!$J:$J,[1]Up!$D:$D,D808)</f>
        <v>0</v>
      </c>
      <c r="BF808" s="82"/>
      <c r="BG808" s="82" t="str">
        <f t="shared" si="75"/>
        <v/>
      </c>
      <c r="BH808" s="53" t="str">
        <f t="shared" si="78"/>
        <v/>
      </c>
      <c r="BI808" s="53" t="s">
        <v>75</v>
      </c>
      <c r="BJ808" s="53" t="s">
        <v>3647</v>
      </c>
      <c r="BK808" s="53"/>
      <c r="BL808" s="53"/>
      <c r="BM808" s="53"/>
      <c r="BN808" s="83"/>
      <c r="BO808" s="53"/>
      <c r="BP808" s="53"/>
    </row>
    <row r="809" spans="3:68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7"/>
        <v>3</v>
      </c>
      <c r="M809" s="26">
        <f t="shared" si="76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67">
        <f>SUMIFS([1]Up!$J:$J,[1]Up!$D:$D,D809)</f>
        <v>0</v>
      </c>
      <c r="BF809" s="82"/>
      <c r="BG809" s="82" t="str">
        <f t="shared" si="75"/>
        <v>PL10</v>
      </c>
      <c r="BH809" s="53" t="str">
        <f t="shared" si="78"/>
        <v/>
      </c>
      <c r="BI809" s="53" t="s">
        <v>50</v>
      </c>
      <c r="BJ809" s="84" t="s">
        <v>3840</v>
      </c>
      <c r="BK809" s="53"/>
      <c r="BL809" s="53" t="s">
        <v>3841</v>
      </c>
      <c r="BM809" s="53">
        <v>1</v>
      </c>
      <c r="BN809" s="83">
        <v>46189</v>
      </c>
      <c r="BO809" s="53"/>
      <c r="BP809" s="53"/>
    </row>
    <row r="810" spans="3:68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7"/>
        <v>6</v>
      </c>
      <c r="M810" s="26">
        <f t="shared" si="76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67">
        <f>SUMIFS([1]Up!$J:$J,[1]Up!$D:$D,D810)</f>
        <v>0</v>
      </c>
      <c r="BF810" s="82"/>
      <c r="BG810" s="82" t="str">
        <f t="shared" si="75"/>
        <v>PL1.5</v>
      </c>
      <c r="BH810" s="53" t="str">
        <f t="shared" si="78"/>
        <v/>
      </c>
      <c r="BI810" s="53" t="s">
        <v>61</v>
      </c>
      <c r="BJ810" s="53" t="s">
        <v>3842</v>
      </c>
      <c r="BK810" s="53"/>
      <c r="BL810" s="53" t="s">
        <v>3843</v>
      </c>
      <c r="BM810" s="53">
        <v>2</v>
      </c>
      <c r="BN810" s="83">
        <v>46189</v>
      </c>
      <c r="BO810" s="53"/>
      <c r="BP810" s="53"/>
    </row>
    <row r="811" spans="3:68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7"/>
        <v>6</v>
      </c>
      <c r="M811" s="26">
        <f t="shared" si="76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67">
        <f>SUMIFS([1]Up!$J:$J,[1]Up!$D:$D,D811)</f>
        <v>0</v>
      </c>
      <c r="BF811" s="82"/>
      <c r="BG811" s="82" t="str">
        <f t="shared" si="75"/>
        <v>PL1.5</v>
      </c>
      <c r="BH811" s="53" t="str">
        <f t="shared" si="78"/>
        <v/>
      </c>
      <c r="BI811" s="53" t="s">
        <v>61</v>
      </c>
      <c r="BJ811" s="53" t="s">
        <v>3842</v>
      </c>
      <c r="BK811" s="53"/>
      <c r="BL811" s="53" t="s">
        <v>3843</v>
      </c>
      <c r="BM811" s="53">
        <v>2</v>
      </c>
      <c r="BN811" s="83">
        <v>46189</v>
      </c>
      <c r="BO811" s="53"/>
      <c r="BP811" s="53"/>
    </row>
    <row r="812" spans="3:68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7"/>
        <v>3</v>
      </c>
      <c r="M812" s="26">
        <f t="shared" si="76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67">
        <f>SUMIFS([1]Up!$J:$J,[1]Up!$D:$D,D812)</f>
        <v>0</v>
      </c>
      <c r="BF812" s="82"/>
      <c r="BG812" s="82" t="str">
        <f t="shared" si="75"/>
        <v>PL10</v>
      </c>
      <c r="BH812" s="53" t="str">
        <f t="shared" si="78"/>
        <v/>
      </c>
      <c r="BI812" s="53" t="s">
        <v>50</v>
      </c>
      <c r="BJ812" s="84" t="s">
        <v>3840</v>
      </c>
      <c r="BK812" s="53"/>
      <c r="BL812" s="53" t="s">
        <v>3841</v>
      </c>
      <c r="BM812" s="53">
        <v>1</v>
      </c>
      <c r="BN812" s="83">
        <v>46189</v>
      </c>
      <c r="BO812" s="53"/>
      <c r="BP812" s="53"/>
    </row>
    <row r="813" spans="3:68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7"/>
        <v>3</v>
      </c>
      <c r="M813" s="26">
        <f t="shared" si="76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67">
        <f>SUMIFS([1]Up!$J:$J,[1]Up!$D:$D,D813)</f>
        <v>0</v>
      </c>
      <c r="BF813" s="82"/>
      <c r="BG813" s="82" t="str">
        <f t="shared" si="75"/>
        <v/>
      </c>
      <c r="BH813" s="53" t="str">
        <f t="shared" si="78"/>
        <v/>
      </c>
      <c r="BI813" s="53" t="s">
        <v>61</v>
      </c>
      <c r="BJ813" s="53" t="s">
        <v>3844</v>
      </c>
      <c r="BK813" s="53"/>
      <c r="BL813" s="53" t="s">
        <v>3845</v>
      </c>
      <c r="BM813" s="53">
        <v>1</v>
      </c>
      <c r="BN813" s="83">
        <v>46189</v>
      </c>
      <c r="BO813" s="53"/>
      <c r="BP813" s="53"/>
    </row>
    <row r="814" spans="3:68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7"/>
        <v>3</v>
      </c>
      <c r="M814" s="26">
        <f t="shared" si="76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67">
        <f>SUMIFS([1]Up!$J:$J,[1]Up!$D:$D,D814)</f>
        <v>0</v>
      </c>
      <c r="BF814" s="82"/>
      <c r="BG814" s="82" t="str">
        <f t="shared" si="75"/>
        <v>PL10</v>
      </c>
      <c r="BH814" s="53" t="str">
        <f t="shared" si="78"/>
        <v/>
      </c>
      <c r="BI814" s="53" t="s">
        <v>61</v>
      </c>
      <c r="BJ814" s="84" t="s">
        <v>3840</v>
      </c>
      <c r="BK814" s="53"/>
      <c r="BL814" s="53" t="s">
        <v>3841</v>
      </c>
      <c r="BM814" s="53">
        <v>1</v>
      </c>
      <c r="BN814" s="83">
        <v>46189</v>
      </c>
      <c r="BO814" s="53"/>
      <c r="BP814" s="53"/>
    </row>
    <row r="815" spans="3:68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7"/>
        <v>72</v>
      </c>
      <c r="M815" s="26">
        <f t="shared" si="76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>
        <v>72</v>
      </c>
      <c r="BE815" s="67">
        <f>SUMIFS([1]Up!$J:$J,[1]Up!$D:$D,D815)</f>
        <v>0</v>
      </c>
      <c r="BF815" s="82"/>
      <c r="BG815" s="82" t="str">
        <f t="shared" si="75"/>
        <v/>
      </c>
      <c r="BH815" s="53" t="str">
        <f t="shared" si="78"/>
        <v/>
      </c>
      <c r="BI815" s="53" t="s">
        <v>75</v>
      </c>
      <c r="BJ815" s="53" t="s">
        <v>3647</v>
      </c>
      <c r="BK815" s="53"/>
      <c r="BL815" s="53"/>
      <c r="BM815" s="53"/>
      <c r="BN815" s="83"/>
      <c r="BO815" s="53"/>
      <c r="BP815" s="53"/>
    </row>
    <row r="816" spans="3:68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7"/>
        <v>3</v>
      </c>
      <c r="M816" s="26">
        <f t="shared" si="76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>
        <v>3</v>
      </c>
      <c r="BE816" s="67">
        <f>SUMIFS([1]Up!$J:$J,[1]Up!$D:$D,D816)</f>
        <v>0</v>
      </c>
      <c r="BF816" s="82"/>
      <c r="BG816" s="82" t="str">
        <f t="shared" si="75"/>
        <v/>
      </c>
      <c r="BH816" s="53" t="str">
        <f t="shared" si="78"/>
        <v/>
      </c>
      <c r="BI816" s="53" t="s">
        <v>75</v>
      </c>
      <c r="BJ816" s="53" t="s">
        <v>3652</v>
      </c>
      <c r="BK816" s="53"/>
      <c r="BL816" s="53"/>
      <c r="BM816" s="53"/>
      <c r="BN816" s="83"/>
      <c r="BO816" s="53"/>
      <c r="BP816" s="53"/>
    </row>
    <row r="817" spans="3:68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7"/>
        <v>3</v>
      </c>
      <c r="M817" s="26">
        <f t="shared" si="76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>
        <v>3</v>
      </c>
      <c r="BE817" s="67">
        <f>SUMIFS([1]Up!$J:$J,[1]Up!$D:$D,D817)</f>
        <v>0</v>
      </c>
      <c r="BF817" s="82"/>
      <c r="BG817" s="82" t="str">
        <f t="shared" si="75"/>
        <v/>
      </c>
      <c r="BH817" s="53" t="str">
        <f t="shared" si="78"/>
        <v/>
      </c>
      <c r="BI817" s="53" t="s">
        <v>75</v>
      </c>
      <c r="BJ817" s="53" t="s">
        <v>3657</v>
      </c>
      <c r="BK817" s="53"/>
      <c r="BL817" s="53"/>
      <c r="BM817" s="53"/>
      <c r="BN817" s="83"/>
      <c r="BO817" s="53"/>
      <c r="BP817" s="53"/>
    </row>
    <row r="818" spans="3:68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7"/>
        <v>24</v>
      </c>
      <c r="M818" s="26">
        <f t="shared" si="76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>
        <v>24</v>
      </c>
      <c r="BE818" s="67">
        <f>SUMIFS([1]Up!$J:$J,[1]Up!$D:$D,D818)</f>
        <v>0</v>
      </c>
      <c r="BF818" s="82"/>
      <c r="BG818" s="82" t="str">
        <f t="shared" si="75"/>
        <v/>
      </c>
      <c r="BH818" s="53" t="str">
        <f t="shared" si="78"/>
        <v/>
      </c>
      <c r="BI818" s="53" t="s">
        <v>75</v>
      </c>
      <c r="BJ818" s="53" t="s">
        <v>3675</v>
      </c>
      <c r="BK818" s="53"/>
      <c r="BL818" s="53"/>
      <c r="BM818" s="53"/>
      <c r="BN818" s="83"/>
      <c r="BO818" s="53"/>
      <c r="BP818" s="53"/>
    </row>
    <row r="819" spans="3:68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7"/>
        <v>24</v>
      </c>
      <c r="M819" s="26">
        <f t="shared" si="76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>
        <v>24</v>
      </c>
      <c r="BE819" s="67">
        <f>SUMIFS([1]Up!$J:$J,[1]Up!$D:$D,D819)</f>
        <v>0</v>
      </c>
      <c r="BF819" s="82"/>
      <c r="BG819" s="82" t="str">
        <f t="shared" si="75"/>
        <v/>
      </c>
      <c r="BH819" s="53" t="str">
        <f t="shared" si="78"/>
        <v/>
      </c>
      <c r="BI819" s="53" t="s">
        <v>75</v>
      </c>
      <c r="BJ819" s="53" t="s">
        <v>3679</v>
      </c>
      <c r="BK819" s="53"/>
      <c r="BL819" s="53"/>
      <c r="BM819" s="53"/>
      <c r="BN819" s="83"/>
      <c r="BO819" s="53"/>
      <c r="BP819" s="53"/>
    </row>
    <row r="820" spans="3:68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7"/>
        <v>24</v>
      </c>
      <c r="M820" s="26">
        <f t="shared" si="76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67">
        <f>SUMIFS([1]Up!$J:$J,[1]Up!$D:$D,D820)</f>
        <v>0</v>
      </c>
      <c r="BF820" s="82"/>
      <c r="BG820" s="82" t="str">
        <f t="shared" si="75"/>
        <v>PL10</v>
      </c>
      <c r="BH820" s="53" t="str">
        <f t="shared" si="78"/>
        <v/>
      </c>
      <c r="BI820" s="53" t="s">
        <v>50</v>
      </c>
      <c r="BJ820" s="84" t="s">
        <v>3840</v>
      </c>
      <c r="BK820" s="53"/>
      <c r="BL820" s="53" t="s">
        <v>3841</v>
      </c>
      <c r="BM820" s="53">
        <v>8</v>
      </c>
      <c r="BN820" s="83">
        <v>46189</v>
      </c>
      <c r="BO820" s="53"/>
      <c r="BP820" s="53"/>
    </row>
    <row r="821" spans="3:68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7"/>
        <v>48</v>
      </c>
      <c r="M821" s="26">
        <f t="shared" si="76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67">
        <f>SUMIFS([1]Up!$J:$J,[1]Up!$D:$D,D821)</f>
        <v>0</v>
      </c>
      <c r="BF821" s="82"/>
      <c r="BG821" s="82" t="str">
        <f t="shared" si="75"/>
        <v>PL10</v>
      </c>
      <c r="BH821" s="53" t="str">
        <f t="shared" si="78"/>
        <v/>
      </c>
      <c r="BI821" s="53" t="s">
        <v>50</v>
      </c>
      <c r="BJ821" s="84" t="s">
        <v>3840</v>
      </c>
      <c r="BK821" s="53"/>
      <c r="BL821" s="53" t="s">
        <v>3841</v>
      </c>
      <c r="BM821" s="53">
        <v>16</v>
      </c>
      <c r="BN821" s="83">
        <v>46189</v>
      </c>
      <c r="BO821" s="53"/>
      <c r="BP821" s="53"/>
    </row>
    <row r="822" spans="3:68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7"/>
        <v>3</v>
      </c>
      <c r="M822" s="26">
        <f t="shared" si="76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67">
        <f>SUMIFS([1]Up!$J:$J,[1]Up!$D:$D,D822)</f>
        <v>0</v>
      </c>
      <c r="BF822" s="82"/>
      <c r="BG822" s="82" t="str">
        <f t="shared" si="75"/>
        <v>PL10</v>
      </c>
      <c r="BH822" s="53" t="str">
        <f t="shared" si="78"/>
        <v/>
      </c>
      <c r="BI822" s="53" t="s">
        <v>50</v>
      </c>
      <c r="BJ822" s="84" t="s">
        <v>3840</v>
      </c>
      <c r="BK822" s="53"/>
      <c r="BL822" s="53" t="s">
        <v>3841</v>
      </c>
      <c r="BM822" s="53">
        <v>1</v>
      </c>
      <c r="BN822" s="83">
        <v>46189</v>
      </c>
      <c r="BO822" s="53"/>
      <c r="BP822" s="53"/>
    </row>
    <row r="823" spans="3:68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7"/>
        <v>24</v>
      </c>
      <c r="M823" s="26">
        <f t="shared" si="76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>
        <v>24</v>
      </c>
      <c r="BE823" s="67">
        <f>SUMIFS([1]Up!$J:$J,[1]Up!$D:$D,D823)</f>
        <v>0</v>
      </c>
      <c r="BF823" s="82"/>
      <c r="BG823" s="82" t="str">
        <f t="shared" si="75"/>
        <v/>
      </c>
      <c r="BH823" s="53" t="str">
        <f t="shared" si="78"/>
        <v/>
      </c>
      <c r="BI823" s="53" t="s">
        <v>75</v>
      </c>
      <c r="BJ823" s="53" t="s">
        <v>3683</v>
      </c>
      <c r="BK823" s="53"/>
      <c r="BL823" s="53"/>
      <c r="BM823" s="53"/>
      <c r="BN823" s="83"/>
      <c r="BO823" s="53"/>
      <c r="BP823" s="53"/>
    </row>
    <row r="824" spans="3:68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7"/>
        <v>3</v>
      </c>
      <c r="M824" s="26">
        <f t="shared" si="76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67">
        <f>SUMIFS([1]Up!$J:$J,[1]Up!$D:$D,D824)</f>
        <v>0</v>
      </c>
      <c r="BF824" s="82"/>
      <c r="BG824" s="82" t="str">
        <f t="shared" si="75"/>
        <v/>
      </c>
      <c r="BH824" s="53" t="str">
        <f t="shared" si="78"/>
        <v/>
      </c>
      <c r="BI824" s="53" t="s">
        <v>61</v>
      </c>
      <c r="BJ824" s="53" t="s">
        <v>3846</v>
      </c>
      <c r="BK824" s="53"/>
      <c r="BL824" s="53" t="s">
        <v>3847</v>
      </c>
      <c r="BM824" s="53">
        <v>1</v>
      </c>
      <c r="BN824" s="83">
        <v>46189</v>
      </c>
      <c r="BO824" s="53"/>
      <c r="BP824" s="53"/>
    </row>
    <row r="825" spans="3:68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7"/>
        <v>24</v>
      </c>
      <c r="M825" s="26">
        <f t="shared" si="76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>
        <v>24</v>
      </c>
      <c r="BE825" s="67">
        <f>SUMIFS([1]Up!$J:$J,[1]Up!$D:$D,D825)</f>
        <v>0</v>
      </c>
      <c r="BF825" s="82"/>
      <c r="BG825" s="82" t="str">
        <f t="shared" si="75"/>
        <v/>
      </c>
      <c r="BH825" s="53" t="str">
        <f t="shared" si="78"/>
        <v/>
      </c>
      <c r="BI825" s="53" t="s">
        <v>75</v>
      </c>
      <c r="BJ825" s="53" t="s">
        <v>3671</v>
      </c>
      <c r="BK825" s="53"/>
      <c r="BL825" s="53"/>
      <c r="BM825" s="53"/>
      <c r="BN825" s="83"/>
      <c r="BO825" s="53"/>
      <c r="BP825" s="53"/>
    </row>
    <row r="826" spans="3:68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7"/>
        <v>24</v>
      </c>
      <c r="M826" s="26">
        <f t="shared" si="76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>
        <v>24</v>
      </c>
      <c r="BE826" s="67">
        <f>SUMIFS([1]Up!$J:$J,[1]Up!$D:$D,D826)</f>
        <v>0</v>
      </c>
      <c r="BF826" s="82"/>
      <c r="BG826" s="82" t="str">
        <f t="shared" si="75"/>
        <v/>
      </c>
      <c r="BH826" s="53" t="str">
        <f t="shared" si="78"/>
        <v/>
      </c>
      <c r="BI826" s="53" t="s">
        <v>75</v>
      </c>
      <c r="BJ826" s="53" t="s">
        <v>3686</v>
      </c>
      <c r="BK826" s="53"/>
      <c r="BL826" s="53"/>
      <c r="BM826" s="53"/>
      <c r="BN826" s="83"/>
      <c r="BO826" s="53"/>
      <c r="BP826" s="53"/>
    </row>
    <row r="827" spans="3:68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7"/>
        <v>0</v>
      </c>
      <c r="M827" s="26">
        <f t="shared" si="76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67">
        <f>SUMIFS([1]Up!$J:$J,[1]Up!$D:$D,D827)</f>
        <v>0</v>
      </c>
      <c r="BF827" s="82"/>
      <c r="BG827" s="82" t="str">
        <f t="shared" si="75"/>
        <v/>
      </c>
      <c r="BH827" s="53" t="str">
        <f t="shared" si="78"/>
        <v/>
      </c>
      <c r="BI827" s="53" t="s">
        <v>50</v>
      </c>
      <c r="BJ827" s="84" t="s">
        <v>3848</v>
      </c>
      <c r="BK827" s="53"/>
      <c r="BL827" s="53" t="s">
        <v>3849</v>
      </c>
      <c r="BM827" s="53">
        <v>2</v>
      </c>
      <c r="BN827" s="83">
        <v>46189</v>
      </c>
      <c r="BO827" s="53"/>
      <c r="BP827" s="53"/>
    </row>
    <row r="828" spans="3:68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7"/>
        <v>0</v>
      </c>
      <c r="M828" s="26">
        <f t="shared" si="76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67">
        <f>SUMIFS([1]Up!$J:$J,[1]Up!$D:$D,D828)</f>
        <v>0</v>
      </c>
      <c r="BF828" s="82"/>
      <c r="BG828" s="82" t="str">
        <f t="shared" si="75"/>
        <v/>
      </c>
      <c r="BH828" s="53" t="str">
        <f t="shared" si="78"/>
        <v/>
      </c>
      <c r="BI828" s="53" t="s">
        <v>50</v>
      </c>
      <c r="BJ828" s="84" t="s">
        <v>3848</v>
      </c>
      <c r="BK828" s="53"/>
      <c r="BL828" s="53" t="s">
        <v>3849</v>
      </c>
      <c r="BM828" s="53">
        <v>2</v>
      </c>
      <c r="BN828" s="83">
        <v>46189</v>
      </c>
      <c r="BO828" s="53"/>
      <c r="BP828" s="53"/>
    </row>
    <row r="829" spans="3:68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7"/>
        <v>6</v>
      </c>
      <c r="M829" s="26">
        <f t="shared" si="76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67">
        <f>SUMIFS([1]Up!$J:$J,[1]Up!$D:$D,D829)</f>
        <v>0</v>
      </c>
      <c r="BF829" s="82"/>
      <c r="BG829" s="82" t="str">
        <f t="shared" si="75"/>
        <v/>
      </c>
      <c r="BH829" s="53" t="str">
        <f t="shared" si="78"/>
        <v/>
      </c>
      <c r="BI829" s="53" t="s">
        <v>61</v>
      </c>
      <c r="BJ829" s="53" t="s">
        <v>3850</v>
      </c>
      <c r="BK829" s="53"/>
      <c r="BL829" s="53" t="s">
        <v>3851</v>
      </c>
      <c r="BM829" s="53">
        <v>2</v>
      </c>
      <c r="BN829" s="83">
        <v>46189</v>
      </c>
      <c r="BO829" s="53"/>
      <c r="BP829" s="53"/>
    </row>
    <row r="830" spans="3:68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7"/>
        <v>48</v>
      </c>
      <c r="M830" s="26">
        <f t="shared" si="76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67">
        <f>SUMIFS([1]Up!$J:$J,[1]Up!$D:$D,D830)</f>
        <v>0</v>
      </c>
      <c r="BF830" s="82"/>
      <c r="BG830" s="82" t="str">
        <f t="shared" si="75"/>
        <v>PL10</v>
      </c>
      <c r="BH830" s="53" t="str">
        <f t="shared" si="78"/>
        <v/>
      </c>
      <c r="BI830" s="53" t="s">
        <v>50</v>
      </c>
      <c r="BJ830" s="84" t="s">
        <v>3840</v>
      </c>
      <c r="BK830" s="53"/>
      <c r="BL830" s="53" t="s">
        <v>3841</v>
      </c>
      <c r="BM830" s="53">
        <v>16</v>
      </c>
      <c r="BN830" s="83">
        <v>46189</v>
      </c>
      <c r="BO830" s="53"/>
      <c r="BP830" s="53"/>
    </row>
    <row r="831" spans="3:68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7"/>
        <v>3</v>
      </c>
      <c r="M831" s="26">
        <f t="shared" si="76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67">
        <f>SUMIFS([1]Up!$J:$J,[1]Up!$D:$D,D831)</f>
        <v>0</v>
      </c>
      <c r="BF831" s="82"/>
      <c r="BG831" s="82" t="str">
        <f t="shared" si="75"/>
        <v/>
      </c>
      <c r="BH831" s="53" t="str">
        <f t="shared" si="78"/>
        <v/>
      </c>
      <c r="BI831" s="53" t="s">
        <v>61</v>
      </c>
      <c r="BJ831" s="53" t="s">
        <v>3850</v>
      </c>
      <c r="BK831" s="53"/>
      <c r="BL831" s="53" t="s">
        <v>3851</v>
      </c>
      <c r="BM831" s="53">
        <v>1</v>
      </c>
      <c r="BN831" s="83">
        <v>46189</v>
      </c>
      <c r="BO831" s="53"/>
      <c r="BP831" s="53"/>
    </row>
    <row r="832" spans="3:68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7"/>
        <v>3</v>
      </c>
      <c r="M832" s="26">
        <f t="shared" si="76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>
        <v>3</v>
      </c>
      <c r="BE832" s="67">
        <f>SUMIFS([1]Up!$J:$J,[1]Up!$D:$D,D832)</f>
        <v>0</v>
      </c>
      <c r="BF832" s="82"/>
      <c r="BG832" s="82" t="str">
        <f t="shared" si="75"/>
        <v/>
      </c>
      <c r="BH832" s="53" t="str">
        <f t="shared" si="78"/>
        <v/>
      </c>
      <c r="BI832" s="53" t="s">
        <v>75</v>
      </c>
      <c r="BJ832" s="53" t="s">
        <v>3732</v>
      </c>
      <c r="BK832" s="53"/>
      <c r="BL832" s="53"/>
      <c r="BM832" s="53"/>
      <c r="BN832" s="83"/>
      <c r="BO832" s="53"/>
      <c r="BP832" s="53"/>
    </row>
    <row r="833" spans="3:68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7"/>
        <v>3</v>
      </c>
      <c r="M833" s="26">
        <f t="shared" si="76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67">
        <f>SUMIFS([1]Up!$J:$J,[1]Up!$D:$D,D833)</f>
        <v>0</v>
      </c>
      <c r="BF833" s="82"/>
      <c r="BG833" s="82" t="str">
        <f t="shared" si="75"/>
        <v>PL10</v>
      </c>
      <c r="BH833" s="53" t="str">
        <f t="shared" si="78"/>
        <v/>
      </c>
      <c r="BI833" s="53" t="s">
        <v>50</v>
      </c>
      <c r="BJ833" s="84" t="s">
        <v>3840</v>
      </c>
      <c r="BK833" s="53"/>
      <c r="BL833" s="53" t="s">
        <v>3841</v>
      </c>
      <c r="BM833" s="53">
        <v>1</v>
      </c>
      <c r="BN833" s="83">
        <v>46189</v>
      </c>
      <c r="BO833" s="53"/>
      <c r="BP833" s="53"/>
    </row>
    <row r="834" spans="3:68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7"/>
        <v>6</v>
      </c>
      <c r="M834" s="26">
        <f t="shared" si="76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67">
        <f>SUMIFS([1]Up!$J:$J,[1]Up!$D:$D,D834)</f>
        <v>0</v>
      </c>
      <c r="BF834" s="82"/>
      <c r="BG834" s="82" t="str">
        <f t="shared" si="75"/>
        <v>PL10</v>
      </c>
      <c r="BH834" s="53" t="str">
        <f t="shared" si="78"/>
        <v/>
      </c>
      <c r="BI834" s="53" t="s">
        <v>50</v>
      </c>
      <c r="BJ834" s="84" t="s">
        <v>3840</v>
      </c>
      <c r="BK834" s="53"/>
      <c r="BL834" s="53" t="s">
        <v>3841</v>
      </c>
      <c r="BM834" s="53">
        <v>2</v>
      </c>
      <c r="BN834" s="83">
        <v>46189</v>
      </c>
      <c r="BO834" s="53"/>
      <c r="BP834" s="53"/>
    </row>
    <row r="835" spans="3:68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7"/>
        <v>12</v>
      </c>
      <c r="M835" s="26">
        <f t="shared" si="76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67">
        <f>SUMIFS([1]Up!$J:$J,[1]Up!$D:$D,D835)</f>
        <v>0</v>
      </c>
      <c r="BF835" s="82"/>
      <c r="BG835" s="82" t="str">
        <f t="shared" ref="BG835:BG844" si="79">IFERROR(IF(C835="Plate",LEFT(E835,FIND("*",E835,1)-1),""),IF(C835="Plate",LEFT(E835,FIND("x",E835,1)-1),""))</f>
        <v>PL10</v>
      </c>
      <c r="BH835" s="53" t="str">
        <f t="shared" si="78"/>
        <v/>
      </c>
      <c r="BI835" s="53" t="s">
        <v>50</v>
      </c>
      <c r="BJ835" s="84" t="s">
        <v>3840</v>
      </c>
      <c r="BK835" s="53"/>
      <c r="BL835" s="53" t="s">
        <v>3841</v>
      </c>
      <c r="BM835" s="53">
        <v>4</v>
      </c>
      <c r="BN835" s="83">
        <v>46189</v>
      </c>
      <c r="BO835" s="53"/>
      <c r="BP835" s="53"/>
    </row>
    <row r="836" spans="3:68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7"/>
        <v>6</v>
      </c>
      <c r="M836" s="26">
        <f t="shared" si="76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67">
        <f>SUMIFS([1]Up!$J:$J,[1]Up!$D:$D,D836)</f>
        <v>0</v>
      </c>
      <c r="BF836" s="82"/>
      <c r="BG836" s="82" t="str">
        <f t="shared" si="79"/>
        <v>PL1.5</v>
      </c>
      <c r="BH836" s="53" t="str">
        <f t="shared" si="78"/>
        <v/>
      </c>
      <c r="BI836" s="53" t="s">
        <v>61</v>
      </c>
      <c r="BJ836" s="53" t="s">
        <v>3842</v>
      </c>
      <c r="BK836" s="53"/>
      <c r="BL836" s="53" t="s">
        <v>3843</v>
      </c>
      <c r="BM836" s="53">
        <v>2</v>
      </c>
      <c r="BN836" s="83">
        <v>46189</v>
      </c>
      <c r="BO836" s="53"/>
      <c r="BP836" s="53"/>
    </row>
    <row r="837" spans="3:68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7"/>
        <v>6</v>
      </c>
      <c r="M837" s="26">
        <f t="shared" ref="M837:M844" si="80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67">
        <f>SUMIFS([1]Up!$J:$J,[1]Up!$D:$D,D837)</f>
        <v>0</v>
      </c>
      <c r="BF837" s="82"/>
      <c r="BG837" s="82" t="str">
        <f t="shared" si="79"/>
        <v>PL1.5</v>
      </c>
      <c r="BH837" s="53" t="str">
        <f t="shared" si="78"/>
        <v/>
      </c>
      <c r="BI837" s="53" t="s">
        <v>61</v>
      </c>
      <c r="BJ837" s="53" t="s">
        <v>3842</v>
      </c>
      <c r="BK837" s="53"/>
      <c r="BL837" s="53" t="s">
        <v>3843</v>
      </c>
      <c r="BM837" s="53">
        <v>2</v>
      </c>
      <c r="BN837" s="83">
        <v>46189</v>
      </c>
      <c r="BO837" s="53"/>
      <c r="BP837" s="53"/>
    </row>
    <row r="838" spans="3:68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7"/>
        <v>3</v>
      </c>
      <c r="M838" s="26">
        <f t="shared" si="80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67">
        <f>SUMIFS([1]Up!$J:$J,[1]Up!$D:$D,D838)</f>
        <v>0</v>
      </c>
      <c r="BF838" s="82"/>
      <c r="BG838" s="82" t="str">
        <f t="shared" si="79"/>
        <v>PL1.5</v>
      </c>
      <c r="BH838" s="53" t="str">
        <f t="shared" si="78"/>
        <v/>
      </c>
      <c r="BI838" s="53" t="s">
        <v>61</v>
      </c>
      <c r="BJ838" s="53" t="s">
        <v>3842</v>
      </c>
      <c r="BK838" s="53"/>
      <c r="BL838" s="53" t="s">
        <v>3843</v>
      </c>
      <c r="BM838" s="53">
        <v>1</v>
      </c>
      <c r="BN838" s="83">
        <v>46189</v>
      </c>
      <c r="BO838" s="53"/>
      <c r="BP838" s="53"/>
    </row>
    <row r="839" spans="3:68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7"/>
        <v>0</v>
      </c>
      <c r="M839" s="26">
        <f t="shared" si="80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67">
        <f>SUMIFS([1]Up!$J:$J,[1]Up!$D:$D,D839)</f>
        <v>0</v>
      </c>
      <c r="BF839" s="82"/>
      <c r="BG839" s="82" t="str">
        <f t="shared" si="79"/>
        <v/>
      </c>
      <c r="BH839" s="53" t="str">
        <f t="shared" si="78"/>
        <v/>
      </c>
      <c r="BI839" s="53" t="s">
        <v>61</v>
      </c>
      <c r="BJ839" s="53"/>
      <c r="BK839" s="53"/>
      <c r="BL839" s="53"/>
      <c r="BM839" s="53"/>
      <c r="BN839" s="83"/>
      <c r="BO839" s="53"/>
      <c r="BP839" s="53"/>
    </row>
    <row r="840" spans="3:68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7"/>
        <v>30</v>
      </c>
      <c r="M840" s="26">
        <f t="shared" si="80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67">
        <f>SUMIFS([1]Up!$J:$J,[1]Up!$D:$D,D840)</f>
        <v>0</v>
      </c>
      <c r="BF840" s="82"/>
      <c r="BG840" s="82" t="str">
        <f t="shared" si="79"/>
        <v xml:space="preserve">PL1.5 </v>
      </c>
      <c r="BH840" s="53" t="str">
        <f t="shared" si="78"/>
        <v/>
      </c>
      <c r="BI840" s="53" t="s">
        <v>50</v>
      </c>
      <c r="BJ840" s="53" t="s">
        <v>3842</v>
      </c>
      <c r="BK840" s="53"/>
      <c r="BL840" s="53" t="s">
        <v>3843</v>
      </c>
      <c r="BM840" s="53">
        <v>10</v>
      </c>
      <c r="BN840" s="83">
        <v>46189</v>
      </c>
      <c r="BO840" s="53"/>
      <c r="BP840" s="53"/>
    </row>
    <row r="841" spans="3:68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7"/>
        <v>30</v>
      </c>
      <c r="M841" s="26">
        <f t="shared" si="80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>
        <v>30</v>
      </c>
      <c r="BE841" s="67">
        <f>SUMIFS([1]Up!$J:$J,[1]Up!$D:$D,D841)</f>
        <v>0</v>
      </c>
      <c r="BF841" s="82"/>
      <c r="BG841" s="82" t="str">
        <f t="shared" si="79"/>
        <v/>
      </c>
      <c r="BH841" s="53" t="str">
        <f t="shared" si="78"/>
        <v/>
      </c>
      <c r="BI841" s="53" t="s">
        <v>75</v>
      </c>
      <c r="BJ841" s="53" t="s">
        <v>3715</v>
      </c>
      <c r="BK841" s="53"/>
      <c r="BL841" s="53"/>
      <c r="BM841" s="53"/>
      <c r="BN841" s="83"/>
      <c r="BO841" s="53"/>
      <c r="BP841" s="53"/>
    </row>
    <row r="842" spans="3:68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7"/>
        <v>3</v>
      </c>
      <c r="M842" s="26">
        <f t="shared" si="80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>
        <v>3</v>
      </c>
      <c r="BE842" s="67">
        <f>SUMIFS([1]Up!$J:$J,[1]Up!$D:$D,D842)</f>
        <v>0</v>
      </c>
      <c r="BF842" s="82"/>
      <c r="BG842" s="82" t="str">
        <f t="shared" si="79"/>
        <v/>
      </c>
      <c r="BH842" s="53" t="str">
        <f t="shared" si="78"/>
        <v/>
      </c>
      <c r="BI842" s="53" t="s">
        <v>75</v>
      </c>
      <c r="BJ842" s="53" t="s">
        <v>3652</v>
      </c>
      <c r="BK842" s="53"/>
      <c r="BL842" s="53"/>
      <c r="BM842" s="53"/>
      <c r="BN842" s="83"/>
      <c r="BO842" s="53"/>
      <c r="BP842" s="53"/>
    </row>
    <row r="843" spans="3:68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7"/>
        <v>3</v>
      </c>
      <c r="M843" s="26">
        <f t="shared" si="80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>
        <v>3</v>
      </c>
      <c r="BE843" s="67">
        <f>SUMIFS([1]Up!$J:$J,[1]Up!$D:$D,D843)</f>
        <v>0</v>
      </c>
      <c r="BF843" s="82"/>
      <c r="BG843" s="82" t="str">
        <f t="shared" si="79"/>
        <v/>
      </c>
      <c r="BH843" s="53" t="str">
        <f t="shared" si="78"/>
        <v/>
      </c>
      <c r="BI843" s="53" t="s">
        <v>75</v>
      </c>
      <c r="BJ843" s="53" t="s">
        <v>3657</v>
      </c>
      <c r="BK843" s="53"/>
      <c r="BL843" s="53"/>
      <c r="BM843" s="53"/>
      <c r="BN843" s="83"/>
      <c r="BO843" s="53"/>
      <c r="BP843" s="53"/>
    </row>
    <row r="844" spans="3:68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7"/>
        <v>78</v>
      </c>
      <c r="M844" s="26">
        <f t="shared" si="80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>
        <v>78</v>
      </c>
      <c r="BE844" s="67">
        <f>SUMIFS([1]Up!$J:$J,[1]Up!$D:$D,D844)</f>
        <v>0</v>
      </c>
      <c r="BF844" s="82"/>
      <c r="BG844" s="82" t="str">
        <f t="shared" si="79"/>
        <v/>
      </c>
      <c r="BH844" s="53" t="str">
        <f t="shared" si="78"/>
        <v/>
      </c>
      <c r="BI844" s="53" t="s">
        <v>75</v>
      </c>
      <c r="BJ844" s="53" t="s">
        <v>3647</v>
      </c>
      <c r="BK844" s="53"/>
      <c r="BL844" s="53"/>
      <c r="BM844" s="53"/>
      <c r="BN844" s="83"/>
      <c r="BO844" s="53"/>
      <c r="BP844" s="53"/>
    </row>
    <row r="845" spans="3:68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67"/>
      <c r="BF845" s="82"/>
      <c r="BG845" s="82"/>
      <c r="BH845" s="53"/>
      <c r="BI845" s="53"/>
      <c r="BJ845" s="53"/>
      <c r="BK845" s="53"/>
      <c r="BL845" s="53"/>
      <c r="BM845" s="53"/>
      <c r="BN845" s="83"/>
      <c r="BO845" s="53"/>
      <c r="BP845" s="53"/>
    </row>
    <row r="846" spans="3:68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67"/>
      <c r="BF846" s="82"/>
      <c r="BG846" s="82"/>
      <c r="BH846" s="53"/>
      <c r="BI846" s="53"/>
      <c r="BJ846" s="53"/>
      <c r="BK846" s="53"/>
      <c r="BL846" s="53"/>
      <c r="BM846" s="53"/>
      <c r="BN846" s="83"/>
      <c r="BO846" s="53"/>
      <c r="BP846" s="53"/>
    </row>
  </sheetData>
  <autoFilter ref="C29:BP846" xr:uid="{B5DE6D30-F474-449D-82A7-1262A8A8C8BB}">
    <filterColumn colId="54">
      <filters>
        <filter val="1.00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1"/>
      <c r="AH1" s="262"/>
      <c r="AI1" s="262"/>
      <c r="AJ1" s="262"/>
      <c r="AK1" s="262"/>
      <c r="AL1" s="262"/>
      <c r="AM1" s="262"/>
      <c r="AN1" s="262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88"/>
      <c r="AZ1" s="261"/>
      <c r="BA1" s="261"/>
      <c r="BB1" s="261"/>
      <c r="BC1" s="26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36"/>
      <c r="AZ2" s="264"/>
      <c r="BA2" s="264"/>
      <c r="BB2" s="264"/>
      <c r="BC2" s="26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36"/>
      <c r="AZ3" s="264"/>
      <c r="BA3" s="264"/>
      <c r="BB3" s="264"/>
      <c r="BC3" s="264"/>
      <c r="BD3" s="258"/>
      <c r="BE3" s="259"/>
      <c r="BF3" s="259"/>
      <c r="BG3" s="259"/>
      <c r="BH3" s="259"/>
      <c r="BI3" s="93"/>
      <c r="BJ3" s="93"/>
      <c r="BK3" s="92"/>
      <c r="BL3" s="258"/>
      <c r="BM3" s="259"/>
      <c r="BN3" s="259"/>
      <c r="BO3" s="259"/>
      <c r="BP3" s="259"/>
      <c r="BQ3" s="259"/>
      <c r="BR3" s="92"/>
      <c r="BS3" s="258"/>
      <c r="BT3" s="259"/>
      <c r="BU3" s="97" t="s">
        <v>1681</v>
      </c>
      <c r="BV3" s="92"/>
      <c r="BW3" s="92"/>
      <c r="BX3" s="98"/>
      <c r="BY3" s="258"/>
      <c r="BZ3" s="259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9"/>
      <c r="BE4" s="259"/>
      <c r="BF4" s="259"/>
      <c r="BG4" s="259"/>
      <c r="BH4" s="259"/>
      <c r="BI4" s="93"/>
      <c r="BJ4" s="93"/>
      <c r="BK4" s="92"/>
      <c r="BL4" s="259"/>
      <c r="BM4" s="259"/>
      <c r="BN4" s="259"/>
      <c r="BO4" s="259"/>
      <c r="BP4" s="259"/>
      <c r="BQ4" s="259"/>
      <c r="BR4" s="92"/>
      <c r="BS4" s="259"/>
      <c r="BT4" s="259"/>
      <c r="BU4" s="92"/>
      <c r="BV4" s="92"/>
      <c r="BW4" s="92"/>
      <c r="BX4" s="99"/>
      <c r="BY4" s="259"/>
      <c r="BZ4" s="259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6" t="s">
        <v>1691</v>
      </c>
      <c r="AH5" s="248"/>
      <c r="AI5" s="248"/>
      <c r="AJ5" s="248"/>
      <c r="AK5" s="248"/>
      <c r="AL5" s="248"/>
      <c r="AM5" s="248"/>
      <c r="AN5" s="248"/>
      <c r="AO5" s="247"/>
      <c r="AP5" s="246" t="s">
        <v>1691</v>
      </c>
      <c r="AQ5" s="248"/>
      <c r="AR5" s="248"/>
      <c r="AS5" s="248"/>
      <c r="AT5" s="248"/>
      <c r="AU5" s="248"/>
      <c r="AV5" s="248"/>
      <c r="AW5" s="248"/>
      <c r="AX5" s="247"/>
      <c r="AY5" s="95"/>
      <c r="AZ5" s="95"/>
      <c r="BA5" s="95"/>
      <c r="BB5" s="95"/>
      <c r="BC5" s="95"/>
      <c r="BD5" s="260"/>
      <c r="BE5" s="260"/>
      <c r="BF5" s="260"/>
      <c r="BG5" s="260"/>
      <c r="BH5" s="260"/>
      <c r="BI5" s="93"/>
      <c r="BJ5" s="93"/>
      <c r="BK5" s="96"/>
      <c r="BL5" s="260"/>
      <c r="BM5" s="260"/>
      <c r="BN5" s="260"/>
      <c r="BO5" s="260"/>
      <c r="BP5" s="260"/>
      <c r="BQ5" s="260"/>
      <c r="BR5" s="96"/>
      <c r="BS5" s="260"/>
      <c r="BT5" s="260"/>
      <c r="BU5" s="96"/>
      <c r="BV5" s="96"/>
      <c r="BW5" s="101"/>
      <c r="BX5" s="102"/>
      <c r="BY5" s="260"/>
      <c r="BZ5" s="260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6" t="s">
        <v>3590</v>
      </c>
      <c r="AH6" s="248"/>
      <c r="AI6" s="248"/>
      <c r="AJ6" s="248"/>
      <c r="AK6" s="248"/>
      <c r="AL6" s="248"/>
      <c r="AM6" s="248"/>
      <c r="AN6" s="248"/>
      <c r="AO6" s="247"/>
      <c r="AP6" s="246" t="s">
        <v>3591</v>
      </c>
      <c r="AQ6" s="248"/>
      <c r="AR6" s="248"/>
      <c r="AS6" s="248"/>
      <c r="AT6" s="248"/>
      <c r="AU6" s="248"/>
      <c r="AV6" s="248"/>
      <c r="AW6" s="248"/>
      <c r="AX6" s="247"/>
      <c r="AY6" s="95"/>
      <c r="AZ6" s="95"/>
      <c r="BA6" s="95"/>
      <c r="BB6" s="95"/>
      <c r="BC6" s="95"/>
      <c r="BD6" s="249" t="s">
        <v>1687</v>
      </c>
      <c r="BE6" s="249"/>
      <c r="BF6" s="249"/>
      <c r="BG6" s="249"/>
      <c r="BH6" s="249"/>
      <c r="BI6" s="240"/>
      <c r="BJ6" s="240"/>
      <c r="BK6" s="250" t="s">
        <v>1688</v>
      </c>
      <c r="BL6" s="249"/>
      <c r="BM6" s="249"/>
      <c r="BN6" s="249"/>
      <c r="BO6" s="249"/>
      <c r="BP6" s="249"/>
      <c r="BQ6" s="251"/>
      <c r="BR6" s="108" t="s">
        <v>1689</v>
      </c>
      <c r="BS6" s="250" t="s">
        <v>1690</v>
      </c>
      <c r="BT6" s="249"/>
      <c r="BU6" s="249"/>
      <c r="BV6" s="249"/>
      <c r="BW6" s="249"/>
      <c r="BX6" s="254"/>
      <c r="BY6" s="249"/>
      <c r="BZ6" s="249"/>
      <c r="CA6" s="249"/>
      <c r="CB6" s="249"/>
      <c r="CC6" s="249"/>
      <c r="CD6" s="249"/>
      <c r="CE6" s="249"/>
      <c r="CF6" s="249"/>
      <c r="CG6" s="249"/>
      <c r="CH6" s="249"/>
      <c r="CI6" s="249"/>
      <c r="CJ6" s="249"/>
      <c r="CK6" s="249"/>
      <c r="CL6" s="249"/>
      <c r="CM6" s="249"/>
      <c r="CN6" s="249"/>
      <c r="CO6" s="249"/>
      <c r="CP6" s="249"/>
      <c r="CQ6" s="249"/>
      <c r="CR6" s="249"/>
      <c r="CS6" s="249"/>
      <c r="CT6" s="249"/>
      <c r="CU6" s="249"/>
      <c r="CV6" s="249"/>
      <c r="CW6" s="249"/>
      <c r="CX6" s="249"/>
      <c r="CY6" s="249"/>
      <c r="CZ6" s="249"/>
      <c r="DA6" s="249"/>
      <c r="DB6" s="255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6" t="s">
        <v>3592</v>
      </c>
      <c r="AH7" s="248"/>
      <c r="AI7" s="247"/>
      <c r="AJ7" s="246" t="s">
        <v>3593</v>
      </c>
      <c r="AK7" s="248"/>
      <c r="AL7" s="247"/>
      <c r="AM7" s="246" t="s">
        <v>3594</v>
      </c>
      <c r="AN7" s="248"/>
      <c r="AO7" s="247"/>
      <c r="AP7" s="246" t="s">
        <v>3592</v>
      </c>
      <c r="AQ7" s="248"/>
      <c r="AR7" s="247"/>
      <c r="AS7" s="246" t="s">
        <v>3593</v>
      </c>
      <c r="AT7" s="248"/>
      <c r="AU7" s="247"/>
      <c r="AV7" s="246" t="s">
        <v>3594</v>
      </c>
      <c r="AW7" s="248"/>
      <c r="AX7" s="247"/>
      <c r="AY7" s="109" t="s">
        <v>1691</v>
      </c>
      <c r="AZ7" s="172" t="s">
        <v>1691</v>
      </c>
      <c r="BA7" s="172" t="s">
        <v>1691</v>
      </c>
      <c r="BB7" s="252" t="s">
        <v>1691</v>
      </c>
      <c r="BC7" s="25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6" t="s">
        <v>1691</v>
      </c>
      <c r="BT7" s="257"/>
      <c r="BU7" s="109" t="s">
        <v>1691</v>
      </c>
      <c r="BV7" s="109" t="s">
        <v>1691</v>
      </c>
      <c r="BW7" s="110" t="s">
        <v>1691</v>
      </c>
      <c r="BX7" s="109" t="s">
        <v>1691</v>
      </c>
      <c r="BY7" s="256" t="s">
        <v>1691</v>
      </c>
      <c r="BZ7" s="257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BS6:DB6"/>
    <mergeCell ref="AG7:AI7"/>
    <mergeCell ref="AJ7:AL7"/>
    <mergeCell ref="AM7:AO7"/>
    <mergeCell ref="AP7:AR7"/>
    <mergeCell ref="BS7:BT7"/>
    <mergeCell ref="BY7:BZ7"/>
    <mergeCell ref="E8:F8"/>
    <mergeCell ref="AG6:AO6"/>
    <mergeCell ref="AP6:AX6"/>
    <mergeCell ref="BD6:BH6"/>
    <mergeCell ref="BK6:BQ6"/>
    <mergeCell ref="AS7:AU7"/>
    <mergeCell ref="AV7:AX7"/>
    <mergeCell ref="BB7:B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CJ846"/>
  <sheetViews>
    <sheetView zoomScale="77" zoomScaleNormal="100" workbookViewId="0">
      <pane xSplit="13" ySplit="29" topLeftCell="BP30" activePane="bottomRight" state="frozen"/>
      <selection activeCell="X13" sqref="X13"/>
      <selection pane="topRight" activeCell="X13" sqref="X13"/>
      <selection pane="bottomLeft" activeCell="X13" sqref="X13"/>
      <selection pane="bottomRight" activeCell="CB853" sqref="CB85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6" width="6.875" style="3" customWidth="1"/>
    <col min="77" max="77" width="8.625" style="3" customWidth="1"/>
    <col min="78" max="78" width="11.75" style="3" customWidth="1"/>
    <col min="79" max="79" width="8.625" style="3" customWidth="1"/>
    <col min="80" max="80" width="8.75" style="3" customWidth="1"/>
    <col min="81" max="81" width="7.5" style="3" customWidth="1"/>
    <col min="82" max="83" width="9" style="3" customWidth="1"/>
    <col min="84" max="84" width="13" style="3" customWidth="1"/>
    <col min="85" max="85" width="8.75" style="3" customWidth="1"/>
    <col min="86" max="86" width="8.625" style="3" customWidth="1"/>
    <col min="87" max="88" width="9" style="3" customWidth="1"/>
    <col min="89" max="16384" width="8.75" style="3"/>
  </cols>
  <sheetData>
    <row r="1" spans="4:79" ht="19.5">
      <c r="D1" s="1" t="s">
        <v>984</v>
      </c>
      <c r="E1" s="2"/>
      <c r="F1" s="2"/>
      <c r="G1" s="2"/>
      <c r="H1" s="2"/>
    </row>
    <row r="2" spans="4:79" ht="13.5" thickBot="1"/>
    <row r="3" spans="4:79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</row>
    <row r="4" spans="4:79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5"/>
      <c r="CA4" s="3">
        <f>6+8+8+6+8+8</f>
        <v>44</v>
      </c>
    </row>
    <row r="5" spans="4:79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1510.9128946367441</v>
      </c>
      <c r="H5" s="26" cm="1">
        <f t="array" ref="H5">SUMPRODUCT(--($C$30:$C$846=$D5),$L$30:$L$846,$J$30:$J$846)</f>
        <v>95831.642031190524</v>
      </c>
      <c r="I5" s="26" cm="1">
        <f t="array" ref="I5">SUMPRODUCT(--($C$30:$C$846=$D5),$M$30:$M$846)</f>
        <v>78.087105363256001</v>
      </c>
      <c r="J5" s="27" cm="1">
        <f t="array" ref="J5">SUMPRODUCT(--($C$30:$C$846=$D5),$M$30:$M$846,$J$30:$J$846)</f>
        <v>369.95796880943317</v>
      </c>
      <c r="L5" s="28" t="s">
        <v>13</v>
      </c>
      <c r="M5" s="29">
        <f>G8</f>
        <v>30765.912894636742</v>
      </c>
      <c r="N5" s="30">
        <f>H8</f>
        <v>135219.16203119056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</row>
    <row r="6" spans="4:79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5891</v>
      </c>
      <c r="H6" s="26" cm="1">
        <f t="array" ref="H6">SUMPRODUCT(--($C$30:$C$846=$D6),$L$30:$L$846,$J$30:$J$846)</f>
        <v>37549.300000000039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</row>
    <row r="7" spans="4:79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79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30765.912894636742</v>
      </c>
      <c r="H8" s="41">
        <f t="shared" si="0"/>
        <v>135219.16203119056</v>
      </c>
      <c r="I8" s="41">
        <f t="shared" si="0"/>
        <v>811.087105363256</v>
      </c>
      <c r="J8" s="42">
        <f>J5+J6+J7</f>
        <v>543.75796880943312</v>
      </c>
    </row>
    <row r="9" spans="4:79" ht="13.5" hidden="1" outlineLevel="1" thickTop="1"/>
    <row r="10" spans="4:79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9" ht="23.25" hidden="1" customHeight="1" outlineLevel="1" thickTop="1">
      <c r="D11" s="45" t="s">
        <v>12</v>
      </c>
      <c r="E11" s="46" t="str" cm="1">
        <f t="array" ref="E11:G11">TRANSPOSE(_xlfn._xlws.SORT(_xlfn.UNIQUE(_xlfn._xlws.FILTER(E30:E846,(C30:C846=$D$11)*(M30:M846&lt;&gt;0))),,1))</f>
        <v>Ø10(M10)</v>
      </c>
      <c r="F11" s="46" t="str">
        <v>RHS254*51*8</v>
      </c>
      <c r="G11" s="46" t="str">
        <v>RHS76*38*3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</row>
    <row r="12" spans="4:79" ht="28.9" hidden="1" customHeight="1" outlineLevel="2">
      <c r="D12" s="49" t="s">
        <v>17</v>
      </c>
      <c r="E12" s="50" cm="1">
        <f t="array" ref="E12">SUMPRODUCT(--($C$30:$C$846=$D$11),--($E$30:$E$846=E$11),$I$30:$I$846,$G$30:$G$846)</f>
        <v>3240</v>
      </c>
      <c r="F12" s="50" cm="1">
        <f t="array" ref="F12">SUMPRODUCT(--($C$30:$C$846=$D$11),--($E$30:$E$846=F$11),$I$30:$I$846,$G$30:$G$846)</f>
        <v>97228</v>
      </c>
      <c r="G12" s="50" cm="1">
        <f t="array" ref="G12">SUMPRODUCT(--($C$30:$C$846=$D$11),--($E$30:$E$846=G$11),$I$30:$I$846,$G$30:$G$846)</f>
        <v>543588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</row>
    <row r="13" spans="4:79" ht="15" hidden="1" customHeight="1" outlineLevel="2">
      <c r="D13" s="49" t="s">
        <v>18</v>
      </c>
      <c r="E13" s="53" cm="1">
        <f t="array" ref="E13">SUMPRODUCT(--($C$30:$C$846=$D$11),--($E$30:$E$846=E$11),$I$30:$I$846)</f>
        <v>30</v>
      </c>
      <c r="F13" s="53" cm="1">
        <f t="array" ref="F13">SUMPRODUCT(--($C$30:$C$846=$D$11),--($E$30:$E$846=F$11),$I$30:$I$846)</f>
        <v>8</v>
      </c>
      <c r="G13" s="53" cm="1">
        <f t="array" ref="G13">SUMPRODUCT(--($C$30:$C$846=$D$11),--($E$30:$E$846=G$11),$I$30:$I$846)</f>
        <v>528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</row>
    <row r="14" spans="4:79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96083</v>
      </c>
      <c r="G14" s="50" cm="1">
        <f t="array" ref="G14">SUMPRODUCT(--($C$30:$C$846=$D$11),--($E$30:$E$846=G$11),$L$30:$L$846,$G$30:$G$846)</f>
        <v>479399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</row>
    <row r="15" spans="4:79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7.9128946367440092</v>
      </c>
      <c r="G15" s="53" cm="1">
        <f t="array" ref="G15">SUMPRODUCT(--($C$30:$C$846=$D$11),--($E$30:$E$846=G$11),$L$30:$L$846)</f>
        <v>480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</row>
    <row r="16" spans="4:79" ht="13.5" hidden="1" outlineLevel="2" thickTop="1">
      <c r="D16" s="56" t="s">
        <v>21</v>
      </c>
      <c r="E16" s="50" cm="1">
        <f t="array" ref="E16">SUMPRODUCT(--($C$30:$C$846=$D$11),--($E$30:$E$846=E$11),$M$30:$M$846,$G$30:$G$846)</f>
        <v>3240</v>
      </c>
      <c r="F16" s="50" cm="1">
        <f t="array" ref="F16">SUMPRODUCT(--($C$30:$C$846=$D$11),--($E$30:$E$846=F$11),$M$30:$M$846,$G$30:$G$846)</f>
        <v>1144.9999999999995</v>
      </c>
      <c r="G16" s="50" cm="1">
        <f t="array" ref="G16">SUMPRODUCT(--($C$30:$C$846=$D$11),--($E$30:$E$846=G$11),$M$30:$M$846,$G$30:$G$846)</f>
        <v>64189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</row>
    <row r="17" spans="3:88" ht="13.5" hidden="1" outlineLevel="2" thickTop="1">
      <c r="D17" s="57" t="s">
        <v>22</v>
      </c>
      <c r="E17" s="58" cm="1">
        <f t="array" ref="E17">SUMPRODUCT(--($C$30:$C$846=$D$11),--($E$30:$E$846=E$11),$M$30:$M$846)</f>
        <v>30</v>
      </c>
      <c r="F17" s="58" cm="1">
        <f t="array" ref="F17">SUMPRODUCT(--($C$30:$C$846=$D$11),--($E$30:$E$846=F$11),$M$30:$M$846)</f>
        <v>8.7105363255990831E-2</v>
      </c>
      <c r="G17" s="58" cm="1">
        <f t="array" ref="G17">SUMPRODUCT(--($C$30:$C$846=$D$11),--($E$30:$E$846=G$11),$M$30:$M$846)</f>
        <v>48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</row>
    <row r="18" spans="3:88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2.4</v>
      </c>
      <c r="F18" s="61" cm="1">
        <f t="array" ref="F18">SUMPRODUCT(--($C$30:$C$846=$D$11),--($E$30:$E$846=F$11),$M$30:$M$846,$J$30:$J$846)</f>
        <v>41.557968809433227</v>
      </c>
      <c r="G18" s="61" cm="1">
        <f t="array" ref="G18">SUMPRODUCT(--($C$30:$C$846=$D$11),--($E$30:$E$846=G$11),$M$30:$M$846,$J$30:$J$846)</f>
        <v>326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</row>
    <row r="19" spans="3:88" ht="13.5" hidden="1" outlineLevel="1" thickTop="1"/>
    <row r="20" spans="3:8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8" ht="13.5" hidden="1" outlineLevel="1" thickTop="1">
      <c r="D21" s="63" t="s">
        <v>14</v>
      </c>
      <c r="E21" s="64" t="e" cm="1" vm="1">
        <f t="array" ref="E21">_xlfn._xlws.SORT(MID(TRANSPOSE(_xlfn.UNIQUE(_xlfn._xlws.FILTER(CA30:CA846,(C30:C846=$D$21)*(M30:M846&lt;&gt;0)))),3,3),,1)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</row>
    <row r="22" spans="3:88" ht="30.75" hidden="1" customHeight="1" outlineLevel="2">
      <c r="D22" s="66" t="s">
        <v>25</v>
      </c>
      <c r="E22" s="67" t="e" cm="1" vm="2">
        <f t="array" ref="E22">SUMPRODUCT(--($C$30:$C$846=$D$21),--($CA$30:$CA$846="PL"&amp;E$21),$J$30:$J$846,$I$30:$I$846)/(7.85*E$21)</f>
        <v>#VALUE!</v>
      </c>
      <c r="F22" s="67" t="e" cm="1">
        <f t="array" ref="F22">SUMPRODUCT(--($C$30:$C$846=$D$21),--($CA$30:$CA$846="PL"&amp;F$21),$J$30:$J$846,$I$30:$I$846)/(7.85*F$21)</f>
        <v>#DIV/0!</v>
      </c>
      <c r="G22" s="67" t="e" cm="1">
        <f t="array" ref="G22">SUMPRODUCT(--($C$30:$C$846=$D$21),--($CA$30:$CA$846="PL"&amp;G$21),$J$30:$J$846,$I$30:$I$846)/(7.85*G$21)</f>
        <v>#DIV/0!</v>
      </c>
      <c r="H22" s="67" t="e" cm="1">
        <f t="array" ref="H22">SUMPRODUCT(--($C$30:$C$846=$D$21),--($CA$30:$CA$846="PL"&amp;H$21),$J$30:$J$846,$I$30:$I$846)/(7.85*H$21)</f>
        <v>#DIV/0!</v>
      </c>
      <c r="I22" s="67" t="e" cm="1">
        <f t="array" ref="I22">SUMPRODUCT(--($C$30:$C$846=$D$21),--($CA$30:$CA$846="PL"&amp;I$21),$J$30:$J$846,$I$30:$I$846)/(7.85*I$21)</f>
        <v>#DIV/0!</v>
      </c>
      <c r="J22" s="67" t="e" cm="1">
        <f t="array" ref="J22">SUMPRODUCT(--($C$30:$C$846=$D$21),--($CA$30:$CA$846="PL"&amp;J$21),$J$30:$J$846,$I$30:$I$846)/(7.85*J$21)</f>
        <v>#DIV/0!</v>
      </c>
      <c r="K22" s="67" t="e" cm="1">
        <f t="array" ref="K22">SUMPRODUCT(--($C$30:$C$846=$D$21),--($CA$30:$CA$846="PL"&amp;K$21),$J$30:$J$846,$I$30:$I$846)/(7.85*K$21)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</row>
    <row r="23" spans="3:88" ht="21" hidden="1" customHeight="1" outlineLevel="2">
      <c r="D23" s="66" t="s">
        <v>18</v>
      </c>
      <c r="E23" s="69" t="e" cm="1" vm="2">
        <f t="array" ref="E23">SUMPRODUCT(--($C$30:$C$846=$D$21),--($CA$30:$CA$846="PL"&amp;E$21),$I$30:$I$846)</f>
        <v>#VALUE!</v>
      </c>
      <c r="F23" s="69" cm="1">
        <f t="array" ref="F23">SUMPRODUCT(--($C$30:$C$846=$D$21),--($CA$30:$CA$846="PL"&amp;F$21),$I$30:$I$846)</f>
        <v>0</v>
      </c>
      <c r="G23" s="69" cm="1">
        <f t="array" ref="G23">SUMPRODUCT(--($C$30:$C$846=$D$21),--($CA$30:$CA$846="PL"&amp;G$21),$I$30:$I$846)</f>
        <v>0</v>
      </c>
      <c r="H23" s="69" cm="1">
        <f t="array" ref="H23">SUMPRODUCT(--($C$30:$C$846=$D$21),--($CA$30:$CA$846="PL"&amp;H$21),$I$30:$I$846)</f>
        <v>0</v>
      </c>
      <c r="I23" s="69" cm="1">
        <f t="array" ref="I23">SUMPRODUCT(--($C$30:$C$846=$D$21),--($CA$30:$CA$846="PL"&amp;I$21),$I$30:$I$846)</f>
        <v>0</v>
      </c>
      <c r="J23" s="69" cm="1">
        <f t="array" ref="J23">SUMPRODUCT(--($C$30:$C$846=$D$21),--($CA$30:$CA$846="PL"&amp;J$21),$I$30:$I$846)</f>
        <v>0</v>
      </c>
      <c r="K23" s="69" cm="1">
        <f t="array" ref="K23">SUMPRODUCT(--($C$30:$C$846=$D$21),--($CA$30:$CA$846="PL"&amp;K$21),$I$30:$I$846)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</row>
    <row r="24" spans="3:88" ht="25.9" hidden="1" customHeight="1" outlineLevel="2">
      <c r="D24" s="66" t="s">
        <v>26</v>
      </c>
      <c r="E24" s="67" t="e" cm="1" vm="2">
        <f t="array" ref="E24">SUMPRODUCT(--($C$30:$C$846=$D$21),--($CA$30:$CA$846="PL"&amp;E$21),$J$30:$J$846,$M$30:$M$846)/(7.85*E$21)</f>
        <v>#VALUE!</v>
      </c>
      <c r="F24" s="67" t="e" cm="1">
        <f t="array" ref="F24">SUMPRODUCT(--($C$30:$C$846=$D$21),--($CA$30:$CA$846="PL"&amp;F$21),$J$30:$J$846,$M$30:$M$846)/(7.85*F$21)</f>
        <v>#DIV/0!</v>
      </c>
      <c r="G24" s="67" t="e" cm="1">
        <f t="array" ref="G24">SUMPRODUCT(--($C$30:$C$846=$D$21),--($CA$30:$CA$846="PL"&amp;G$21),$J$30:$J$846,$M$30:$M$846)/(7.85*G$21)</f>
        <v>#DIV/0!</v>
      </c>
      <c r="H24" s="67" t="e" cm="1">
        <f t="array" ref="H24">SUMPRODUCT(--($C$30:$C$846=$D$21),--($CA$30:$CA$846="PL"&amp;H$21),$J$30:$J$846,$M$30:$M$846)/(7.85*H$21)</f>
        <v>#DIV/0!</v>
      </c>
      <c r="I24" s="67" t="e" cm="1">
        <f t="array" ref="I24">SUMPRODUCT(--($C$30:$C$846=$D$21),--($CA$30:$CA$846="PL"&amp;I$21),$J$30:$J$846,$M$30:$M$846)/(7.85*I$21)</f>
        <v>#DIV/0!</v>
      </c>
      <c r="J24" s="67" t="e" cm="1">
        <f t="array" ref="J24">SUMPRODUCT(--($C$30:$C$846=$D$21),--($CA$30:$CA$846="PL"&amp;J$21),$J$30:$J$846,$M$30:$M$846)/(7.85*J$21)</f>
        <v>#DIV/0!</v>
      </c>
      <c r="K24" s="67" t="e" cm="1">
        <f t="array" ref="K24">SUMPRODUCT(--($C$30:$C$846=$D$21),--($CA$30:$CA$846="PL"&amp;K$21),$J$30:$J$846,$M$30:$M$846)/(7.85*K$21)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</row>
    <row r="25" spans="3:88" ht="19.5" hidden="1" customHeight="1" outlineLevel="2">
      <c r="D25" s="71" t="s">
        <v>27</v>
      </c>
      <c r="E25" s="69" t="e" cm="1" vm="2">
        <f t="array" ref="E25">SUMPRODUCT(--($C$30:$C$846=$D$21),--($CA$30:$CA$846="PL"&amp;E$21),$M$30:$M$846)</f>
        <v>#VALUE!</v>
      </c>
      <c r="F25" s="69" cm="1">
        <f t="array" ref="F25">SUMPRODUCT(--($C$30:$C$846=$D$21),--($CA$30:$CA$846="PL"&amp;F$21),$M$30:$M$846)</f>
        <v>0</v>
      </c>
      <c r="G25" s="69" cm="1">
        <f t="array" ref="G25">SUMPRODUCT(--($C$30:$C$846=$D$21),--($CA$30:$CA$846="PL"&amp;G$21),$M$30:$M$846)</f>
        <v>0</v>
      </c>
      <c r="H25" s="69" cm="1">
        <f t="array" ref="H25">SUMPRODUCT(--($C$30:$C$846=$D$21),--($CA$30:$CA$846="PL"&amp;H$21),$M$30:$M$846)</f>
        <v>0</v>
      </c>
      <c r="I25" s="69" cm="1">
        <f t="array" ref="I25">SUMPRODUCT(--($C$30:$C$846=$D$21),--($CA$30:$CA$846="PL"&amp;I$21),$M$30:$M$846)</f>
        <v>0</v>
      </c>
      <c r="J25" s="69" cm="1">
        <f t="array" ref="J25">SUMPRODUCT(--($C$30:$C$846=$D$21),--($CA$30:$CA$846="PL"&amp;J$21),$M$30:$M$846)</f>
        <v>0</v>
      </c>
      <c r="K25" s="69" cm="1">
        <f t="array" ref="K25">SUMPRODUCT(--($C$30:$C$846=$D$21),--($CA$30:$CA$846="PL"&amp;K$21),$M$30:$M$846)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</row>
    <row r="26" spans="3:88" ht="25.9" hidden="1" customHeight="1" outlineLevel="1" collapsed="1" thickBot="1">
      <c r="D26" s="72" t="s">
        <v>28</v>
      </c>
      <c r="E26" s="67" t="e" cm="1" vm="2">
        <f t="array" ref="E26">SUMPRODUCT(--($C$30:$C$846=$D$21),--($CA$30:$CA$846="PL"&amp;E$21),$J$30:$J$846,$M$30:$M$846)</f>
        <v>#VALUE!</v>
      </c>
      <c r="F26" s="67" cm="1">
        <f t="array" ref="F26">SUMPRODUCT(--($C$30:$C$846=$D$21),--($CA$30:$CA$846="PL"&amp;F$21),$J$30:$J$846,$M$30:$M$846)</f>
        <v>0</v>
      </c>
      <c r="G26" s="67" cm="1">
        <f t="array" ref="G26">SUMPRODUCT(--($C$30:$C$846=$D$21),--($CA$30:$CA$846="PL"&amp;G$21),$J$30:$J$846,$M$30:$M$846)</f>
        <v>0</v>
      </c>
      <c r="H26" s="67" cm="1">
        <f t="array" ref="H26">SUMPRODUCT(--($C$30:$C$846=$D$21),--($CA$30:$CA$846="PL"&amp;H$21),$J$30:$J$846,$M$30:$M$846)</f>
        <v>0</v>
      </c>
      <c r="I26" s="67" cm="1">
        <f t="array" ref="I26">SUMPRODUCT(--($C$30:$C$846=$D$21),--($CA$30:$CA$846="PL"&amp;I$21),$J$30:$J$846,$M$30:$M$846)</f>
        <v>0</v>
      </c>
      <c r="J26" s="67" cm="1">
        <f t="array" ref="J26">SUMPRODUCT(--($C$30:$C$846=$D$21),--($CA$30:$CA$846="PL"&amp;J$21),$J$30:$J$846,$M$30:$M$846)</f>
        <v>0</v>
      </c>
      <c r="K26" s="67" cm="1">
        <f t="array" ref="K26">SUMPRODUCT(--($C$30:$C$846=$D$21),--($CA$30:$CA$846="PL"&amp;K$21),$J$30:$J$846,$M$30:$M$846)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</row>
    <row r="27" spans="3:88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5.6</v>
      </c>
      <c r="BV27" s="73" cm="1">
        <f t="array" ref="BV27">SUMPRODUCT($J$30:$J$846,BV30:BV846,--(BV30:BV846&lt;&gt;""))</f>
        <v>144.5</v>
      </c>
      <c r="BW27" s="73" cm="1">
        <f t="array" ref="BW27">SUMPRODUCT($J$30:$J$846,BW30:BW846,--(BW30:BW846&lt;&gt;""))</f>
        <v>38.6</v>
      </c>
      <c r="BX27" s="73" cm="1">
        <f t="array" ref="BX27">SUMPRODUCT($J$30:$J$846,BX30:BX846,--(BX30:BX846&lt;&gt;""))</f>
        <v>1354.4199999999996</v>
      </c>
      <c r="BY27" s="73" cm="1">
        <f t="array" ref="BY27">SUMPRODUCT($J$30:$J$846,BY30:BY846,--(BY30:BY846&lt;&gt;""))</f>
        <v>0</v>
      </c>
    </row>
    <row r="28" spans="3:8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X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ref="BU28:BV28" si="19">SUM(BU30:BU846)</f>
        <v>2</v>
      </c>
      <c r="BV28" s="75">
        <f t="shared" si="19"/>
        <v>23</v>
      </c>
      <c r="BW28" s="75">
        <f t="shared" ref="BW28" si="20">SUM(BW30:BW846)</f>
        <v>2</v>
      </c>
      <c r="BX28" s="75">
        <f t="shared" si="1"/>
        <v>16104</v>
      </c>
      <c r="BY28" s="75">
        <f t="shared" ref="BY28" si="21">SUM(BY30:BY846)</f>
        <v>0</v>
      </c>
      <c r="BZ28" s="74"/>
      <c r="CA28" s="74"/>
    </row>
    <row r="29" spans="3:8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9">
        <v>46295</v>
      </c>
      <c r="BV29" s="79">
        <v>46297</v>
      </c>
      <c r="BW29" s="79">
        <v>46298</v>
      </c>
      <c r="BX29" s="78" t="s">
        <v>35</v>
      </c>
      <c r="BY29" s="77" t="s">
        <v>36</v>
      </c>
      <c r="BZ29" s="77" t="s">
        <v>37</v>
      </c>
      <c r="CA29" s="77" t="s">
        <v>38</v>
      </c>
      <c r="CB29" s="80" t="s">
        <v>39</v>
      </c>
      <c r="CC29" s="80" t="s">
        <v>40</v>
      </c>
      <c r="CD29" s="80" t="s">
        <v>41</v>
      </c>
      <c r="CE29" s="80" t="s">
        <v>42</v>
      </c>
      <c r="CF29" s="80" t="s">
        <v>43</v>
      </c>
      <c r="CG29" s="80" t="s">
        <v>44</v>
      </c>
      <c r="CH29" s="81" t="s">
        <v>45</v>
      </c>
      <c r="CI29" s="80"/>
      <c r="CJ29" s="80"/>
    </row>
    <row r="30" spans="3:88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2">MIN(SUM(N30:BX30),I30)</f>
        <v>1</v>
      </c>
      <c r="M30" s="26">
        <f t="shared" ref="M30:M289" si="2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67">
        <f>SUMIFS([1]Up!$J:$J,[1]Up!$D:$D,D30)</f>
        <v>0</v>
      </c>
      <c r="BZ30" s="82"/>
      <c r="CA30" s="82" t="str">
        <f t="shared" ref="CA30:CA93" si="24">IFERROR(IF(C30="Plate",LEFT(E30,FIND("*",E30,1)-1),""),IF(C30="Plate",LEFT(E30,FIND("x",E30,1)-1),""))</f>
        <v/>
      </c>
      <c r="CB30" s="53" t="str">
        <f t="shared" ref="CB30:CB93" si="25">IF(ROUND(SUM(N30:BX30)-I30,0)&gt;0,"Thừa "&amp;SUM(N30:BX30)-I30,"")</f>
        <v/>
      </c>
      <c r="CC30" s="53" t="s">
        <v>50</v>
      </c>
      <c r="CD30" s="53"/>
      <c r="CE30" s="53"/>
      <c r="CF30" s="53" t="s">
        <v>1681</v>
      </c>
      <c r="CG30" s="53">
        <v>1</v>
      </c>
      <c r="CH30" s="83"/>
      <c r="CI30" s="53"/>
      <c r="CJ30" s="53"/>
    </row>
    <row r="31" spans="3:88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2"/>
        <v>1</v>
      </c>
      <c r="M31" s="26">
        <f t="shared" si="23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67">
        <f>SUMIFS([1]Up!$J:$J,[1]Up!$D:$D,D31)</f>
        <v>0</v>
      </c>
      <c r="BZ31" s="82"/>
      <c r="CA31" s="82" t="str">
        <f t="shared" si="24"/>
        <v/>
      </c>
      <c r="CB31" s="53" t="str">
        <f t="shared" si="25"/>
        <v/>
      </c>
      <c r="CC31" s="53" t="s">
        <v>50</v>
      </c>
      <c r="CD31" s="53" t="s">
        <v>1822</v>
      </c>
      <c r="CE31" s="53"/>
      <c r="CF31" s="53" t="s">
        <v>1823</v>
      </c>
      <c r="CG31" s="53">
        <v>1</v>
      </c>
      <c r="CH31" s="83">
        <v>46169</v>
      </c>
      <c r="CI31" s="53"/>
      <c r="CJ31" s="53"/>
    </row>
    <row r="32" spans="3:88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2"/>
        <v>7</v>
      </c>
      <c r="M32" s="26">
        <f t="shared" si="2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67">
        <f>SUMIFS([1]Up!$J:$J,[1]Up!$D:$D,D32)</f>
        <v>0</v>
      </c>
      <c r="BZ32" s="82"/>
      <c r="CA32" s="82" t="str">
        <f t="shared" si="24"/>
        <v/>
      </c>
      <c r="CB32" s="53" t="str">
        <f t="shared" si="25"/>
        <v/>
      </c>
      <c r="CC32" s="53" t="s">
        <v>50</v>
      </c>
      <c r="CD32" s="53" t="s">
        <v>1829</v>
      </c>
      <c r="CE32" s="53"/>
      <c r="CF32" s="53" t="s">
        <v>1830</v>
      </c>
      <c r="CG32" s="53">
        <v>7</v>
      </c>
      <c r="CH32" s="83">
        <v>46169</v>
      </c>
      <c r="CI32" s="53"/>
      <c r="CJ32" s="53"/>
    </row>
    <row r="33" spans="3:88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2"/>
        <v>8</v>
      </c>
      <c r="M33" s="26">
        <f t="shared" si="23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26"/>
      <c r="BW33" s="26"/>
      <c r="BX33" s="26"/>
      <c r="BY33" s="67">
        <f>SUMIFS([1]Up!$J:$J,[1]Up!$D:$D,D33)</f>
        <v>0</v>
      </c>
      <c r="BZ33" s="82"/>
      <c r="CA33" s="82" t="str">
        <f t="shared" si="24"/>
        <v>PL10</v>
      </c>
      <c r="CB33" s="53" t="str">
        <f t="shared" si="25"/>
        <v/>
      </c>
      <c r="CC33" s="53" t="s">
        <v>61</v>
      </c>
      <c r="CD33" s="84" t="s">
        <v>1789</v>
      </c>
      <c r="CE33" s="53"/>
      <c r="CF33" s="53" t="s">
        <v>1790</v>
      </c>
      <c r="CG33" s="53">
        <v>8</v>
      </c>
      <c r="CH33" s="83">
        <v>46169</v>
      </c>
      <c r="CI33" s="53"/>
      <c r="CJ33" s="53"/>
    </row>
    <row r="34" spans="3:88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2"/>
        <v>2</v>
      </c>
      <c r="M34" s="26">
        <f t="shared" si="23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67">
        <f>SUMIFS([1]Up!$J:$J,[1]Up!$D:$D,D34)</f>
        <v>0</v>
      </c>
      <c r="BZ34" s="82"/>
      <c r="CA34" s="82" t="str">
        <f t="shared" si="24"/>
        <v/>
      </c>
      <c r="CB34" s="53" t="str">
        <f t="shared" si="25"/>
        <v/>
      </c>
      <c r="CC34" s="53" t="s">
        <v>50</v>
      </c>
      <c r="CD34" s="84" t="s">
        <v>1835</v>
      </c>
      <c r="CE34" s="53"/>
      <c r="CF34" s="53" t="s">
        <v>1836</v>
      </c>
      <c r="CG34" s="53">
        <v>2</v>
      </c>
      <c r="CH34" s="83">
        <v>46169</v>
      </c>
      <c r="CI34" s="53"/>
      <c r="CJ34" s="53"/>
    </row>
    <row r="35" spans="3:88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2"/>
        <v>7</v>
      </c>
      <c r="M35" s="26">
        <f t="shared" si="2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67">
        <f>SUMIFS([1]Up!$J:$J,[1]Up!$D:$D,D35)</f>
        <v>0</v>
      </c>
      <c r="BZ35" s="82"/>
      <c r="CA35" s="82" t="str">
        <f t="shared" si="24"/>
        <v/>
      </c>
      <c r="CB35" s="53" t="str">
        <f t="shared" si="25"/>
        <v/>
      </c>
      <c r="CC35" s="53" t="s">
        <v>50</v>
      </c>
      <c r="CD35" s="84" t="s">
        <v>1835</v>
      </c>
      <c r="CE35" s="53"/>
      <c r="CF35" s="53" t="s">
        <v>1836</v>
      </c>
      <c r="CG35" s="53">
        <v>7</v>
      </c>
      <c r="CH35" s="83">
        <v>46169</v>
      </c>
      <c r="CI35" s="53"/>
      <c r="CJ35" s="53"/>
    </row>
    <row r="36" spans="3:88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2"/>
        <v>7</v>
      </c>
      <c r="M36" s="26">
        <f t="shared" si="23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67">
        <f>SUMIFS([1]Up!$J:$J,[1]Up!$D:$D,D36)</f>
        <v>0</v>
      </c>
      <c r="BZ36" s="82"/>
      <c r="CA36" s="82" t="str">
        <f t="shared" si="24"/>
        <v/>
      </c>
      <c r="CB36" s="53" t="str">
        <f t="shared" si="25"/>
        <v/>
      </c>
      <c r="CC36" s="53" t="s">
        <v>50</v>
      </c>
      <c r="CD36" s="84" t="s">
        <v>1835</v>
      </c>
      <c r="CE36" s="53"/>
      <c r="CF36" s="53" t="s">
        <v>1836</v>
      </c>
      <c r="CG36" s="53">
        <v>7</v>
      </c>
      <c r="CH36" s="83">
        <v>46169</v>
      </c>
      <c r="CI36" s="53"/>
      <c r="CJ36" s="53"/>
    </row>
    <row r="37" spans="3:88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2"/>
        <v>7</v>
      </c>
      <c r="M37" s="26">
        <f t="shared" si="2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67">
        <f>SUMIFS([1]Up!$J:$J,[1]Up!$D:$D,D37)</f>
        <v>0</v>
      </c>
      <c r="BZ37" s="82"/>
      <c r="CA37" s="82" t="str">
        <f t="shared" si="24"/>
        <v/>
      </c>
      <c r="CB37" s="53" t="str">
        <f t="shared" si="25"/>
        <v/>
      </c>
      <c r="CC37" s="53" t="s">
        <v>50</v>
      </c>
      <c r="CD37" s="84" t="s">
        <v>1835</v>
      </c>
      <c r="CE37" s="53"/>
      <c r="CF37" s="53" t="s">
        <v>1836</v>
      </c>
      <c r="CG37" s="53">
        <v>7</v>
      </c>
      <c r="CH37" s="83">
        <v>46169</v>
      </c>
      <c r="CI37" s="53"/>
      <c r="CJ37" s="53"/>
    </row>
    <row r="38" spans="3:88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2"/>
        <v>7</v>
      </c>
      <c r="M38" s="26">
        <f t="shared" si="23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67">
        <f>SUMIFS([1]Up!$J:$J,[1]Up!$D:$D,D38)</f>
        <v>0</v>
      </c>
      <c r="BZ38" s="82"/>
      <c r="CA38" s="82" t="str">
        <f t="shared" si="24"/>
        <v/>
      </c>
      <c r="CB38" s="53" t="str">
        <f t="shared" si="25"/>
        <v/>
      </c>
      <c r="CC38" s="53" t="s">
        <v>50</v>
      </c>
      <c r="CD38" s="84" t="s">
        <v>1835</v>
      </c>
      <c r="CE38" s="53"/>
      <c r="CF38" s="53" t="s">
        <v>1836</v>
      </c>
      <c r="CG38" s="53">
        <v>7</v>
      </c>
      <c r="CH38" s="83">
        <v>46169</v>
      </c>
      <c r="CI38" s="53"/>
      <c r="CJ38" s="53"/>
    </row>
    <row r="39" spans="3:88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2"/>
        <v>4</v>
      </c>
      <c r="M39" s="26">
        <f t="shared" si="23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67">
        <f>SUMIFS([1]Up!$J:$J,[1]Up!$D:$D,D39)</f>
        <v>0</v>
      </c>
      <c r="BZ39" s="82"/>
      <c r="CA39" s="82" t="str">
        <f t="shared" si="24"/>
        <v/>
      </c>
      <c r="CB39" s="53" t="str">
        <f t="shared" si="25"/>
        <v/>
      </c>
      <c r="CC39" s="53" t="s">
        <v>61</v>
      </c>
      <c r="CD39" s="53" t="s">
        <v>1844</v>
      </c>
      <c r="CE39" s="53"/>
      <c r="CF39" s="53" t="s">
        <v>1845</v>
      </c>
      <c r="CG39" s="53">
        <v>4</v>
      </c>
      <c r="CH39" s="83">
        <v>46169</v>
      </c>
      <c r="CI39" s="53"/>
      <c r="CJ39" s="53"/>
    </row>
    <row r="40" spans="3:88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2"/>
        <v>524</v>
      </c>
      <c r="M40" s="26">
        <f t="shared" si="23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>
        <v>524</v>
      </c>
      <c r="BY40" s="67">
        <f>SUMIFS([1]Up!$J:$J,[1]Up!$D:$D,D40)</f>
        <v>0</v>
      </c>
      <c r="BZ40" s="82"/>
      <c r="CA40" s="82" t="str">
        <f t="shared" si="24"/>
        <v/>
      </c>
      <c r="CB40" s="53" t="str">
        <f t="shared" si="25"/>
        <v/>
      </c>
      <c r="CC40" s="53" t="s">
        <v>75</v>
      </c>
      <c r="CD40" s="53"/>
      <c r="CE40" s="53"/>
      <c r="CF40" s="53"/>
      <c r="CG40" s="53"/>
      <c r="CH40" s="83"/>
      <c r="CI40" s="53"/>
      <c r="CJ40" s="53"/>
    </row>
    <row r="41" spans="3:88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2"/>
        <v>262</v>
      </c>
      <c r="M41" s="26">
        <f t="shared" si="23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67">
        <f>SUMIFS([1]Up!$J:$J,[1]Up!$D:$D,D41)</f>
        <v>0</v>
      </c>
      <c r="BZ41" s="82"/>
      <c r="CA41" s="82" t="str">
        <f t="shared" si="24"/>
        <v/>
      </c>
      <c r="CB41" s="53" t="str">
        <f t="shared" si="25"/>
        <v/>
      </c>
      <c r="CC41" s="53" t="s">
        <v>75</v>
      </c>
      <c r="CD41" s="53"/>
      <c r="CE41" s="53"/>
      <c r="CF41" s="53"/>
      <c r="CG41" s="53"/>
      <c r="CH41" s="83"/>
      <c r="CI41" s="53"/>
      <c r="CJ41" s="53"/>
    </row>
    <row r="42" spans="3:88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2"/>
        <v>1</v>
      </c>
      <c r="M42" s="26">
        <f t="shared" si="23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67">
        <f>SUMIFS([1]Up!$J:$J,[1]Up!$D:$D,D42)</f>
        <v>0</v>
      </c>
      <c r="BZ42" s="82" t="s">
        <v>82</v>
      </c>
      <c r="CA42" s="82" t="str">
        <f t="shared" si="24"/>
        <v>PL6</v>
      </c>
      <c r="CB42" s="53" t="str">
        <f t="shared" si="25"/>
        <v>Thừa 1</v>
      </c>
      <c r="CC42" s="53" t="s">
        <v>50</v>
      </c>
      <c r="CD42" s="53"/>
      <c r="CE42" s="53"/>
      <c r="CF42" s="53" t="s">
        <v>1681</v>
      </c>
      <c r="CG42" s="53">
        <v>1</v>
      </c>
      <c r="CH42" s="83"/>
      <c r="CI42" s="53"/>
      <c r="CJ42" s="53"/>
    </row>
    <row r="43" spans="3:88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2"/>
        <v>7</v>
      </c>
      <c r="M43" s="26">
        <f t="shared" si="23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67">
        <f>SUMIFS([1]Up!$J:$J,[1]Up!$D:$D,D43)</f>
        <v>0</v>
      </c>
      <c r="BZ43" s="82"/>
      <c r="CA43" s="82" t="str">
        <f t="shared" si="24"/>
        <v>PL25</v>
      </c>
      <c r="CB43" s="53" t="str">
        <f t="shared" si="25"/>
        <v/>
      </c>
      <c r="CC43" s="53" t="s">
        <v>50</v>
      </c>
      <c r="CD43" s="53" t="s">
        <v>1850</v>
      </c>
      <c r="CE43" s="53"/>
      <c r="CF43" s="53" t="s">
        <v>1851</v>
      </c>
      <c r="CG43" s="53">
        <v>7</v>
      </c>
      <c r="CH43" s="83">
        <v>46169</v>
      </c>
      <c r="CI43" s="53"/>
      <c r="CJ43" s="53"/>
    </row>
    <row r="44" spans="3:88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2"/>
        <v>1</v>
      </c>
      <c r="M44" s="26">
        <f t="shared" si="23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67">
        <f>SUMIFS([1]Up!$J:$J,[1]Up!$D:$D,D44)</f>
        <v>0</v>
      </c>
      <c r="BZ44" s="82" t="s">
        <v>82</v>
      </c>
      <c r="CA44" s="82" t="str">
        <f t="shared" si="24"/>
        <v/>
      </c>
      <c r="CB44" s="53" t="str">
        <f t="shared" si="25"/>
        <v>Thừa 1</v>
      </c>
      <c r="CC44" s="53" t="s">
        <v>50</v>
      </c>
      <c r="CD44" s="53"/>
      <c r="CE44" s="53"/>
      <c r="CF44" s="53" t="s">
        <v>1681</v>
      </c>
      <c r="CG44" s="53">
        <v>1</v>
      </c>
      <c r="CH44" s="83"/>
      <c r="CI44" s="53"/>
      <c r="CJ44" s="53"/>
    </row>
    <row r="45" spans="3:88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2"/>
        <v>1</v>
      </c>
      <c r="M45" s="26">
        <f t="shared" si="23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67">
        <f>SUMIFS([1]Up!$J:$J,[1]Up!$D:$D,D45)</f>
        <v>0</v>
      </c>
      <c r="BZ45" s="82" t="s">
        <v>82</v>
      </c>
      <c r="CA45" s="82" t="str">
        <f t="shared" si="24"/>
        <v/>
      </c>
      <c r="CB45" s="53" t="str">
        <f t="shared" si="25"/>
        <v>Thừa 1</v>
      </c>
      <c r="CC45" s="53" t="s">
        <v>50</v>
      </c>
      <c r="CD45" s="53"/>
      <c r="CE45" s="53"/>
      <c r="CF45" s="53" t="s">
        <v>1681</v>
      </c>
      <c r="CG45" s="53">
        <v>1</v>
      </c>
      <c r="CH45" s="83"/>
      <c r="CI45" s="53"/>
      <c r="CJ45" s="53"/>
    </row>
    <row r="46" spans="3:88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2"/>
        <v>2</v>
      </c>
      <c r="M46" s="26">
        <f t="shared" si="23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67">
        <f>SUMIFS([1]Up!$J:$J,[1]Up!$D:$D,D46)</f>
        <v>0</v>
      </c>
      <c r="BZ46" s="82"/>
      <c r="CA46" s="82" t="str">
        <f t="shared" si="24"/>
        <v/>
      </c>
      <c r="CB46" s="53" t="str">
        <f t="shared" si="25"/>
        <v/>
      </c>
      <c r="CC46" s="53" t="s">
        <v>50</v>
      </c>
      <c r="CD46" s="53" t="s">
        <v>1862</v>
      </c>
      <c r="CE46" s="53"/>
      <c r="CF46" s="53" t="s">
        <v>1864</v>
      </c>
      <c r="CG46" s="53">
        <v>2</v>
      </c>
      <c r="CH46" s="83">
        <v>46169</v>
      </c>
      <c r="CI46" s="53"/>
      <c r="CJ46" s="53"/>
    </row>
    <row r="47" spans="3:88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2"/>
        <v>2</v>
      </c>
      <c r="M47" s="26">
        <f t="shared" si="23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67">
        <f>SUMIFS([1]Up!$J:$J,[1]Up!$D:$D,D47)</f>
        <v>0</v>
      </c>
      <c r="BZ47" s="82"/>
      <c r="CA47" s="82" t="str">
        <f t="shared" si="24"/>
        <v/>
      </c>
      <c r="CB47" s="53" t="str">
        <f t="shared" si="25"/>
        <v/>
      </c>
      <c r="CC47" s="53" t="s">
        <v>50</v>
      </c>
      <c r="CD47" s="53" t="s">
        <v>1862</v>
      </c>
      <c r="CE47" s="53"/>
      <c r="CF47" s="53" t="s">
        <v>1864</v>
      </c>
      <c r="CG47" s="53">
        <v>2</v>
      </c>
      <c r="CH47" s="83">
        <v>46169</v>
      </c>
      <c r="CI47" s="53"/>
      <c r="CJ47" s="53"/>
    </row>
    <row r="48" spans="3:88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2"/>
        <v>2</v>
      </c>
      <c r="M48" s="26">
        <f t="shared" si="23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67">
        <f>SUMIFS([1]Up!$J:$J,[1]Up!$D:$D,D48)</f>
        <v>0</v>
      </c>
      <c r="BZ48" s="82"/>
      <c r="CA48" s="82" t="str">
        <f t="shared" si="24"/>
        <v/>
      </c>
      <c r="CB48" s="53" t="str">
        <f t="shared" si="25"/>
        <v/>
      </c>
      <c r="CC48" s="53" t="s">
        <v>96</v>
      </c>
      <c r="CD48" s="53"/>
      <c r="CE48" s="53"/>
      <c r="CF48" s="53" t="s">
        <v>1681</v>
      </c>
      <c r="CG48" s="53">
        <v>2</v>
      </c>
      <c r="CH48" s="83"/>
      <c r="CI48" s="53"/>
      <c r="CJ48" s="53"/>
    </row>
    <row r="49" spans="3:88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2"/>
        <v>6</v>
      </c>
      <c r="M49" s="26">
        <f t="shared" si="23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67">
        <f>SUMIFS([1]Up!$J:$J,[1]Up!$D:$D,D49)</f>
        <v>0</v>
      </c>
      <c r="BZ49" s="82"/>
      <c r="CA49" s="82" t="str">
        <f t="shared" si="24"/>
        <v/>
      </c>
      <c r="CB49" s="53" t="str">
        <f t="shared" si="25"/>
        <v/>
      </c>
      <c r="CC49" s="53" t="s">
        <v>50</v>
      </c>
      <c r="CD49" s="84" t="s">
        <v>1870</v>
      </c>
      <c r="CE49" s="53"/>
      <c r="CF49" s="53" t="s">
        <v>1871</v>
      </c>
      <c r="CG49" s="53">
        <v>6</v>
      </c>
      <c r="CH49" s="83">
        <v>46169</v>
      </c>
      <c r="CI49" s="53"/>
      <c r="CJ49" s="53"/>
    </row>
    <row r="50" spans="3:88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2"/>
        <v>4</v>
      </c>
      <c r="M50" s="26">
        <f t="shared" si="23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67">
        <f>SUMIFS([1]Up!$J:$J,[1]Up!$D:$D,D50)</f>
        <v>0</v>
      </c>
      <c r="BZ50" s="82"/>
      <c r="CA50" s="82" t="str">
        <f t="shared" si="24"/>
        <v>PL25</v>
      </c>
      <c r="CB50" s="53" t="str">
        <f t="shared" si="25"/>
        <v/>
      </c>
      <c r="CC50" s="53" t="s">
        <v>50</v>
      </c>
      <c r="CD50" s="84" t="s">
        <v>1875</v>
      </c>
      <c r="CE50" s="53"/>
      <c r="CF50" s="53" t="s">
        <v>1876</v>
      </c>
      <c r="CG50" s="53">
        <v>4</v>
      </c>
      <c r="CH50" s="83">
        <v>46169</v>
      </c>
      <c r="CI50" s="53"/>
      <c r="CJ50" s="53"/>
    </row>
    <row r="51" spans="3:88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2"/>
        <v>8</v>
      </c>
      <c r="M51" s="26">
        <f t="shared" si="2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26"/>
      <c r="BW51" s="26"/>
      <c r="BX51" s="26"/>
      <c r="BY51" s="67">
        <f>SUMIFS([1]Up!$J:$J,[1]Up!$D:$D,D51)</f>
        <v>0</v>
      </c>
      <c r="BZ51" s="82"/>
      <c r="CA51" s="82" t="str">
        <f t="shared" si="24"/>
        <v>PL10</v>
      </c>
      <c r="CB51" s="53" t="str">
        <f t="shared" si="25"/>
        <v/>
      </c>
      <c r="CC51" s="53" t="s">
        <v>61</v>
      </c>
      <c r="CD51" s="84" t="s">
        <v>1789</v>
      </c>
      <c r="CE51" s="53"/>
      <c r="CF51" s="53" t="s">
        <v>1790</v>
      </c>
      <c r="CG51" s="53">
        <v>8</v>
      </c>
      <c r="CH51" s="83">
        <v>46169</v>
      </c>
      <c r="CI51" s="53"/>
      <c r="CJ51" s="53"/>
    </row>
    <row r="52" spans="3:88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2"/>
        <v>2</v>
      </c>
      <c r="M52" s="26">
        <f t="shared" si="2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67">
        <f>SUMIFS([1]Up!$J:$J,[1]Up!$D:$D,D52)</f>
        <v>0</v>
      </c>
      <c r="BZ52" s="82"/>
      <c r="CA52" s="82" t="str">
        <f t="shared" si="24"/>
        <v/>
      </c>
      <c r="CB52" s="53" t="str">
        <f t="shared" si="25"/>
        <v/>
      </c>
      <c r="CC52" s="53" t="s">
        <v>50</v>
      </c>
      <c r="CD52" s="84" t="s">
        <v>1835</v>
      </c>
      <c r="CE52" s="53"/>
      <c r="CF52" s="53" t="s">
        <v>1836</v>
      </c>
      <c r="CG52" s="53">
        <v>2</v>
      </c>
      <c r="CH52" s="83">
        <v>46169</v>
      </c>
      <c r="CI52" s="53"/>
      <c r="CJ52" s="53"/>
    </row>
    <row r="53" spans="3:88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2"/>
        <v>1</v>
      </c>
      <c r="M53" s="26">
        <f t="shared" si="2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67">
        <f>SUMIFS([1]Up!$J:$J,[1]Up!$D:$D,D53)</f>
        <v>0</v>
      </c>
      <c r="BZ53" s="82"/>
      <c r="CA53" s="82" t="str">
        <f t="shared" si="24"/>
        <v/>
      </c>
      <c r="CB53" s="53" t="str">
        <f t="shared" si="25"/>
        <v/>
      </c>
      <c r="CC53" s="53" t="s">
        <v>50</v>
      </c>
      <c r="CD53" s="84" t="s">
        <v>1835</v>
      </c>
      <c r="CE53" s="53"/>
      <c r="CF53" s="53" t="s">
        <v>1836</v>
      </c>
      <c r="CG53" s="53">
        <v>1</v>
      </c>
      <c r="CH53" s="83">
        <v>46169</v>
      </c>
      <c r="CI53" s="53"/>
      <c r="CJ53" s="53"/>
    </row>
    <row r="54" spans="3:88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2"/>
        <v>2</v>
      </c>
      <c r="M54" s="26">
        <f t="shared" si="2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67">
        <f>SUMIFS([1]Up!$J:$J,[1]Up!$D:$D,D54)</f>
        <v>0</v>
      </c>
      <c r="BZ54" s="82"/>
      <c r="CA54" s="82" t="str">
        <f t="shared" si="24"/>
        <v/>
      </c>
      <c r="CB54" s="53" t="str">
        <f t="shared" si="25"/>
        <v/>
      </c>
      <c r="CC54" s="53" t="s">
        <v>50</v>
      </c>
      <c r="CD54" s="84" t="s">
        <v>1880</v>
      </c>
      <c r="CE54" s="53"/>
      <c r="CF54" s="53" t="s">
        <v>1881</v>
      </c>
      <c r="CG54" s="53">
        <v>2</v>
      </c>
      <c r="CH54" s="83">
        <v>46169</v>
      </c>
      <c r="CI54" s="53"/>
      <c r="CJ54" s="53"/>
    </row>
    <row r="55" spans="3:88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2"/>
        <v>2</v>
      </c>
      <c r="M55" s="26">
        <f t="shared" si="2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67">
        <f>SUMIFS([1]Up!$J:$J,[1]Up!$D:$D,D55)</f>
        <v>0</v>
      </c>
      <c r="BZ55" s="82"/>
      <c r="CA55" s="82" t="str">
        <f t="shared" si="24"/>
        <v/>
      </c>
      <c r="CB55" s="53" t="str">
        <f t="shared" si="25"/>
        <v/>
      </c>
      <c r="CC55" s="53" t="s">
        <v>50</v>
      </c>
      <c r="CD55" s="84" t="s">
        <v>1880</v>
      </c>
      <c r="CE55" s="53"/>
      <c r="CF55" s="53" t="s">
        <v>1881</v>
      </c>
      <c r="CG55" s="53">
        <v>2</v>
      </c>
      <c r="CH55" s="83">
        <v>46169</v>
      </c>
      <c r="CI55" s="53"/>
      <c r="CJ55" s="53"/>
    </row>
    <row r="56" spans="3:88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2"/>
        <v>4</v>
      </c>
      <c r="M56" s="26">
        <f t="shared" si="2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67">
        <f>SUMIFS([1]Up!$J:$J,[1]Up!$D:$D,D56)</f>
        <v>0</v>
      </c>
      <c r="BZ56" s="82"/>
      <c r="CA56" s="82" t="str">
        <f t="shared" si="24"/>
        <v/>
      </c>
      <c r="CB56" s="53" t="str">
        <f t="shared" si="25"/>
        <v/>
      </c>
      <c r="CC56" s="53" t="s">
        <v>61</v>
      </c>
      <c r="CD56" s="53" t="s">
        <v>1844</v>
      </c>
      <c r="CE56" s="53"/>
      <c r="CF56" s="53" t="s">
        <v>1845</v>
      </c>
      <c r="CG56" s="53">
        <v>4</v>
      </c>
      <c r="CH56" s="83">
        <v>46169</v>
      </c>
      <c r="CI56" s="53"/>
      <c r="CJ56" s="53"/>
    </row>
    <row r="57" spans="3:88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2"/>
        <v>612</v>
      </c>
      <c r="M57" s="26">
        <f t="shared" si="23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>
        <v>612</v>
      </c>
      <c r="BY57" s="67">
        <f>SUMIFS([1]Up!$J:$J,[1]Up!$D:$D,D57)</f>
        <v>0</v>
      </c>
      <c r="BZ57" s="82"/>
      <c r="CA57" s="82" t="str">
        <f t="shared" si="24"/>
        <v/>
      </c>
      <c r="CB57" s="53" t="str">
        <f t="shared" si="25"/>
        <v/>
      </c>
      <c r="CC57" s="53" t="s">
        <v>75</v>
      </c>
      <c r="CD57" s="53"/>
      <c r="CE57" s="53"/>
      <c r="CF57" s="53"/>
      <c r="CG57" s="53"/>
      <c r="CH57" s="83"/>
      <c r="CI57" s="53"/>
      <c r="CJ57" s="53"/>
    </row>
    <row r="58" spans="3:88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2"/>
        <v>306</v>
      </c>
      <c r="M58" s="26">
        <f t="shared" si="23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67">
        <f>SUMIFS([1]Up!$J:$J,[1]Up!$D:$D,D58)</f>
        <v>0</v>
      </c>
      <c r="BZ58" s="82"/>
      <c r="CA58" s="82" t="str">
        <f t="shared" si="24"/>
        <v/>
      </c>
      <c r="CB58" s="53" t="str">
        <f t="shared" si="25"/>
        <v/>
      </c>
      <c r="CC58" s="53" t="s">
        <v>75</v>
      </c>
      <c r="CD58" s="53"/>
      <c r="CE58" s="53"/>
      <c r="CF58" s="53"/>
      <c r="CG58" s="53"/>
      <c r="CH58" s="83"/>
      <c r="CI58" s="53"/>
      <c r="CJ58" s="53"/>
    </row>
    <row r="59" spans="3:88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2"/>
        <v>1</v>
      </c>
      <c r="M59" s="26">
        <f t="shared" si="2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67">
        <f>SUMIFS([1]Up!$J:$J,[1]Up!$D:$D,D59)</f>
        <v>0</v>
      </c>
      <c r="BZ59" s="82" t="s">
        <v>82</v>
      </c>
      <c r="CA59" s="82" t="str">
        <f t="shared" si="24"/>
        <v>PL6</v>
      </c>
      <c r="CB59" s="53" t="str">
        <f t="shared" si="25"/>
        <v>Thừa 1</v>
      </c>
      <c r="CC59" s="53" t="s">
        <v>50</v>
      </c>
      <c r="CD59" s="53"/>
      <c r="CE59" s="53"/>
      <c r="CF59" s="53" t="s">
        <v>1681</v>
      </c>
      <c r="CG59" s="53">
        <v>1</v>
      </c>
      <c r="CH59" s="83"/>
      <c r="CI59" s="53"/>
      <c r="CJ59" s="53"/>
    </row>
    <row r="60" spans="3:88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2"/>
        <v>4</v>
      </c>
      <c r="M60" s="26">
        <f t="shared" si="23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67">
        <f>SUMIFS([1]Up!$J:$J,[1]Up!$D:$D,D60)</f>
        <v>0</v>
      </c>
      <c r="BZ60" s="82"/>
      <c r="CA60" s="82" t="str">
        <f t="shared" si="24"/>
        <v>PL12</v>
      </c>
      <c r="CB60" s="53" t="str">
        <f t="shared" si="25"/>
        <v/>
      </c>
      <c r="CC60" s="53" t="s">
        <v>50</v>
      </c>
      <c r="CD60" s="84" t="s">
        <v>1808</v>
      </c>
      <c r="CE60" s="53"/>
      <c r="CF60" s="53" t="s">
        <v>1809</v>
      </c>
      <c r="CG60" s="53">
        <v>4</v>
      </c>
      <c r="CH60" s="83">
        <v>46169</v>
      </c>
      <c r="CI60" s="53"/>
      <c r="CJ60" s="53"/>
    </row>
    <row r="61" spans="3:88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2"/>
        <v>4</v>
      </c>
      <c r="M61" s="26">
        <f t="shared" si="23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67">
        <f>SUMIFS([1]Up!$J:$J,[1]Up!$D:$D,D61)</f>
        <v>0</v>
      </c>
      <c r="BZ61" s="82"/>
      <c r="CA61" s="82" t="str">
        <f t="shared" si="24"/>
        <v>PL12</v>
      </c>
      <c r="CB61" s="53" t="str">
        <f t="shared" si="25"/>
        <v/>
      </c>
      <c r="CC61" s="53" t="s">
        <v>50</v>
      </c>
      <c r="CD61" s="53" t="s">
        <v>1890</v>
      </c>
      <c r="CE61" s="53"/>
      <c r="CF61" s="53" t="s">
        <v>1891</v>
      </c>
      <c r="CG61" s="53">
        <v>4</v>
      </c>
      <c r="CH61" s="83">
        <v>46169</v>
      </c>
      <c r="CI61" s="53"/>
      <c r="CJ61" s="53"/>
    </row>
    <row r="62" spans="3:88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2"/>
        <v>4</v>
      </c>
      <c r="M62" s="26">
        <f t="shared" si="23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67">
        <f>SUMIFS([1]Up!$J:$J,[1]Up!$D:$D,D62)</f>
        <v>0</v>
      </c>
      <c r="BZ62" s="82"/>
      <c r="CA62" s="82" t="str">
        <f t="shared" si="24"/>
        <v>PL12</v>
      </c>
      <c r="CB62" s="53" t="str">
        <f t="shared" si="25"/>
        <v/>
      </c>
      <c r="CC62" s="53" t="s">
        <v>50</v>
      </c>
      <c r="CD62" s="53" t="s">
        <v>1890</v>
      </c>
      <c r="CE62" s="53"/>
      <c r="CF62" s="53" t="s">
        <v>1891</v>
      </c>
      <c r="CG62" s="53">
        <v>4</v>
      </c>
      <c r="CH62" s="83">
        <v>46169</v>
      </c>
      <c r="CI62" s="53"/>
      <c r="CJ62" s="53"/>
    </row>
    <row r="63" spans="3:88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2"/>
        <v>4</v>
      </c>
      <c r="M63" s="26">
        <f t="shared" si="23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67">
        <f>SUMIFS([1]Up!$J:$J,[1]Up!$D:$D,D63)</f>
        <v>0</v>
      </c>
      <c r="BZ63" s="82"/>
      <c r="CA63" s="82" t="str">
        <f t="shared" si="24"/>
        <v>PL12</v>
      </c>
      <c r="CB63" s="53" t="str">
        <f t="shared" si="25"/>
        <v/>
      </c>
      <c r="CC63" s="53" t="s">
        <v>50</v>
      </c>
      <c r="CD63" s="53" t="s">
        <v>1890</v>
      </c>
      <c r="CE63" s="53"/>
      <c r="CF63" s="53" t="s">
        <v>1891</v>
      </c>
      <c r="CG63" s="53">
        <v>4</v>
      </c>
      <c r="CH63" s="83">
        <v>46169</v>
      </c>
      <c r="CI63" s="53"/>
      <c r="CJ63" s="53"/>
    </row>
    <row r="64" spans="3:88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2"/>
        <v>20</v>
      </c>
      <c r="M64" s="26">
        <f t="shared" si="2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67">
        <f>SUMIFS([1]Up!$J:$J,[1]Up!$D:$D,D64)</f>
        <v>0</v>
      </c>
      <c r="BZ64" s="82"/>
      <c r="CA64" s="82" t="str">
        <f t="shared" si="24"/>
        <v>PL10</v>
      </c>
      <c r="CB64" s="53" t="str">
        <f t="shared" si="25"/>
        <v/>
      </c>
      <c r="CC64" s="53" t="s">
        <v>50</v>
      </c>
      <c r="CD64" s="53" t="s">
        <v>1897</v>
      </c>
      <c r="CE64" s="53"/>
      <c r="CF64" s="53" t="s">
        <v>1898</v>
      </c>
      <c r="CG64" s="53">
        <v>20</v>
      </c>
      <c r="CH64" s="83">
        <v>46169</v>
      </c>
      <c r="CI64" s="53"/>
      <c r="CJ64" s="53"/>
    </row>
    <row r="65" spans="3:88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2"/>
        <v>4</v>
      </c>
      <c r="M65" s="26">
        <f t="shared" si="23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67">
        <f>SUMIFS([1]Up!$J:$J,[1]Up!$D:$D,D65)</f>
        <v>0</v>
      </c>
      <c r="BZ65" s="82"/>
      <c r="CA65" s="82" t="str">
        <f t="shared" si="24"/>
        <v>PL12</v>
      </c>
      <c r="CB65" s="53" t="str">
        <f t="shared" si="25"/>
        <v/>
      </c>
      <c r="CC65" s="53" t="s">
        <v>50</v>
      </c>
      <c r="CD65" s="53" t="s">
        <v>1890</v>
      </c>
      <c r="CE65" s="53"/>
      <c r="CF65" s="53" t="s">
        <v>1891</v>
      </c>
      <c r="CG65" s="53">
        <v>4</v>
      </c>
      <c r="CH65" s="83">
        <v>46169</v>
      </c>
      <c r="CI65" s="53"/>
      <c r="CJ65" s="53"/>
    </row>
    <row r="66" spans="3:88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2"/>
        <v>4</v>
      </c>
      <c r="M66" s="26">
        <f t="shared" si="23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67">
        <f>SUMIFS([1]Up!$J:$J,[1]Up!$D:$D,D66)</f>
        <v>0</v>
      </c>
      <c r="BZ66" s="82"/>
      <c r="CA66" s="82" t="str">
        <f t="shared" si="24"/>
        <v>PL12</v>
      </c>
      <c r="CB66" s="53" t="str">
        <f t="shared" si="25"/>
        <v/>
      </c>
      <c r="CC66" s="53" t="s">
        <v>50</v>
      </c>
      <c r="CD66" s="53" t="s">
        <v>1890</v>
      </c>
      <c r="CE66" s="53"/>
      <c r="CF66" s="53" t="s">
        <v>1891</v>
      </c>
      <c r="CG66" s="53">
        <v>4</v>
      </c>
      <c r="CH66" s="83">
        <v>46169</v>
      </c>
      <c r="CI66" s="53"/>
      <c r="CJ66" s="53"/>
    </row>
    <row r="67" spans="3:88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2"/>
        <v>4</v>
      </c>
      <c r="M67" s="26">
        <f t="shared" si="2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67">
        <f>SUMIFS([1]Up!$J:$J,[1]Up!$D:$D,D67)</f>
        <v>0</v>
      </c>
      <c r="BZ67" s="82"/>
      <c r="CA67" s="82" t="str">
        <f t="shared" si="24"/>
        <v>PL10</v>
      </c>
      <c r="CB67" s="53" t="str">
        <f t="shared" si="25"/>
        <v/>
      </c>
      <c r="CC67" s="53" t="s">
        <v>50</v>
      </c>
      <c r="CD67" s="53" t="s">
        <v>1897</v>
      </c>
      <c r="CE67" s="53"/>
      <c r="CF67" s="53" t="s">
        <v>1898</v>
      </c>
      <c r="CG67" s="53">
        <v>4</v>
      </c>
      <c r="CH67" s="83">
        <v>46169</v>
      </c>
      <c r="CI67" s="53"/>
      <c r="CJ67" s="53"/>
    </row>
    <row r="68" spans="3:88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2"/>
        <v>4</v>
      </c>
      <c r="M68" s="26">
        <f t="shared" si="2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67">
        <f>SUMIFS([1]Up!$J:$J,[1]Up!$D:$D,D68)</f>
        <v>0</v>
      </c>
      <c r="BZ68" s="82"/>
      <c r="CA68" s="82" t="str">
        <f t="shared" si="24"/>
        <v>PL10</v>
      </c>
      <c r="CB68" s="53" t="str">
        <f t="shared" si="25"/>
        <v/>
      </c>
      <c r="CC68" s="53" t="s">
        <v>50</v>
      </c>
      <c r="CD68" s="53" t="s">
        <v>1897</v>
      </c>
      <c r="CE68" s="53"/>
      <c r="CF68" s="53" t="s">
        <v>1898</v>
      </c>
      <c r="CG68" s="53">
        <v>4</v>
      </c>
      <c r="CH68" s="83">
        <v>46169</v>
      </c>
      <c r="CI68" s="53"/>
      <c r="CJ68" s="53"/>
    </row>
    <row r="69" spans="3:88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2"/>
        <v>8</v>
      </c>
      <c r="M69" s="26">
        <f t="shared" si="23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67">
        <f>SUMIFS([1]Up!$J:$J,[1]Up!$D:$D,D69)</f>
        <v>0</v>
      </c>
      <c r="BZ69" s="82"/>
      <c r="CA69" s="82" t="str">
        <f t="shared" si="24"/>
        <v>PL12</v>
      </c>
      <c r="CB69" s="53" t="str">
        <f t="shared" si="25"/>
        <v/>
      </c>
      <c r="CC69" s="53" t="s">
        <v>50</v>
      </c>
      <c r="CD69" s="53" t="s">
        <v>1890</v>
      </c>
      <c r="CE69" s="53"/>
      <c r="CF69" s="53" t="s">
        <v>1891</v>
      </c>
      <c r="CG69" s="53">
        <v>8</v>
      </c>
      <c r="CH69" s="83">
        <v>46169</v>
      </c>
      <c r="CI69" s="53"/>
      <c r="CJ69" s="53"/>
    </row>
    <row r="70" spans="3:88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2"/>
        <v>16</v>
      </c>
      <c r="M70" s="26">
        <f t="shared" si="23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67">
        <f>SUMIFS([1]Up!$J:$J,[1]Up!$D:$D,D70)</f>
        <v>0</v>
      </c>
      <c r="BZ70" s="82"/>
      <c r="CA70" s="82" t="str">
        <f t="shared" si="24"/>
        <v>PL12</v>
      </c>
      <c r="CB70" s="53" t="str">
        <f t="shared" si="25"/>
        <v/>
      </c>
      <c r="CC70" s="53" t="s">
        <v>50</v>
      </c>
      <c r="CD70" s="53" t="s">
        <v>1890</v>
      </c>
      <c r="CE70" s="53"/>
      <c r="CF70" s="53" t="s">
        <v>1891</v>
      </c>
      <c r="CG70" s="53">
        <v>16</v>
      </c>
      <c r="CH70" s="83">
        <v>46169</v>
      </c>
      <c r="CI70" s="53"/>
      <c r="CJ70" s="53"/>
    </row>
    <row r="71" spans="3:88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2"/>
        <v>8</v>
      </c>
      <c r="M71" s="26">
        <f t="shared" si="23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67">
        <f>SUMIFS([1]Up!$J:$J,[1]Up!$D:$D,D71)</f>
        <v>0</v>
      </c>
      <c r="BZ71" s="82"/>
      <c r="CA71" s="82" t="str">
        <f t="shared" si="24"/>
        <v>PL12</v>
      </c>
      <c r="CB71" s="53" t="str">
        <f t="shared" si="25"/>
        <v/>
      </c>
      <c r="CC71" s="53" t="s">
        <v>50</v>
      </c>
      <c r="CD71" s="53" t="s">
        <v>1890</v>
      </c>
      <c r="CE71" s="53"/>
      <c r="CF71" s="53" t="s">
        <v>1891</v>
      </c>
      <c r="CG71" s="53">
        <v>8</v>
      </c>
      <c r="CH71" s="83">
        <v>46169</v>
      </c>
      <c r="CI71" s="53"/>
      <c r="CJ71" s="53"/>
    </row>
    <row r="72" spans="3:88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2"/>
        <v>8</v>
      </c>
      <c r="M72" s="26">
        <f t="shared" si="23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67">
        <f>SUMIFS([1]Up!$J:$J,[1]Up!$D:$D,D72)</f>
        <v>0</v>
      </c>
      <c r="BZ72" s="82"/>
      <c r="CA72" s="82" t="str">
        <f t="shared" si="24"/>
        <v>PL12</v>
      </c>
      <c r="CB72" s="53" t="str">
        <f t="shared" si="25"/>
        <v/>
      </c>
      <c r="CC72" s="53" t="s">
        <v>50</v>
      </c>
      <c r="CD72" s="53" t="s">
        <v>1890</v>
      </c>
      <c r="CE72" s="53"/>
      <c r="CF72" s="53" t="s">
        <v>1891</v>
      </c>
      <c r="CG72" s="53">
        <v>8</v>
      </c>
      <c r="CH72" s="83">
        <v>46169</v>
      </c>
      <c r="CI72" s="53"/>
      <c r="CJ72" s="53"/>
    </row>
    <row r="73" spans="3:88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2"/>
        <v>8</v>
      </c>
      <c r="M73" s="26">
        <f t="shared" si="23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67">
        <f>SUMIFS([1]Up!$J:$J,[1]Up!$D:$D,D73)</f>
        <v>0</v>
      </c>
      <c r="BZ73" s="82"/>
      <c r="CA73" s="82" t="str">
        <f t="shared" si="24"/>
        <v>PL12</v>
      </c>
      <c r="CB73" s="53" t="str">
        <f t="shared" si="25"/>
        <v/>
      </c>
      <c r="CC73" s="53" t="s">
        <v>50</v>
      </c>
      <c r="CD73" s="53"/>
      <c r="CE73" s="53"/>
      <c r="CF73" s="53"/>
      <c r="CG73" s="53"/>
      <c r="CH73" s="83"/>
      <c r="CI73" s="53"/>
      <c r="CJ73" s="53"/>
    </row>
    <row r="74" spans="3:88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2"/>
        <v>4</v>
      </c>
      <c r="M74" s="26">
        <f t="shared" si="23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67">
        <f>SUMIFS([1]Up!$J:$J,[1]Up!$D:$D,D74)</f>
        <v>0</v>
      </c>
      <c r="BZ74" s="82"/>
      <c r="CA74" s="82" t="str">
        <f t="shared" si="24"/>
        <v>PL12</v>
      </c>
      <c r="CB74" s="53" t="str">
        <f t="shared" si="25"/>
        <v/>
      </c>
      <c r="CC74" s="53" t="s">
        <v>50</v>
      </c>
      <c r="CD74" s="53"/>
      <c r="CE74" s="53"/>
      <c r="CF74" s="53"/>
      <c r="CG74" s="53"/>
      <c r="CH74" s="83"/>
      <c r="CI74" s="53"/>
      <c r="CJ74" s="53"/>
    </row>
    <row r="75" spans="3:88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2"/>
        <v>16</v>
      </c>
      <c r="M75" s="26">
        <f t="shared" si="23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67">
        <f>SUMIFS([1]Up!$J:$J,[1]Up!$D:$D,D75)</f>
        <v>0</v>
      </c>
      <c r="BZ75" s="82"/>
      <c r="CA75" s="82" t="str">
        <f t="shared" si="24"/>
        <v>PL10</v>
      </c>
      <c r="CB75" s="53" t="str">
        <f t="shared" si="25"/>
        <v/>
      </c>
      <c r="CC75" s="53" t="s">
        <v>50</v>
      </c>
      <c r="CD75" s="84" t="s">
        <v>1789</v>
      </c>
      <c r="CE75" s="53"/>
      <c r="CF75" s="53" t="s">
        <v>1790</v>
      </c>
      <c r="CG75" s="53">
        <v>16</v>
      </c>
      <c r="CH75" s="83">
        <v>46169</v>
      </c>
      <c r="CI75" s="53"/>
      <c r="CJ75" s="53"/>
    </row>
    <row r="76" spans="3:88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2"/>
        <v>8</v>
      </c>
      <c r="M76" s="26">
        <f t="shared" si="23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67">
        <f>SUMIFS([1]Up!$J:$J,[1]Up!$D:$D,D76)</f>
        <v>0</v>
      </c>
      <c r="BZ76" s="82"/>
      <c r="CA76" s="82" t="str">
        <f t="shared" si="24"/>
        <v>PL19</v>
      </c>
      <c r="CB76" s="53" t="str">
        <f t="shared" si="25"/>
        <v/>
      </c>
      <c r="CC76" s="53" t="s">
        <v>50</v>
      </c>
      <c r="CD76" s="84" t="s">
        <v>1914</v>
      </c>
      <c r="CE76" s="53"/>
      <c r="CF76" s="53" t="s">
        <v>1915</v>
      </c>
      <c r="CG76" s="53">
        <v>8</v>
      </c>
      <c r="CH76" s="83">
        <v>46169</v>
      </c>
      <c r="CI76" s="53"/>
      <c r="CJ76" s="53"/>
    </row>
    <row r="77" spans="3:88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2"/>
        <v>1</v>
      </c>
      <c r="M77" s="26">
        <f t="shared" si="2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67">
        <f>SUMIFS([1]Up!$J:$J,[1]Up!$D:$D,D77)</f>
        <v>0</v>
      </c>
      <c r="BZ77" s="82"/>
      <c r="CA77" s="82" t="str">
        <f t="shared" si="24"/>
        <v/>
      </c>
      <c r="CB77" s="53" t="str">
        <f t="shared" si="25"/>
        <v/>
      </c>
      <c r="CC77" s="53" t="s">
        <v>50</v>
      </c>
      <c r="CD77" s="84" t="s">
        <v>1921</v>
      </c>
      <c r="CE77" s="53"/>
      <c r="CF77" s="53" t="s">
        <v>1922</v>
      </c>
      <c r="CG77" s="53">
        <v>1</v>
      </c>
      <c r="CH77" s="83">
        <v>46169</v>
      </c>
      <c r="CI77" s="53"/>
      <c r="CJ77" s="53"/>
    </row>
    <row r="78" spans="3:88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2"/>
        <v>2</v>
      </c>
      <c r="M78" s="26">
        <f t="shared" si="23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67">
        <f>SUMIFS([1]Up!$J:$J,[1]Up!$D:$D,D78)</f>
        <v>0</v>
      </c>
      <c r="BZ78" s="82"/>
      <c r="CA78" s="82" t="str">
        <f t="shared" si="24"/>
        <v/>
      </c>
      <c r="CB78" s="53" t="str">
        <f t="shared" si="25"/>
        <v/>
      </c>
      <c r="CC78" s="53" t="s">
        <v>50</v>
      </c>
      <c r="CD78" s="84" t="s">
        <v>1870</v>
      </c>
      <c r="CE78" s="53"/>
      <c r="CF78" s="53" t="s">
        <v>1871</v>
      </c>
      <c r="CG78" s="53">
        <v>2</v>
      </c>
      <c r="CH78" s="83">
        <v>46169</v>
      </c>
      <c r="CI78" s="53"/>
      <c r="CJ78" s="53"/>
    </row>
    <row r="79" spans="3:88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2"/>
        <v>4</v>
      </c>
      <c r="M79" s="26">
        <f t="shared" si="23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67">
        <f>SUMIFS([1]Up!$J:$J,[1]Up!$D:$D,D79)</f>
        <v>0</v>
      </c>
      <c r="BZ79" s="82"/>
      <c r="CA79" s="82" t="str">
        <f t="shared" si="24"/>
        <v/>
      </c>
      <c r="CB79" s="53" t="str">
        <f t="shared" si="25"/>
        <v/>
      </c>
      <c r="CC79" s="53" t="s">
        <v>50</v>
      </c>
      <c r="CD79" s="84" t="s">
        <v>1870</v>
      </c>
      <c r="CE79" s="53"/>
      <c r="CF79" s="53" t="s">
        <v>1871</v>
      </c>
      <c r="CG79" s="53">
        <v>4</v>
      </c>
      <c r="CH79" s="83">
        <v>46169</v>
      </c>
      <c r="CI79" s="53"/>
      <c r="CJ79" s="53"/>
    </row>
    <row r="80" spans="3:88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2"/>
        <v>4</v>
      </c>
      <c r="M80" s="26">
        <f t="shared" si="23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67">
        <f>SUMIFS([1]Up!$J:$J,[1]Up!$D:$D,D80)</f>
        <v>0</v>
      </c>
      <c r="BZ80" s="82"/>
      <c r="CA80" s="82" t="str">
        <f t="shared" si="24"/>
        <v/>
      </c>
      <c r="CB80" s="53" t="str">
        <f t="shared" si="25"/>
        <v/>
      </c>
      <c r="CC80" s="53" t="s">
        <v>50</v>
      </c>
      <c r="CD80" s="84" t="s">
        <v>1870</v>
      </c>
      <c r="CE80" s="53"/>
      <c r="CF80" s="53" t="s">
        <v>1871</v>
      </c>
      <c r="CG80" s="53">
        <v>4</v>
      </c>
      <c r="CH80" s="83">
        <v>46169</v>
      </c>
      <c r="CI80" s="53"/>
      <c r="CJ80" s="53"/>
    </row>
    <row r="81" spans="3:88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2"/>
        <v>4</v>
      </c>
      <c r="M81" s="26">
        <f t="shared" si="23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67">
        <f>SUMIFS([1]Up!$J:$J,[1]Up!$D:$D,D81)</f>
        <v>0</v>
      </c>
      <c r="BZ81" s="82"/>
      <c r="CA81" s="82" t="str">
        <f t="shared" si="24"/>
        <v/>
      </c>
      <c r="CB81" s="53" t="str">
        <f t="shared" si="25"/>
        <v/>
      </c>
      <c r="CC81" s="53" t="s">
        <v>50</v>
      </c>
      <c r="CD81" s="84" t="s">
        <v>1870</v>
      </c>
      <c r="CE81" s="53"/>
      <c r="CF81" s="53" t="s">
        <v>1871</v>
      </c>
      <c r="CG81" s="53">
        <v>4</v>
      </c>
      <c r="CH81" s="83">
        <v>46169</v>
      </c>
      <c r="CI81" s="53"/>
      <c r="CJ81" s="53"/>
    </row>
    <row r="82" spans="3:88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2"/>
        <v>7</v>
      </c>
      <c r="M82" s="26">
        <f t="shared" si="23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67">
        <f>SUMIFS([1]Up!$J:$J,[1]Up!$D:$D,D82)</f>
        <v>0</v>
      </c>
      <c r="BZ82" s="82"/>
      <c r="CA82" s="82" t="str">
        <f t="shared" si="24"/>
        <v/>
      </c>
      <c r="CB82" s="53" t="str">
        <f t="shared" si="25"/>
        <v/>
      </c>
      <c r="CC82" s="53" t="s">
        <v>50</v>
      </c>
      <c r="CD82" s="84" t="s">
        <v>1870</v>
      </c>
      <c r="CE82" s="53"/>
      <c r="CF82" s="53" t="s">
        <v>1871</v>
      </c>
      <c r="CG82" s="53">
        <v>7</v>
      </c>
      <c r="CH82" s="83">
        <v>46169</v>
      </c>
      <c r="CI82" s="53"/>
      <c r="CJ82" s="53"/>
    </row>
    <row r="83" spans="3:88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2"/>
        <v>4</v>
      </c>
      <c r="M83" s="26">
        <f t="shared" si="2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67">
        <f>SUMIFS([1]Up!$J:$J,[1]Up!$D:$D,D83)</f>
        <v>0</v>
      </c>
      <c r="BZ83" s="82"/>
      <c r="CA83" s="82" t="str">
        <f t="shared" si="24"/>
        <v/>
      </c>
      <c r="CB83" s="53" t="str">
        <f t="shared" si="25"/>
        <v/>
      </c>
      <c r="CC83" s="53" t="s">
        <v>50</v>
      </c>
      <c r="CD83" s="84" t="s">
        <v>1870</v>
      </c>
      <c r="CE83" s="53"/>
      <c r="CF83" s="53" t="s">
        <v>1871</v>
      </c>
      <c r="CG83" s="53">
        <v>4</v>
      </c>
      <c r="CH83" s="83">
        <v>46169</v>
      </c>
      <c r="CI83" s="53"/>
      <c r="CJ83" s="53"/>
    </row>
    <row r="84" spans="3:88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2"/>
        <v>0</v>
      </c>
      <c r="M84" s="26">
        <f t="shared" si="23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67">
        <f>SUMIFS([1]Up!$J:$J,[1]Up!$D:$D,D84)</f>
        <v>0</v>
      </c>
      <c r="BZ84" s="82"/>
      <c r="CA84" s="82" t="str">
        <f t="shared" si="24"/>
        <v/>
      </c>
      <c r="CB84" s="53" t="str">
        <f t="shared" si="25"/>
        <v>Thừa 1</v>
      </c>
      <c r="CC84" s="53"/>
      <c r="CD84" s="84"/>
      <c r="CE84" s="53"/>
      <c r="CF84" s="53"/>
      <c r="CG84" s="53"/>
      <c r="CH84" s="83"/>
      <c r="CI84" s="53"/>
      <c r="CJ84" s="53"/>
    </row>
    <row r="85" spans="3:88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2"/>
        <v>1</v>
      </c>
      <c r="M85" s="26">
        <f t="shared" si="2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67">
        <f>SUMIFS([1]Up!$J:$J,[1]Up!$D:$D,D85)</f>
        <v>0</v>
      </c>
      <c r="BZ85" s="82"/>
      <c r="CA85" s="82" t="str">
        <f t="shared" si="24"/>
        <v/>
      </c>
      <c r="CB85" s="53" t="str">
        <f t="shared" si="25"/>
        <v/>
      </c>
      <c r="CC85" s="53" t="s">
        <v>50</v>
      </c>
      <c r="CD85" s="84" t="s">
        <v>1870</v>
      </c>
      <c r="CE85" s="53"/>
      <c r="CF85" s="53" t="s">
        <v>1871</v>
      </c>
      <c r="CG85" s="53">
        <v>1</v>
      </c>
      <c r="CH85" s="83">
        <v>46169</v>
      </c>
      <c r="CI85" s="53"/>
      <c r="CJ85" s="53"/>
    </row>
    <row r="86" spans="3:88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2"/>
        <v>1</v>
      </c>
      <c r="M86" s="26">
        <f t="shared" si="2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67">
        <f>SUMIFS([1]Up!$J:$J,[1]Up!$D:$D,D86)</f>
        <v>0</v>
      </c>
      <c r="BZ86" s="82"/>
      <c r="CA86" s="82" t="str">
        <f t="shared" si="24"/>
        <v/>
      </c>
      <c r="CB86" s="53" t="str">
        <f t="shared" si="25"/>
        <v/>
      </c>
      <c r="CC86" s="53" t="s">
        <v>50</v>
      </c>
      <c r="CD86" s="53" t="s">
        <v>1932</v>
      </c>
      <c r="CE86" s="53"/>
      <c r="CF86" s="53" t="s">
        <v>1933</v>
      </c>
      <c r="CG86" s="53">
        <v>1</v>
      </c>
      <c r="CH86" s="83">
        <v>46169</v>
      </c>
      <c r="CI86" s="53"/>
      <c r="CJ86" s="53"/>
    </row>
    <row r="87" spans="3:88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2"/>
        <v>1</v>
      </c>
      <c r="M87" s="26">
        <f t="shared" si="23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67">
        <f>SUMIFS([1]Up!$J:$J,[1]Up!$D:$D,D87)</f>
        <v>0</v>
      </c>
      <c r="BZ87" s="82"/>
      <c r="CA87" s="82" t="str">
        <f t="shared" si="24"/>
        <v>PL6</v>
      </c>
      <c r="CB87" s="53" t="str">
        <f t="shared" si="25"/>
        <v/>
      </c>
      <c r="CC87" s="53" t="s">
        <v>50</v>
      </c>
      <c r="CD87" s="84" t="s">
        <v>1780</v>
      </c>
      <c r="CE87" s="53"/>
      <c r="CF87" s="53" t="s">
        <v>1781</v>
      </c>
      <c r="CG87" s="53">
        <v>1</v>
      </c>
      <c r="CH87" s="83">
        <v>46169</v>
      </c>
      <c r="CI87" s="53"/>
      <c r="CJ87" s="53"/>
    </row>
    <row r="88" spans="3:88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2"/>
        <v>8</v>
      </c>
      <c r="M88" s="26">
        <f t="shared" si="23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26"/>
      <c r="BW88" s="26"/>
      <c r="BX88" s="26"/>
      <c r="BY88" s="67">
        <f>SUMIFS([1]Up!$J:$J,[1]Up!$D:$D,D88)</f>
        <v>0</v>
      </c>
      <c r="BZ88" s="82"/>
      <c r="CA88" s="82" t="str">
        <f t="shared" si="24"/>
        <v>PL10</v>
      </c>
      <c r="CB88" s="53" t="str">
        <f t="shared" si="25"/>
        <v/>
      </c>
      <c r="CC88" s="53" t="s">
        <v>61</v>
      </c>
      <c r="CD88" s="84" t="s">
        <v>1789</v>
      </c>
      <c r="CE88" s="53"/>
      <c r="CF88" s="53" t="s">
        <v>1790</v>
      </c>
      <c r="CG88" s="53">
        <v>8</v>
      </c>
      <c r="CH88" s="83">
        <v>46169</v>
      </c>
      <c r="CI88" s="53"/>
      <c r="CJ88" s="53"/>
    </row>
    <row r="89" spans="3:88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2"/>
        <v>4</v>
      </c>
      <c r="M89" s="26">
        <f t="shared" si="2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67">
        <f>SUMIFS([1]Up!$J:$J,[1]Up!$D:$D,D89)</f>
        <v>0</v>
      </c>
      <c r="BZ89" s="82"/>
      <c r="CA89" s="82" t="str">
        <f t="shared" si="24"/>
        <v/>
      </c>
      <c r="CB89" s="53" t="str">
        <f t="shared" si="25"/>
        <v/>
      </c>
      <c r="CC89" s="53" t="s">
        <v>61</v>
      </c>
      <c r="CD89" s="53" t="s">
        <v>1844</v>
      </c>
      <c r="CE89" s="53"/>
      <c r="CF89" s="53" t="s">
        <v>1845</v>
      </c>
      <c r="CG89" s="53">
        <v>4</v>
      </c>
      <c r="CH89" s="83">
        <v>46169</v>
      </c>
      <c r="CI89" s="53"/>
      <c r="CJ89" s="53"/>
    </row>
    <row r="90" spans="3:88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2"/>
        <v>308</v>
      </c>
      <c r="M90" s="26">
        <f t="shared" si="2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>
        <v>308</v>
      </c>
      <c r="BY90" s="67">
        <f>SUMIFS([1]Up!$J:$J,[1]Up!$D:$D,D90)</f>
        <v>0</v>
      </c>
      <c r="BZ90" s="82"/>
      <c r="CA90" s="82" t="str">
        <f t="shared" si="24"/>
        <v/>
      </c>
      <c r="CB90" s="53" t="str">
        <f t="shared" si="25"/>
        <v/>
      </c>
      <c r="CC90" s="53" t="s">
        <v>75</v>
      </c>
      <c r="CD90" s="53"/>
      <c r="CE90" s="53"/>
      <c r="CF90" s="53"/>
      <c r="CG90" s="53"/>
      <c r="CH90" s="83"/>
      <c r="CI90" s="53"/>
      <c r="CJ90" s="53"/>
    </row>
    <row r="91" spans="3:88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2"/>
        <v>154</v>
      </c>
      <c r="M91" s="26">
        <f t="shared" si="2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67">
        <f>SUMIFS([1]Up!$J:$J,[1]Up!$D:$D,D91)</f>
        <v>0</v>
      </c>
      <c r="BZ91" s="82"/>
      <c r="CA91" s="82" t="str">
        <f t="shared" si="24"/>
        <v/>
      </c>
      <c r="CB91" s="53" t="str">
        <f t="shared" si="25"/>
        <v/>
      </c>
      <c r="CC91" s="53" t="s">
        <v>75</v>
      </c>
      <c r="CD91" s="53"/>
      <c r="CE91" s="53"/>
      <c r="CF91" s="53"/>
      <c r="CG91" s="53"/>
      <c r="CH91" s="83"/>
      <c r="CI91" s="53"/>
      <c r="CJ91" s="53"/>
    </row>
    <row r="92" spans="3:88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2"/>
        <v>1</v>
      </c>
      <c r="M92" s="26">
        <f t="shared" si="2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67">
        <f>SUMIFS([1]Up!$J:$J,[1]Up!$D:$D,D92)</f>
        <v>0</v>
      </c>
      <c r="BZ92" s="82"/>
      <c r="CA92" s="82" t="str">
        <f t="shared" si="24"/>
        <v>PL6</v>
      </c>
      <c r="CB92" s="53" t="str">
        <f t="shared" si="25"/>
        <v/>
      </c>
      <c r="CC92" s="53" t="s">
        <v>50</v>
      </c>
      <c r="CD92" s="84" t="s">
        <v>1780</v>
      </c>
      <c r="CE92" s="53"/>
      <c r="CF92" s="53" t="s">
        <v>1781</v>
      </c>
      <c r="CG92" s="53">
        <v>1</v>
      </c>
      <c r="CH92" s="83">
        <v>46169</v>
      </c>
      <c r="CI92" s="53"/>
      <c r="CJ92" s="53"/>
    </row>
    <row r="93" spans="3:88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2"/>
        <v>2</v>
      </c>
      <c r="M93" s="26">
        <f t="shared" si="2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67">
        <f>SUMIFS([1]Up!$J:$J,[1]Up!$D:$D,D93)</f>
        <v>0</v>
      </c>
      <c r="BZ93" s="82"/>
      <c r="CA93" s="82" t="str">
        <f t="shared" si="24"/>
        <v>PL6</v>
      </c>
      <c r="CB93" s="53" t="str">
        <f t="shared" si="25"/>
        <v/>
      </c>
      <c r="CC93" s="53" t="s">
        <v>50</v>
      </c>
      <c r="CD93" s="84" t="s">
        <v>1780</v>
      </c>
      <c r="CE93" s="53"/>
      <c r="CF93" s="53" t="s">
        <v>1781</v>
      </c>
      <c r="CG93" s="53">
        <v>2</v>
      </c>
      <c r="CH93" s="83">
        <v>46169</v>
      </c>
      <c r="CI93" s="53"/>
      <c r="CJ93" s="53"/>
    </row>
    <row r="94" spans="3:88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6">MIN(SUM(N94:BX94),I94)</f>
        <v>1</v>
      </c>
      <c r="M94" s="26">
        <f t="shared" si="2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67">
        <f>SUMIFS([1]Up!$J:$J,[1]Up!$D:$D,D94)</f>
        <v>0</v>
      </c>
      <c r="BZ94" s="82"/>
      <c r="CA94" s="82" t="str">
        <f t="shared" ref="CA94:CA157" si="27">IFERROR(IF(C94="Plate",LEFT(E94,FIND("*",E94,1)-1),""),IF(C94="Plate",LEFT(E94,FIND("x",E94,1)-1),""))</f>
        <v>PL1.2</v>
      </c>
      <c r="CB94" s="53" t="str">
        <f t="shared" ref="CB94:CB157" si="28">IF(ROUND(SUM(N94:BX94)-I94,0)&gt;0,"Thừa "&amp;SUM(N94:BX94)-I94,"")</f>
        <v/>
      </c>
      <c r="CC94" s="53" t="s">
        <v>50</v>
      </c>
      <c r="CD94" s="53" t="s">
        <v>1940</v>
      </c>
      <c r="CE94" s="53"/>
      <c r="CF94" s="53" t="s">
        <v>1941</v>
      </c>
      <c r="CG94" s="53">
        <v>1</v>
      </c>
      <c r="CH94" s="83">
        <v>46169</v>
      </c>
      <c r="CI94" s="53"/>
      <c r="CJ94" s="53"/>
    </row>
    <row r="95" spans="3:88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6"/>
        <v>0</v>
      </c>
      <c r="M95" s="26">
        <f t="shared" si="23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67">
        <f>SUMIFS([1]Up!$J:$J,[1]Up!$D:$D,D95)</f>
        <v>0</v>
      </c>
      <c r="BZ95" s="82"/>
      <c r="CA95" s="82" t="str">
        <f t="shared" si="27"/>
        <v/>
      </c>
      <c r="CB95" s="53" t="str">
        <f t="shared" si="28"/>
        <v/>
      </c>
      <c r="CC95" s="53" t="s">
        <v>75</v>
      </c>
      <c r="CD95" s="53"/>
      <c r="CE95" s="53"/>
      <c r="CF95" s="53"/>
      <c r="CG95" s="53"/>
      <c r="CH95" s="83"/>
      <c r="CI95" s="53"/>
      <c r="CJ95" s="53"/>
    </row>
    <row r="96" spans="3:88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6"/>
        <v>336</v>
      </c>
      <c r="M96" s="26">
        <f t="shared" si="23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>
        <v>336</v>
      </c>
      <c r="BY96" s="67">
        <f>SUMIFS([1]Up!$J:$J,[1]Up!$D:$D,D96)</f>
        <v>0</v>
      </c>
      <c r="BZ96" s="82"/>
      <c r="CA96" s="82" t="str">
        <f t="shared" si="27"/>
        <v/>
      </c>
      <c r="CB96" s="53" t="str">
        <f t="shared" si="28"/>
        <v/>
      </c>
      <c r="CC96" s="53" t="s">
        <v>75</v>
      </c>
      <c r="CD96" s="53"/>
      <c r="CE96" s="53"/>
      <c r="CF96" s="53"/>
      <c r="CG96" s="53"/>
      <c r="CH96" s="83"/>
      <c r="CI96" s="53"/>
      <c r="CJ96" s="53"/>
    </row>
    <row r="97" spans="3:88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6"/>
        <v>0</v>
      </c>
      <c r="M97" s="26">
        <f t="shared" si="23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67">
        <f>SUMIFS([1]Up!$J:$J,[1]Up!$D:$D,D97)</f>
        <v>0</v>
      </c>
      <c r="BZ97" s="82"/>
      <c r="CA97" s="82" t="str">
        <f t="shared" si="27"/>
        <v/>
      </c>
      <c r="CB97" s="53" t="str">
        <f t="shared" si="28"/>
        <v/>
      </c>
      <c r="CC97" s="53" t="s">
        <v>75</v>
      </c>
      <c r="CD97" s="53"/>
      <c r="CE97" s="53"/>
      <c r="CF97" s="53"/>
      <c r="CG97" s="53"/>
      <c r="CH97" s="83"/>
      <c r="CI97" s="53"/>
      <c r="CJ97" s="53"/>
    </row>
    <row r="98" spans="3:88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6"/>
        <v>0</v>
      </c>
      <c r="M98" s="26">
        <f t="shared" si="23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67">
        <f>SUMIFS([1]Up!$J:$J,[1]Up!$D:$D,D98)</f>
        <v>0</v>
      </c>
      <c r="BZ98" s="82"/>
      <c r="CA98" s="82" t="str">
        <f t="shared" si="27"/>
        <v/>
      </c>
      <c r="CB98" s="53" t="str">
        <f t="shared" si="28"/>
        <v/>
      </c>
      <c r="CC98" s="53" t="s">
        <v>75</v>
      </c>
      <c r="CD98" s="53"/>
      <c r="CE98" s="53"/>
      <c r="CF98" s="53"/>
      <c r="CG98" s="53"/>
      <c r="CH98" s="83"/>
      <c r="CI98" s="53"/>
      <c r="CJ98" s="53"/>
    </row>
    <row r="99" spans="3:88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6"/>
        <v>1</v>
      </c>
      <c r="M99" s="26">
        <f t="shared" si="23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26"/>
      <c r="BW99" s="26"/>
      <c r="BX99" s="26"/>
      <c r="BY99" s="67">
        <f>SUMIFS([1]Up!$J:$J,[1]Up!$D:$D,D99)</f>
        <v>0</v>
      </c>
      <c r="BZ99" s="82"/>
      <c r="CA99" s="82" t="str">
        <f t="shared" si="27"/>
        <v/>
      </c>
      <c r="CB99" s="53" t="str">
        <f t="shared" si="28"/>
        <v/>
      </c>
      <c r="CC99" s="53" t="s">
        <v>50</v>
      </c>
      <c r="CD99" s="53"/>
      <c r="CE99" s="53"/>
      <c r="CF99" s="53" t="s">
        <v>1681</v>
      </c>
      <c r="CG99" s="53">
        <v>1</v>
      </c>
      <c r="CH99" s="83"/>
      <c r="CI99" s="53"/>
      <c r="CJ99" s="53"/>
    </row>
    <row r="100" spans="3:88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6"/>
        <v>3</v>
      </c>
      <c r="M100" s="26">
        <f t="shared" si="2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67">
        <f>SUMIFS([1]Up!$J:$J,[1]Up!$D:$D,D100)</f>
        <v>0</v>
      </c>
      <c r="BZ100" s="82"/>
      <c r="CA100" s="82" t="str">
        <f t="shared" si="27"/>
        <v>PL10</v>
      </c>
      <c r="CB100" s="53" t="str">
        <f t="shared" si="28"/>
        <v/>
      </c>
      <c r="CC100" s="53" t="s">
        <v>50</v>
      </c>
      <c r="CD100" s="53" t="s">
        <v>3899</v>
      </c>
      <c r="CE100" s="53"/>
      <c r="CF100" s="53" t="s">
        <v>3900</v>
      </c>
      <c r="CG100" s="53">
        <v>3</v>
      </c>
      <c r="CH100" s="83">
        <v>46191</v>
      </c>
      <c r="CI100" s="53"/>
      <c r="CJ100" s="53"/>
    </row>
    <row r="101" spans="3:88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6"/>
        <v>26</v>
      </c>
      <c r="M101" s="26">
        <f t="shared" si="2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67">
        <f>SUMIFS([1]Up!$J:$J,[1]Up!$D:$D,D101)</f>
        <v>0</v>
      </c>
      <c r="BZ101" s="82"/>
      <c r="CA101" s="82" t="str">
        <f t="shared" si="27"/>
        <v>PL6</v>
      </c>
      <c r="CB101" s="53" t="str">
        <f t="shared" si="28"/>
        <v/>
      </c>
      <c r="CC101" s="53" t="s">
        <v>50</v>
      </c>
      <c r="CD101" s="84" t="s">
        <v>3916</v>
      </c>
      <c r="CE101" s="53"/>
      <c r="CF101" s="53" t="s">
        <v>3917</v>
      </c>
      <c r="CG101" s="53">
        <v>26</v>
      </c>
      <c r="CH101" s="83">
        <v>46191</v>
      </c>
      <c r="CI101" s="53"/>
      <c r="CJ101" s="53"/>
    </row>
    <row r="102" spans="3:88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6"/>
        <v>3</v>
      </c>
      <c r="M102" s="26">
        <f t="shared" si="2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67">
        <f>SUMIFS([1]Up!$J:$J,[1]Up!$D:$D,D102)</f>
        <v>0</v>
      </c>
      <c r="BZ102" s="82"/>
      <c r="CA102" s="82" t="str">
        <f t="shared" si="27"/>
        <v>PL10</v>
      </c>
      <c r="CB102" s="53" t="str">
        <f t="shared" si="28"/>
        <v/>
      </c>
      <c r="CC102" s="53" t="s">
        <v>50</v>
      </c>
      <c r="CD102" s="53"/>
      <c r="CE102" s="53"/>
      <c r="CF102" s="53"/>
      <c r="CG102" s="53"/>
      <c r="CH102" s="83"/>
      <c r="CI102" s="53"/>
      <c r="CJ102" s="53"/>
    </row>
    <row r="103" spans="3:88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6"/>
        <v>1</v>
      </c>
      <c r="M103" s="26">
        <f t="shared" si="23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26"/>
      <c r="BW103" s="26"/>
      <c r="BX103" s="26"/>
      <c r="BY103" s="67">
        <f>SUMIFS([1]Up!$J:$J,[1]Up!$D:$D,D103)</f>
        <v>0</v>
      </c>
      <c r="BZ103" s="82"/>
      <c r="CA103" s="82" t="str">
        <f t="shared" si="27"/>
        <v/>
      </c>
      <c r="CB103" s="53" t="str">
        <f t="shared" si="28"/>
        <v/>
      </c>
      <c r="CC103" s="53" t="s">
        <v>50</v>
      </c>
      <c r="CD103" s="53"/>
      <c r="CE103" s="53"/>
      <c r="CF103" s="53" t="s">
        <v>1681</v>
      </c>
      <c r="CG103" s="53">
        <v>1</v>
      </c>
      <c r="CH103" s="83"/>
      <c r="CI103" s="53"/>
      <c r="CJ103" s="53"/>
    </row>
    <row r="104" spans="3:88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6"/>
        <v>4</v>
      </c>
      <c r="M104" s="26">
        <f t="shared" si="23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67">
        <f>SUMIFS([1]Up!$J:$J,[1]Up!$D:$D,D104)</f>
        <v>0</v>
      </c>
      <c r="BZ104" s="82"/>
      <c r="CA104" s="82" t="str">
        <f t="shared" si="27"/>
        <v>PL10</v>
      </c>
      <c r="CB104" s="53" t="str">
        <f t="shared" si="28"/>
        <v/>
      </c>
      <c r="CC104" s="53" t="s">
        <v>50</v>
      </c>
      <c r="CD104" s="53" t="s">
        <v>3899</v>
      </c>
      <c r="CE104" s="53"/>
      <c r="CF104" s="53" t="s">
        <v>3900</v>
      </c>
      <c r="CG104" s="53">
        <v>4</v>
      </c>
      <c r="CH104" s="83">
        <v>46191</v>
      </c>
      <c r="CI104" s="53"/>
      <c r="CJ104" s="53"/>
    </row>
    <row r="105" spans="3:88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6"/>
        <v>1</v>
      </c>
      <c r="M105" s="26">
        <f t="shared" si="2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67">
        <f>SUMIFS([1]Up!$J:$J,[1]Up!$D:$D,D105)</f>
        <v>0</v>
      </c>
      <c r="BZ105" s="82"/>
      <c r="CA105" s="82" t="str">
        <f t="shared" si="27"/>
        <v>PL12</v>
      </c>
      <c r="CB105" s="53" t="str">
        <f t="shared" si="28"/>
        <v/>
      </c>
      <c r="CC105" s="53" t="s">
        <v>50</v>
      </c>
      <c r="CD105" s="53" t="s">
        <v>3922</v>
      </c>
      <c r="CE105" s="53"/>
      <c r="CF105" s="53" t="s">
        <v>3923</v>
      </c>
      <c r="CG105" s="53">
        <v>1</v>
      </c>
      <c r="CH105" s="83">
        <v>46191</v>
      </c>
      <c r="CI105" s="53"/>
      <c r="CJ105" s="53"/>
    </row>
    <row r="106" spans="3:88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6"/>
        <v>2</v>
      </c>
      <c r="M106" s="26">
        <f t="shared" si="2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67">
        <f>SUMIFS([1]Up!$J:$J,[1]Up!$D:$D,D106)</f>
        <v>0</v>
      </c>
      <c r="BZ106" s="82"/>
      <c r="CA106" s="82" t="str">
        <f t="shared" si="27"/>
        <v>PL12</v>
      </c>
      <c r="CB106" s="53" t="str">
        <f t="shared" si="28"/>
        <v/>
      </c>
      <c r="CC106" s="53" t="s">
        <v>50</v>
      </c>
      <c r="CD106" s="53" t="s">
        <v>3922</v>
      </c>
      <c r="CE106" s="53"/>
      <c r="CF106" s="53" t="s">
        <v>3923</v>
      </c>
      <c r="CG106" s="53">
        <v>2</v>
      </c>
      <c r="CH106" s="83">
        <v>46191</v>
      </c>
      <c r="CI106" s="53"/>
      <c r="CJ106" s="53"/>
    </row>
    <row r="107" spans="3:88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6"/>
        <v>30</v>
      </c>
      <c r="M107" s="26">
        <f t="shared" si="2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67">
        <f>SUMIFS([1]Up!$J:$J,[1]Up!$D:$D,D107)</f>
        <v>0</v>
      </c>
      <c r="BZ107" s="82"/>
      <c r="CA107" s="82" t="str">
        <f t="shared" si="27"/>
        <v>PL6</v>
      </c>
      <c r="CB107" s="53" t="str">
        <f t="shared" si="28"/>
        <v/>
      </c>
      <c r="CC107" s="53" t="s">
        <v>50</v>
      </c>
      <c r="CD107" s="84" t="s">
        <v>3916</v>
      </c>
      <c r="CE107" s="53"/>
      <c r="CF107" s="53" t="s">
        <v>3917</v>
      </c>
      <c r="CG107" s="53">
        <v>30</v>
      </c>
      <c r="CH107" s="83">
        <v>46191</v>
      </c>
      <c r="CI107" s="53"/>
      <c r="CJ107" s="53"/>
    </row>
    <row r="108" spans="3:88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6"/>
        <v>4</v>
      </c>
      <c r="M108" s="26">
        <f t="shared" si="23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67">
        <f>SUMIFS([1]Up!$J:$J,[1]Up!$D:$D,D108)</f>
        <v>0</v>
      </c>
      <c r="BZ108" s="82"/>
      <c r="CA108" s="82" t="str">
        <f t="shared" si="27"/>
        <v>PL10</v>
      </c>
      <c r="CB108" s="53" t="str">
        <f t="shared" si="28"/>
        <v/>
      </c>
      <c r="CC108" s="53" t="s">
        <v>50</v>
      </c>
      <c r="CD108" s="53"/>
      <c r="CE108" s="53"/>
      <c r="CF108" s="53"/>
      <c r="CG108" s="53"/>
      <c r="CH108" s="83"/>
      <c r="CI108" s="53"/>
      <c r="CJ108" s="53"/>
    </row>
    <row r="109" spans="3:88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6"/>
        <v>3</v>
      </c>
      <c r="M109" s="26">
        <f t="shared" si="2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26"/>
      <c r="BW109" s="26"/>
      <c r="BX109" s="26"/>
      <c r="BY109" s="67">
        <f>SUMIFS([1]Up!$J:$J,[1]Up!$D:$D,D109)</f>
        <v>0</v>
      </c>
      <c r="BZ109" s="82"/>
      <c r="CA109" s="82" t="str">
        <f t="shared" si="27"/>
        <v/>
      </c>
      <c r="CB109" s="53" t="str">
        <f t="shared" si="28"/>
        <v/>
      </c>
      <c r="CC109" s="53" t="s">
        <v>96</v>
      </c>
      <c r="CD109" s="53"/>
      <c r="CE109" s="53"/>
      <c r="CF109" s="53" t="s">
        <v>1681</v>
      </c>
      <c r="CG109" s="53">
        <v>3</v>
      </c>
      <c r="CH109" s="83"/>
      <c r="CI109" s="53"/>
      <c r="CJ109" s="53"/>
    </row>
    <row r="110" spans="3:88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6"/>
        <v>2</v>
      </c>
      <c r="M110" s="26">
        <f t="shared" si="23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26"/>
      <c r="BW110" s="26"/>
      <c r="BX110" s="26"/>
      <c r="BY110" s="67">
        <f>SUMIFS([1]Up!$J:$J,[1]Up!$D:$D,D110)</f>
        <v>0</v>
      </c>
      <c r="BZ110" s="82"/>
      <c r="CA110" s="82" t="str">
        <f t="shared" si="27"/>
        <v/>
      </c>
      <c r="CB110" s="53" t="str">
        <f t="shared" si="28"/>
        <v/>
      </c>
      <c r="CC110" s="53" t="s">
        <v>50</v>
      </c>
      <c r="CD110" s="53"/>
      <c r="CE110" s="53"/>
      <c r="CF110" s="53" t="s">
        <v>1681</v>
      </c>
      <c r="CG110" s="53">
        <v>2</v>
      </c>
      <c r="CH110" s="83"/>
      <c r="CI110" s="53"/>
      <c r="CJ110" s="53"/>
    </row>
    <row r="111" spans="3:88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6"/>
        <v>12</v>
      </c>
      <c r="M111" s="26">
        <f t="shared" si="23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67">
        <f>SUMIFS([1]Up!$J:$J,[1]Up!$D:$D,D111)</f>
        <v>0</v>
      </c>
      <c r="BZ111" s="82"/>
      <c r="CA111" s="82" t="str">
        <f t="shared" si="27"/>
        <v>PL10</v>
      </c>
      <c r="CB111" s="53" t="str">
        <f t="shared" si="28"/>
        <v/>
      </c>
      <c r="CC111" s="53" t="s">
        <v>50</v>
      </c>
      <c r="CD111" s="53" t="s">
        <v>3899</v>
      </c>
      <c r="CE111" s="53"/>
      <c r="CF111" s="53" t="s">
        <v>3900</v>
      </c>
      <c r="CG111" s="53">
        <v>12</v>
      </c>
      <c r="CH111" s="83">
        <v>46191</v>
      </c>
      <c r="CI111" s="53"/>
      <c r="CJ111" s="53"/>
    </row>
    <row r="112" spans="3:88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6"/>
        <v>104</v>
      </c>
      <c r="M112" s="26">
        <f t="shared" si="23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67">
        <f>SUMIFS([1]Up!$J:$J,[1]Up!$D:$D,D112)</f>
        <v>0</v>
      </c>
      <c r="BZ112" s="82"/>
      <c r="CA112" s="82" t="str">
        <f t="shared" si="27"/>
        <v>PL6</v>
      </c>
      <c r="CB112" s="53" t="str">
        <f t="shared" si="28"/>
        <v/>
      </c>
      <c r="CC112" s="53" t="s">
        <v>50</v>
      </c>
      <c r="CD112" s="84" t="s">
        <v>3916</v>
      </c>
      <c r="CE112" s="53"/>
      <c r="CF112" s="53" t="s">
        <v>3917</v>
      </c>
      <c r="CG112" s="53">
        <v>104</v>
      </c>
      <c r="CH112" s="83">
        <v>46191</v>
      </c>
      <c r="CI112" s="53"/>
      <c r="CJ112" s="53"/>
    </row>
    <row r="113" spans="3:88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6"/>
        <v>0</v>
      </c>
      <c r="M113" s="26">
        <f t="shared" si="23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67">
        <f>SUMIFS([1]Up!$J:$J,[1]Up!$D:$D,D113)</f>
        <v>0</v>
      </c>
      <c r="BZ113" s="82"/>
      <c r="CA113" s="82" t="str">
        <f t="shared" si="27"/>
        <v/>
      </c>
      <c r="CB113" s="53" t="str">
        <f t="shared" si="28"/>
        <v/>
      </c>
      <c r="CC113" s="53"/>
      <c r="CD113" s="53"/>
      <c r="CE113" s="53"/>
      <c r="CF113" s="53"/>
      <c r="CG113" s="53"/>
      <c r="CH113" s="83"/>
      <c r="CI113" s="53"/>
      <c r="CJ113" s="53"/>
    </row>
    <row r="114" spans="3:88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6"/>
        <v>1</v>
      </c>
      <c r="M114" s="26">
        <f t="shared" ref="M114" si="29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26"/>
      <c r="BW114" s="26"/>
      <c r="BX114" s="26"/>
      <c r="BY114" s="67">
        <f>SUMIFS([1]Up!$J:$J,[1]Up!$D:$D,D114)</f>
        <v>0</v>
      </c>
      <c r="BZ114" s="82"/>
      <c r="CA114" s="82" t="str">
        <f t="shared" si="27"/>
        <v/>
      </c>
      <c r="CB114" s="53" t="str">
        <f t="shared" si="28"/>
        <v/>
      </c>
      <c r="CC114" s="53" t="s">
        <v>96</v>
      </c>
      <c r="CD114" s="53"/>
      <c r="CE114" s="53"/>
      <c r="CF114" s="53" t="s">
        <v>1681</v>
      </c>
      <c r="CG114" s="53">
        <v>1</v>
      </c>
      <c r="CH114" s="83"/>
      <c r="CI114" s="53"/>
      <c r="CJ114" s="53"/>
    </row>
    <row r="115" spans="3:88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6"/>
        <v>8</v>
      </c>
      <c r="M115" s="26">
        <f t="shared" si="23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67">
        <f>SUMIFS([1]Up!$J:$J,[1]Up!$D:$D,D115)</f>
        <v>0</v>
      </c>
      <c r="BZ115" s="82"/>
      <c r="CA115" s="82" t="str">
        <f t="shared" si="27"/>
        <v>PL10</v>
      </c>
      <c r="CB115" s="53" t="str">
        <f t="shared" si="28"/>
        <v/>
      </c>
      <c r="CC115" s="53" t="s">
        <v>50</v>
      </c>
      <c r="CD115" s="53" t="s">
        <v>3899</v>
      </c>
      <c r="CE115" s="53"/>
      <c r="CF115" s="53" t="s">
        <v>3900</v>
      </c>
      <c r="CG115" s="53">
        <v>8</v>
      </c>
      <c r="CH115" s="83">
        <v>46191</v>
      </c>
      <c r="CI115" s="53"/>
      <c r="CJ115" s="53"/>
    </row>
    <row r="116" spans="3:88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6"/>
        <v>2</v>
      </c>
      <c r="M116" s="26">
        <f t="shared" si="23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67">
        <f>SUMIFS([1]Up!$J:$J,[1]Up!$D:$D,D116)</f>
        <v>0</v>
      </c>
      <c r="BZ116" s="82"/>
      <c r="CA116" s="82" t="str">
        <f t="shared" si="27"/>
        <v>PL12</v>
      </c>
      <c r="CB116" s="53" t="str">
        <f t="shared" si="28"/>
        <v/>
      </c>
      <c r="CC116" s="53" t="s">
        <v>50</v>
      </c>
      <c r="CD116" s="53" t="s">
        <v>3922</v>
      </c>
      <c r="CE116" s="53"/>
      <c r="CF116" s="53" t="s">
        <v>3923</v>
      </c>
      <c r="CG116" s="53">
        <v>2</v>
      </c>
      <c r="CH116" s="83">
        <v>46191</v>
      </c>
      <c r="CI116" s="53"/>
      <c r="CJ116" s="53"/>
    </row>
    <row r="117" spans="3:88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6"/>
        <v>4</v>
      </c>
      <c r="M117" s="26">
        <f t="shared" si="23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67">
        <f>SUMIFS([1]Up!$J:$J,[1]Up!$D:$D,D117)</f>
        <v>0</v>
      </c>
      <c r="BZ117" s="82"/>
      <c r="CA117" s="82" t="str">
        <f t="shared" si="27"/>
        <v>PL12</v>
      </c>
      <c r="CB117" s="53" t="str">
        <f t="shared" si="28"/>
        <v/>
      </c>
      <c r="CC117" s="53" t="s">
        <v>50</v>
      </c>
      <c r="CD117" s="53" t="s">
        <v>3922</v>
      </c>
      <c r="CE117" s="53"/>
      <c r="CF117" s="53" t="s">
        <v>3923</v>
      </c>
      <c r="CG117" s="53">
        <v>4</v>
      </c>
      <c r="CH117" s="83">
        <v>46191</v>
      </c>
      <c r="CI117" s="53"/>
      <c r="CJ117" s="53"/>
    </row>
    <row r="118" spans="3:88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6"/>
        <v>60</v>
      </c>
      <c r="M118" s="26">
        <f t="shared" si="23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67">
        <f>SUMIFS([1]Up!$J:$J,[1]Up!$D:$D,D118)</f>
        <v>0</v>
      </c>
      <c r="BZ118" s="82"/>
      <c r="CA118" s="82" t="str">
        <f t="shared" si="27"/>
        <v>PL6</v>
      </c>
      <c r="CB118" s="53" t="str">
        <f t="shared" si="28"/>
        <v/>
      </c>
      <c r="CC118" s="53" t="s">
        <v>50</v>
      </c>
      <c r="CD118" s="84" t="s">
        <v>3916</v>
      </c>
      <c r="CE118" s="53"/>
      <c r="CF118" s="53" t="s">
        <v>3917</v>
      </c>
      <c r="CG118" s="53">
        <v>60</v>
      </c>
      <c r="CH118" s="83">
        <v>46191</v>
      </c>
      <c r="CI118" s="53"/>
      <c r="CJ118" s="53"/>
    </row>
    <row r="119" spans="3:88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6"/>
        <v>1</v>
      </c>
      <c r="M119" s="26">
        <f t="shared" si="23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67">
        <f>SUMIFS([1]Up!$J:$J,[1]Up!$D:$D,D119)</f>
        <v>0</v>
      </c>
      <c r="BZ119" s="82"/>
      <c r="CA119" s="82" t="str">
        <f t="shared" si="27"/>
        <v>PL6</v>
      </c>
      <c r="CB119" s="53" t="str">
        <f t="shared" si="28"/>
        <v/>
      </c>
      <c r="CC119" s="53" t="s">
        <v>61</v>
      </c>
      <c r="CD119" s="84" t="s">
        <v>3916</v>
      </c>
      <c r="CE119" s="53"/>
      <c r="CF119" s="53" t="s">
        <v>3917</v>
      </c>
      <c r="CG119" s="53">
        <v>1</v>
      </c>
      <c r="CH119" s="83">
        <v>46191</v>
      </c>
      <c r="CI119" s="53"/>
      <c r="CJ119" s="53"/>
    </row>
    <row r="120" spans="3:88" ht="14.25" hidden="1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6"/>
        <v>0</v>
      </c>
      <c r="M120" s="26">
        <f t="shared" si="23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67">
        <f>SUMIFS([1]Up!$J:$J,[1]Up!$D:$D,D120)</f>
        <v>0</v>
      </c>
      <c r="BZ120" s="82"/>
      <c r="CA120" s="82" t="str">
        <f t="shared" si="27"/>
        <v/>
      </c>
      <c r="CB120" s="53" t="str">
        <f t="shared" si="28"/>
        <v/>
      </c>
      <c r="CC120" s="53" t="s">
        <v>61</v>
      </c>
      <c r="CD120" s="84" t="s">
        <v>3916</v>
      </c>
      <c r="CE120" s="53"/>
      <c r="CF120" s="53" t="s">
        <v>3917</v>
      </c>
      <c r="CG120" s="53">
        <v>1</v>
      </c>
      <c r="CH120" s="83">
        <v>46191</v>
      </c>
      <c r="CI120" s="53"/>
      <c r="CJ120" s="53"/>
    </row>
    <row r="121" spans="3:88" ht="14.25" hidden="1" customHeight="1">
      <c r="C121" s="82" t="s">
        <v>14</v>
      </c>
      <c r="D121" s="82" t="s">
        <v>4087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6"/>
        <v>1</v>
      </c>
      <c r="M121" s="26">
        <f t="shared" ref="M121:M123" si="3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67">
        <f>SUMIFS([1]Up!$J:$J,[1]Up!$D:$D,D121)</f>
        <v>0</v>
      </c>
      <c r="BZ121" s="82"/>
      <c r="CA121" s="82" t="str">
        <f t="shared" si="27"/>
        <v>PL6</v>
      </c>
      <c r="CB121" s="53" t="str">
        <f t="shared" si="28"/>
        <v/>
      </c>
      <c r="CC121" s="53"/>
      <c r="CD121" s="84"/>
      <c r="CE121" s="53"/>
      <c r="CF121" s="53"/>
      <c r="CG121" s="53"/>
      <c r="CH121" s="83"/>
      <c r="CI121" s="53"/>
      <c r="CJ121" s="53"/>
    </row>
    <row r="122" spans="3:88" ht="14.25" hidden="1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6"/>
        <v>0</v>
      </c>
      <c r="M122" s="26">
        <f t="shared" si="30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67">
        <f>SUMIFS([1]Up!$J:$J,[1]Up!$D:$D,D122)</f>
        <v>0</v>
      </c>
      <c r="BZ122" s="82"/>
      <c r="CA122" s="82" t="str">
        <f t="shared" si="27"/>
        <v/>
      </c>
      <c r="CB122" s="53" t="str">
        <f t="shared" si="28"/>
        <v/>
      </c>
      <c r="CC122" s="53" t="s">
        <v>61</v>
      </c>
      <c r="CD122" s="84" t="s">
        <v>3916</v>
      </c>
      <c r="CE122" s="53"/>
      <c r="CF122" s="53" t="s">
        <v>3917</v>
      </c>
      <c r="CG122" s="53">
        <v>1</v>
      </c>
      <c r="CH122" s="83">
        <v>46191</v>
      </c>
      <c r="CI122" s="53"/>
      <c r="CJ122" s="53"/>
    </row>
    <row r="123" spans="3:88" ht="14.25" hidden="1" customHeight="1">
      <c r="C123" s="82" t="s">
        <v>14</v>
      </c>
      <c r="D123" s="82" t="s">
        <v>4088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6"/>
        <v>1</v>
      </c>
      <c r="M123" s="26">
        <f t="shared" si="30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67">
        <f>SUMIFS([1]Up!$J:$J,[1]Up!$D:$D,D123)</f>
        <v>0</v>
      </c>
      <c r="BZ123" s="82"/>
      <c r="CA123" s="82" t="str">
        <f t="shared" si="27"/>
        <v>PL6</v>
      </c>
      <c r="CB123" s="53" t="str">
        <f t="shared" si="28"/>
        <v/>
      </c>
      <c r="CC123" s="53"/>
      <c r="CD123" s="84"/>
      <c r="CE123" s="53"/>
      <c r="CF123" s="53"/>
      <c r="CG123" s="53"/>
      <c r="CH123" s="83"/>
      <c r="CI123" s="53"/>
      <c r="CJ123" s="53"/>
    </row>
    <row r="124" spans="3:88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6"/>
        <v>1</v>
      </c>
      <c r="M124" s="26">
        <f t="shared" si="23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26"/>
      <c r="BW124" s="26"/>
      <c r="BX124" s="26"/>
      <c r="BY124" s="67">
        <f>SUMIFS([1]Up!$J:$J,[1]Up!$D:$D,D124)</f>
        <v>0</v>
      </c>
      <c r="BZ124" s="82"/>
      <c r="CA124" s="82" t="str">
        <f t="shared" si="27"/>
        <v/>
      </c>
      <c r="CB124" s="53" t="str">
        <f t="shared" si="28"/>
        <v/>
      </c>
      <c r="CC124" s="53" t="s">
        <v>50</v>
      </c>
      <c r="CD124" s="53"/>
      <c r="CE124" s="53"/>
      <c r="CF124" s="53" t="s">
        <v>1681</v>
      </c>
      <c r="CG124" s="53">
        <v>1</v>
      </c>
      <c r="CH124" s="83"/>
      <c r="CI124" s="53"/>
      <c r="CJ124" s="53"/>
    </row>
    <row r="125" spans="3:88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6"/>
        <v>3</v>
      </c>
      <c r="M125" s="26">
        <f t="shared" si="23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67">
        <f>SUMIFS([1]Up!$J:$J,[1]Up!$D:$D,D125)</f>
        <v>0</v>
      </c>
      <c r="BZ125" s="82"/>
      <c r="CA125" s="82" t="str">
        <f t="shared" si="27"/>
        <v>PL10</v>
      </c>
      <c r="CB125" s="53" t="str">
        <f t="shared" si="28"/>
        <v/>
      </c>
      <c r="CC125" s="53" t="s">
        <v>50</v>
      </c>
      <c r="CD125" s="53" t="s">
        <v>3899</v>
      </c>
      <c r="CE125" s="53"/>
      <c r="CF125" s="53" t="s">
        <v>3900</v>
      </c>
      <c r="CG125" s="53">
        <v>3</v>
      </c>
      <c r="CH125" s="83">
        <v>46191</v>
      </c>
      <c r="CI125" s="53"/>
      <c r="CJ125" s="53"/>
    </row>
    <row r="126" spans="3:88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6"/>
        <v>26</v>
      </c>
      <c r="M126" s="26">
        <f t="shared" si="23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67">
        <f>SUMIFS([1]Up!$J:$J,[1]Up!$D:$D,D126)</f>
        <v>0</v>
      </c>
      <c r="BZ126" s="82"/>
      <c r="CA126" s="82" t="str">
        <f t="shared" si="27"/>
        <v>PL6</v>
      </c>
      <c r="CB126" s="53" t="str">
        <f t="shared" si="28"/>
        <v/>
      </c>
      <c r="CC126" s="53" t="s">
        <v>50</v>
      </c>
      <c r="CD126" s="84" t="s">
        <v>3916</v>
      </c>
      <c r="CE126" s="53"/>
      <c r="CF126" s="53" t="s">
        <v>3917</v>
      </c>
      <c r="CG126" s="53">
        <v>26</v>
      </c>
      <c r="CH126" s="83">
        <v>46191</v>
      </c>
      <c r="CI126" s="53"/>
      <c r="CJ126" s="53"/>
    </row>
    <row r="127" spans="3:88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6"/>
        <v>3</v>
      </c>
      <c r="M127" s="26">
        <f t="shared" ref="M127" si="31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67">
        <f>SUMIFS([1]Up!$J:$J,[1]Up!$D:$D,D127)</f>
        <v>0</v>
      </c>
      <c r="BZ127" s="82"/>
      <c r="CA127" s="82" t="str">
        <f t="shared" si="27"/>
        <v>PL10</v>
      </c>
      <c r="CB127" s="53" t="str">
        <f t="shared" si="28"/>
        <v/>
      </c>
      <c r="CC127" s="53" t="s">
        <v>50</v>
      </c>
      <c r="CD127" s="53"/>
      <c r="CE127" s="53"/>
      <c r="CF127" s="53"/>
      <c r="CG127" s="53"/>
      <c r="CH127" s="83"/>
      <c r="CI127" s="53"/>
      <c r="CJ127" s="53"/>
    </row>
    <row r="128" spans="3:88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6"/>
        <v>2</v>
      </c>
      <c r="M128" s="26">
        <f t="shared" si="2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26"/>
      <c r="BW128" s="26"/>
      <c r="BX128" s="26"/>
      <c r="BY128" s="67">
        <f>SUMIFS([1]Up!$J:$J,[1]Up!$D:$D,D128)</f>
        <v>0</v>
      </c>
      <c r="BZ128" s="82"/>
      <c r="CA128" s="82" t="str">
        <f t="shared" si="27"/>
        <v/>
      </c>
      <c r="CB128" s="53" t="str">
        <f t="shared" si="28"/>
        <v/>
      </c>
      <c r="CC128" s="53" t="s">
        <v>96</v>
      </c>
      <c r="CD128" s="53"/>
      <c r="CE128" s="53"/>
      <c r="CF128" s="53" t="s">
        <v>1681</v>
      </c>
      <c r="CG128" s="53">
        <v>2</v>
      </c>
      <c r="CH128" s="83"/>
      <c r="CI128" s="53"/>
      <c r="CJ128" s="53"/>
    </row>
    <row r="129" spans="3:88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6"/>
        <v>1</v>
      </c>
      <c r="M129" s="26">
        <f t="shared" si="2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26"/>
      <c r="BW129" s="26"/>
      <c r="BX129" s="26"/>
      <c r="BY129" s="67">
        <f>SUMIFS([1]Up!$J:$J,[1]Up!$D:$D,D129)</f>
        <v>0</v>
      </c>
      <c r="BZ129" s="82"/>
      <c r="CA129" s="82" t="str">
        <f t="shared" si="27"/>
        <v/>
      </c>
      <c r="CB129" s="53" t="str">
        <f t="shared" si="28"/>
        <v/>
      </c>
      <c r="CC129" s="53" t="s">
        <v>50</v>
      </c>
      <c r="CD129" s="53"/>
      <c r="CE129" s="53"/>
      <c r="CF129" s="53" t="s">
        <v>1681</v>
      </c>
      <c r="CG129" s="53">
        <v>1</v>
      </c>
      <c r="CH129" s="83"/>
      <c r="CI129" s="53"/>
      <c r="CJ129" s="53"/>
    </row>
    <row r="130" spans="3:88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6"/>
        <v>4</v>
      </c>
      <c r="M130" s="26">
        <f t="shared" si="23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67">
        <f>SUMIFS([1]Up!$J:$J,[1]Up!$D:$D,D130)</f>
        <v>0</v>
      </c>
      <c r="BZ130" s="82"/>
      <c r="CA130" s="82" t="str">
        <f t="shared" si="27"/>
        <v>PL10</v>
      </c>
      <c r="CB130" s="53" t="str">
        <f t="shared" si="28"/>
        <v/>
      </c>
      <c r="CC130" s="53" t="s">
        <v>50</v>
      </c>
      <c r="CD130" s="53" t="s">
        <v>3899</v>
      </c>
      <c r="CE130" s="53"/>
      <c r="CF130" s="53" t="s">
        <v>3900</v>
      </c>
      <c r="CG130" s="53">
        <v>4</v>
      </c>
      <c r="CH130" s="83">
        <v>46191</v>
      </c>
      <c r="CI130" s="53"/>
      <c r="CJ130" s="53"/>
    </row>
    <row r="131" spans="3:88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6"/>
        <v>1</v>
      </c>
      <c r="M131" s="26">
        <f t="shared" si="23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67">
        <f>SUMIFS([1]Up!$J:$J,[1]Up!$D:$D,D131)</f>
        <v>0</v>
      </c>
      <c r="BZ131" s="82"/>
      <c r="CA131" s="82" t="str">
        <f t="shared" si="27"/>
        <v>PL12</v>
      </c>
      <c r="CB131" s="53" t="str">
        <f t="shared" si="28"/>
        <v/>
      </c>
      <c r="CC131" s="53" t="s">
        <v>50</v>
      </c>
      <c r="CD131" s="53" t="s">
        <v>3922</v>
      </c>
      <c r="CE131" s="53"/>
      <c r="CF131" s="53" t="s">
        <v>3923</v>
      </c>
      <c r="CG131" s="53">
        <v>1</v>
      </c>
      <c r="CH131" s="83">
        <v>46191</v>
      </c>
      <c r="CI131" s="53"/>
      <c r="CJ131" s="53"/>
    </row>
    <row r="132" spans="3:88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6"/>
        <v>2</v>
      </c>
      <c r="M132" s="26">
        <f t="shared" si="23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67">
        <f>SUMIFS([1]Up!$J:$J,[1]Up!$D:$D,D132)</f>
        <v>0</v>
      </c>
      <c r="BZ132" s="82"/>
      <c r="CA132" s="82" t="str">
        <f t="shared" si="27"/>
        <v>PL12</v>
      </c>
      <c r="CB132" s="53" t="str">
        <f t="shared" si="28"/>
        <v/>
      </c>
      <c r="CC132" s="53" t="s">
        <v>50</v>
      </c>
      <c r="CD132" s="53" t="s">
        <v>3922</v>
      </c>
      <c r="CE132" s="53"/>
      <c r="CF132" s="53" t="s">
        <v>3923</v>
      </c>
      <c r="CG132" s="53">
        <v>2</v>
      </c>
      <c r="CH132" s="83">
        <v>46191</v>
      </c>
      <c r="CI132" s="53"/>
      <c r="CJ132" s="53"/>
    </row>
    <row r="133" spans="3:88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6"/>
        <v>30</v>
      </c>
      <c r="M133" s="26">
        <f t="shared" si="23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67">
        <f>SUMIFS([1]Up!$J:$J,[1]Up!$D:$D,D133)</f>
        <v>0</v>
      </c>
      <c r="BZ133" s="82"/>
      <c r="CA133" s="82" t="str">
        <f t="shared" si="27"/>
        <v>PL6</v>
      </c>
      <c r="CB133" s="53" t="str">
        <f t="shared" si="28"/>
        <v/>
      </c>
      <c r="CC133" s="53" t="s">
        <v>50</v>
      </c>
      <c r="CD133" s="84" t="s">
        <v>3916</v>
      </c>
      <c r="CE133" s="53"/>
      <c r="CF133" s="53" t="s">
        <v>3917</v>
      </c>
      <c r="CG133" s="53">
        <v>30</v>
      </c>
      <c r="CH133" s="83">
        <v>46191</v>
      </c>
      <c r="CI133" s="53"/>
      <c r="CJ133" s="53"/>
    </row>
    <row r="134" spans="3:88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6"/>
        <v>4</v>
      </c>
      <c r="M134" s="26">
        <f t="shared" ref="M134" si="32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67">
        <f>SUMIFS([1]Up!$J:$J,[1]Up!$D:$D,D134)</f>
        <v>0</v>
      </c>
      <c r="BZ134" s="82"/>
      <c r="CA134" s="82" t="str">
        <f t="shared" si="27"/>
        <v>PL10</v>
      </c>
      <c r="CB134" s="53" t="str">
        <f t="shared" si="28"/>
        <v/>
      </c>
      <c r="CC134" s="53" t="s">
        <v>50</v>
      </c>
      <c r="CD134" s="53"/>
      <c r="CE134" s="53"/>
      <c r="CF134" s="53"/>
      <c r="CG134" s="53"/>
      <c r="CH134" s="83"/>
      <c r="CI134" s="53"/>
      <c r="CJ134" s="53"/>
    </row>
    <row r="135" spans="3:88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6"/>
        <v>7</v>
      </c>
      <c r="M135" s="26">
        <f t="shared" si="2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26"/>
      <c r="BW135" s="26"/>
      <c r="BX135" s="26"/>
      <c r="BY135" s="67">
        <f>SUMIFS([1]Up!$J:$J,[1]Up!$D:$D,D135)</f>
        <v>0</v>
      </c>
      <c r="BZ135" s="82"/>
      <c r="CA135" s="82" t="str">
        <f t="shared" si="27"/>
        <v/>
      </c>
      <c r="CB135" s="53" t="str">
        <f t="shared" si="28"/>
        <v/>
      </c>
      <c r="CC135" s="53" t="s">
        <v>50</v>
      </c>
      <c r="CD135" s="53"/>
      <c r="CE135" s="53"/>
      <c r="CF135" s="53" t="s">
        <v>1681</v>
      </c>
      <c r="CG135" s="53">
        <v>7</v>
      </c>
      <c r="CH135" s="83"/>
      <c r="CI135" s="53"/>
      <c r="CJ135" s="53"/>
    </row>
    <row r="136" spans="3:88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6"/>
        <v>56</v>
      </c>
      <c r="M136" s="26">
        <f t="shared" si="2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>
        <v>1</v>
      </c>
      <c r="BY136" s="67">
        <f>SUMIFS([1]Up!$J:$J,[1]Up!$D:$D,D136)</f>
        <v>0</v>
      </c>
      <c r="BZ136" s="82"/>
      <c r="CA136" s="82" t="str">
        <f t="shared" si="27"/>
        <v>PL6</v>
      </c>
      <c r="CB136" s="53" t="str">
        <f t="shared" si="28"/>
        <v/>
      </c>
      <c r="CC136" s="53" t="s">
        <v>50</v>
      </c>
      <c r="CD136" s="84" t="s">
        <v>3916</v>
      </c>
      <c r="CE136" s="53"/>
      <c r="CF136" s="53" t="s">
        <v>3917</v>
      </c>
      <c r="CG136" s="53">
        <v>56</v>
      </c>
      <c r="CH136" s="83">
        <v>46191</v>
      </c>
      <c r="CI136" s="53"/>
      <c r="CJ136" s="53"/>
    </row>
    <row r="137" spans="3:88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6"/>
        <v>1</v>
      </c>
      <c r="M137" s="26">
        <f t="shared" si="2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67">
        <f>SUMIFS([1]Up!$J:$J,[1]Up!$D:$D,D137)</f>
        <v>0</v>
      </c>
      <c r="BZ137" s="82"/>
      <c r="CA137" s="82" t="str">
        <f t="shared" si="27"/>
        <v>PL2</v>
      </c>
      <c r="CB137" s="53" t="str">
        <f t="shared" si="28"/>
        <v/>
      </c>
      <c r="CC137" s="53" t="s">
        <v>50</v>
      </c>
      <c r="CD137" s="84" t="s">
        <v>3971</v>
      </c>
      <c r="CE137" s="53"/>
      <c r="CF137" s="53" t="s">
        <v>3972</v>
      </c>
      <c r="CG137" s="53">
        <v>1</v>
      </c>
      <c r="CH137" s="83">
        <v>46191</v>
      </c>
      <c r="CI137" s="53"/>
      <c r="CJ137" s="53"/>
    </row>
    <row r="138" spans="3:88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6"/>
        <v>1</v>
      </c>
      <c r="M138" s="26">
        <f t="shared" si="23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67">
        <f>SUMIFS([1]Up!$J:$J,[1]Up!$D:$D,D138)</f>
        <v>0</v>
      </c>
      <c r="BZ138" s="82"/>
      <c r="CA138" s="82" t="str">
        <f t="shared" si="27"/>
        <v>PL2</v>
      </c>
      <c r="CB138" s="53" t="str">
        <f t="shared" si="28"/>
        <v/>
      </c>
      <c r="CC138" s="53" t="s">
        <v>61</v>
      </c>
      <c r="CD138" s="84" t="s">
        <v>3971</v>
      </c>
      <c r="CE138" s="53"/>
      <c r="CF138" s="53" t="s">
        <v>3972</v>
      </c>
      <c r="CG138" s="53">
        <v>1</v>
      </c>
      <c r="CH138" s="83">
        <v>46191</v>
      </c>
      <c r="CI138" s="53"/>
      <c r="CJ138" s="53"/>
    </row>
    <row r="139" spans="3:88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6"/>
        <v>18</v>
      </c>
      <c r="M139" s="26">
        <f t="shared" si="23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67">
        <f>SUMIFS([1]Up!$J:$J,[1]Up!$D:$D,D139)</f>
        <v>0</v>
      </c>
      <c r="BZ139" s="82"/>
      <c r="CA139" s="82" t="str">
        <f t="shared" si="27"/>
        <v>PL2</v>
      </c>
      <c r="CB139" s="53" t="str">
        <f t="shared" si="28"/>
        <v/>
      </c>
      <c r="CC139" s="53" t="s">
        <v>50</v>
      </c>
      <c r="CD139" s="84" t="s">
        <v>3971</v>
      </c>
      <c r="CE139" s="53"/>
      <c r="CF139" s="53" t="s">
        <v>3972</v>
      </c>
      <c r="CG139" s="53">
        <v>18</v>
      </c>
      <c r="CH139" s="83">
        <v>46191</v>
      </c>
      <c r="CI139" s="53"/>
      <c r="CJ139" s="53"/>
    </row>
    <row r="140" spans="3:88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6"/>
        <v>9</v>
      </c>
      <c r="M140" s="26">
        <f t="shared" si="2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26"/>
      <c r="BW140" s="26"/>
      <c r="BX140" s="26"/>
      <c r="BY140" s="67">
        <f>SUMIFS([1]Up!$J:$J,[1]Up!$D:$D,D140)</f>
        <v>0</v>
      </c>
      <c r="BZ140" s="82"/>
      <c r="CA140" s="82" t="str">
        <f t="shared" si="27"/>
        <v>PL2</v>
      </c>
      <c r="CB140" s="53" t="str">
        <f t="shared" si="28"/>
        <v/>
      </c>
      <c r="CC140" s="53" t="s">
        <v>61</v>
      </c>
      <c r="CD140" s="84" t="s">
        <v>3971</v>
      </c>
      <c r="CE140" s="53"/>
      <c r="CF140" s="53" t="s">
        <v>3972</v>
      </c>
      <c r="CG140" s="53">
        <v>9</v>
      </c>
      <c r="CH140" s="83">
        <v>46191</v>
      </c>
      <c r="CI140" s="53"/>
      <c r="CJ140" s="53"/>
    </row>
    <row r="141" spans="3:88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6"/>
        <v>150</v>
      </c>
      <c r="M141" s="26">
        <f t="shared" si="23"/>
        <v>0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>
        <v>4</v>
      </c>
      <c r="BY141" s="67">
        <f>SUMIFS([1]Up!$J:$J,[1]Up!$D:$D,D141)</f>
        <v>0</v>
      </c>
      <c r="BZ141" s="82"/>
      <c r="CA141" s="82" t="str">
        <f t="shared" si="27"/>
        <v>PL6</v>
      </c>
      <c r="CB141" s="53" t="str">
        <f t="shared" si="28"/>
        <v/>
      </c>
      <c r="CC141" s="53" t="s">
        <v>50</v>
      </c>
      <c r="CD141" s="84" t="s">
        <v>3916</v>
      </c>
      <c r="CE141" s="53"/>
      <c r="CF141" s="53" t="s">
        <v>3917</v>
      </c>
      <c r="CG141" s="53">
        <v>150</v>
      </c>
      <c r="CH141" s="83">
        <v>46191</v>
      </c>
      <c r="CI141" s="53"/>
      <c r="CJ141" s="53"/>
    </row>
    <row r="142" spans="3:88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6"/>
        <v>15</v>
      </c>
      <c r="M142" s="26">
        <f t="shared" si="2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26"/>
      <c r="BW142" s="26"/>
      <c r="BX142" s="26"/>
      <c r="BY142" s="67">
        <f>SUMIFS([1]Up!$J:$J,[1]Up!$D:$D,D142)</f>
        <v>0</v>
      </c>
      <c r="BZ142" s="82" t="s">
        <v>4101</v>
      </c>
      <c r="CA142" s="82" t="str">
        <f t="shared" si="27"/>
        <v>PL10</v>
      </c>
      <c r="CB142" s="53" t="str">
        <f t="shared" si="28"/>
        <v>Thừa 15</v>
      </c>
      <c r="CC142" s="53" t="s">
        <v>61</v>
      </c>
      <c r="CD142" s="53"/>
      <c r="CE142" s="53"/>
      <c r="CF142" s="53" t="s">
        <v>1681</v>
      </c>
      <c r="CG142" s="53">
        <v>15</v>
      </c>
      <c r="CH142" s="83"/>
      <c r="CI142" s="53"/>
      <c r="CJ142" s="53"/>
    </row>
    <row r="143" spans="3:88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6"/>
        <v>1</v>
      </c>
      <c r="M143" s="26">
        <f t="shared" si="23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67">
        <f>SUMIFS([1]Up!$J:$J,[1]Up!$D:$D,D143)</f>
        <v>0</v>
      </c>
      <c r="BZ143" s="82" t="s">
        <v>82</v>
      </c>
      <c r="CA143" s="82" t="str">
        <f t="shared" si="27"/>
        <v>PL3</v>
      </c>
      <c r="CB143" s="53" t="str">
        <f t="shared" si="28"/>
        <v>Thừa 1</v>
      </c>
      <c r="CC143" s="53" t="s">
        <v>50</v>
      </c>
      <c r="CD143" s="53"/>
      <c r="CE143" s="53"/>
      <c r="CF143" s="53" t="s">
        <v>1681</v>
      </c>
      <c r="CG143" s="53">
        <v>1</v>
      </c>
      <c r="CH143" s="83"/>
      <c r="CI143" s="53"/>
      <c r="CJ143" s="53"/>
    </row>
    <row r="144" spans="3:88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6"/>
        <v>1</v>
      </c>
      <c r="M144" s="26">
        <f t="shared" si="23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26"/>
      <c r="BW144" s="26"/>
      <c r="BX144" s="26"/>
      <c r="BY144" s="67">
        <f>SUMIFS([1]Up!$J:$J,[1]Up!$D:$D,D144)</f>
        <v>0</v>
      </c>
      <c r="BZ144" s="82"/>
      <c r="CA144" s="82" t="str">
        <f t="shared" si="27"/>
        <v/>
      </c>
      <c r="CB144" s="53" t="str">
        <f t="shared" si="28"/>
        <v/>
      </c>
      <c r="CC144" s="53" t="s">
        <v>50</v>
      </c>
      <c r="CD144" s="53"/>
      <c r="CE144" s="53"/>
      <c r="CF144" s="53" t="s">
        <v>1681</v>
      </c>
      <c r="CG144" s="53">
        <v>1</v>
      </c>
      <c r="CH144" s="83"/>
      <c r="CI144" s="53"/>
      <c r="CJ144" s="53"/>
    </row>
    <row r="145" spans="3:88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6"/>
        <v>8</v>
      </c>
      <c r="M145" s="26">
        <f t="shared" si="2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67">
        <f>SUMIFS([1]Up!$J:$J,[1]Up!$D:$D,D145)</f>
        <v>0</v>
      </c>
      <c r="BZ145" s="82"/>
      <c r="CA145" s="82" t="str">
        <f t="shared" si="27"/>
        <v>PL10</v>
      </c>
      <c r="CB145" s="53" t="str">
        <f t="shared" si="28"/>
        <v/>
      </c>
      <c r="CC145" s="53" t="s">
        <v>50</v>
      </c>
      <c r="CD145" s="53" t="s">
        <v>3899</v>
      </c>
      <c r="CE145" s="53"/>
      <c r="CF145" s="53" t="s">
        <v>3900</v>
      </c>
      <c r="CG145" s="53">
        <v>8</v>
      </c>
      <c r="CH145" s="83">
        <v>46191</v>
      </c>
      <c r="CI145" s="53"/>
      <c r="CJ145" s="53"/>
    </row>
    <row r="146" spans="3:88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6"/>
        <v>2</v>
      </c>
      <c r="M146" s="26">
        <f t="shared" si="2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67">
        <f>SUMIFS([1]Up!$J:$J,[1]Up!$D:$D,D146)</f>
        <v>0</v>
      </c>
      <c r="BZ146" s="82"/>
      <c r="CA146" s="82" t="str">
        <f t="shared" si="27"/>
        <v>PL12</v>
      </c>
      <c r="CB146" s="53" t="str">
        <f t="shared" si="28"/>
        <v/>
      </c>
      <c r="CC146" s="53" t="s">
        <v>50</v>
      </c>
      <c r="CD146" s="53" t="s">
        <v>3922</v>
      </c>
      <c r="CE146" s="53"/>
      <c r="CF146" s="53" t="s">
        <v>3923</v>
      </c>
      <c r="CG146" s="53">
        <v>2</v>
      </c>
      <c r="CH146" s="83">
        <v>46191</v>
      </c>
      <c r="CI146" s="53"/>
      <c r="CJ146" s="53"/>
    </row>
    <row r="147" spans="3:88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6"/>
        <v>4</v>
      </c>
      <c r="M147" s="26">
        <f t="shared" si="2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67">
        <f>SUMIFS([1]Up!$J:$J,[1]Up!$D:$D,D147)</f>
        <v>0</v>
      </c>
      <c r="BZ147" s="82"/>
      <c r="CA147" s="82" t="str">
        <f t="shared" si="27"/>
        <v>PL12</v>
      </c>
      <c r="CB147" s="53" t="str">
        <f t="shared" si="28"/>
        <v/>
      </c>
      <c r="CC147" s="53" t="s">
        <v>50</v>
      </c>
      <c r="CD147" s="53" t="s">
        <v>3922</v>
      </c>
      <c r="CE147" s="53"/>
      <c r="CF147" s="53" t="s">
        <v>3923</v>
      </c>
      <c r="CG147" s="53">
        <v>4</v>
      </c>
      <c r="CH147" s="83">
        <v>46191</v>
      </c>
      <c r="CI147" s="53"/>
      <c r="CJ147" s="53"/>
    </row>
    <row r="148" spans="3:88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6"/>
        <v>60</v>
      </c>
      <c r="M148" s="26">
        <f t="shared" si="23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67">
        <f>SUMIFS([1]Up!$J:$J,[1]Up!$D:$D,D148)</f>
        <v>0</v>
      </c>
      <c r="BZ148" s="82"/>
      <c r="CA148" s="82" t="str">
        <f t="shared" si="27"/>
        <v>PL6</v>
      </c>
      <c r="CB148" s="53" t="str">
        <f t="shared" si="28"/>
        <v/>
      </c>
      <c r="CC148" s="53" t="s">
        <v>50</v>
      </c>
      <c r="CD148" s="84" t="s">
        <v>3916</v>
      </c>
      <c r="CE148" s="53"/>
      <c r="CF148" s="53" t="s">
        <v>3917</v>
      </c>
      <c r="CG148" s="53">
        <v>60</v>
      </c>
      <c r="CH148" s="83">
        <v>46191</v>
      </c>
      <c r="CI148" s="53"/>
      <c r="CJ148" s="53"/>
    </row>
    <row r="149" spans="3:88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6"/>
        <v>9</v>
      </c>
      <c r="M149" s="26">
        <f t="shared" si="23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67">
        <f>SUMIFS([1]Up!$J:$J,[1]Up!$D:$D,D149)</f>
        <v>0</v>
      </c>
      <c r="BZ149" s="82"/>
      <c r="CA149" s="82" t="str">
        <f t="shared" si="27"/>
        <v>PL6</v>
      </c>
      <c r="CB149" s="53" t="str">
        <f t="shared" si="28"/>
        <v/>
      </c>
      <c r="CC149" s="53" t="s">
        <v>50</v>
      </c>
      <c r="CD149" s="84" t="s">
        <v>3916</v>
      </c>
      <c r="CE149" s="53"/>
      <c r="CF149" s="53" t="s">
        <v>3917</v>
      </c>
      <c r="CG149" s="53">
        <v>9</v>
      </c>
      <c r="CH149" s="83">
        <v>46191</v>
      </c>
      <c r="CI149" s="53"/>
      <c r="CJ149" s="53"/>
    </row>
    <row r="150" spans="3:88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6"/>
        <v>1</v>
      </c>
      <c r="M150" s="26">
        <f t="shared" ref="M150" si="33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67">
        <f>SUMIFS([1]Up!$J:$J,[1]Up!$D:$D,D150)</f>
        <v>0</v>
      </c>
      <c r="BZ150" s="82"/>
      <c r="CA150" s="82" t="str">
        <f t="shared" si="27"/>
        <v>PL6</v>
      </c>
      <c r="CB150" s="53" t="str">
        <f t="shared" si="28"/>
        <v/>
      </c>
      <c r="CC150" s="53" t="s">
        <v>50</v>
      </c>
      <c r="CD150" s="53"/>
      <c r="CE150" s="53"/>
      <c r="CF150" s="53"/>
      <c r="CG150" s="53"/>
      <c r="CH150" s="83"/>
      <c r="CI150" s="53"/>
      <c r="CJ150" s="53"/>
    </row>
    <row r="151" spans="3:88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6"/>
        <v>1</v>
      </c>
      <c r="M151" s="26">
        <f t="shared" si="2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26"/>
      <c r="BW151" s="26"/>
      <c r="BX151" s="26"/>
      <c r="BY151" s="67">
        <f>SUMIFS([1]Up!$J:$J,[1]Up!$D:$D,D151)</f>
        <v>0</v>
      </c>
      <c r="BZ151" s="82" t="s">
        <v>4102</v>
      </c>
      <c r="CA151" s="82" t="str">
        <f t="shared" si="27"/>
        <v>PL10</v>
      </c>
      <c r="CB151" s="53" t="str">
        <f t="shared" si="28"/>
        <v>Thừa 1</v>
      </c>
      <c r="CC151" s="53" t="s">
        <v>61</v>
      </c>
      <c r="CD151" s="53"/>
      <c r="CE151" s="53"/>
      <c r="CF151" s="53" t="s">
        <v>1681</v>
      </c>
      <c r="CG151" s="53">
        <v>1</v>
      </c>
      <c r="CH151" s="83"/>
      <c r="CI151" s="53"/>
      <c r="CJ151" s="53"/>
    </row>
    <row r="152" spans="3:88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6"/>
        <v>1</v>
      </c>
      <c r="M152" s="26">
        <f t="shared" si="2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67">
        <f>SUMIFS([1]Up!$J:$J,[1]Up!$D:$D,D152)</f>
        <v>0</v>
      </c>
      <c r="BZ152" s="82" t="s">
        <v>82</v>
      </c>
      <c r="CA152" s="82" t="str">
        <f t="shared" si="27"/>
        <v>PL3</v>
      </c>
      <c r="CB152" s="53" t="str">
        <f t="shared" si="28"/>
        <v>Thừa 1</v>
      </c>
      <c r="CC152" s="53" t="s">
        <v>50</v>
      </c>
      <c r="CD152" s="53"/>
      <c r="CE152" s="53"/>
      <c r="CF152" s="53" t="s">
        <v>1681</v>
      </c>
      <c r="CG152" s="53">
        <v>1</v>
      </c>
      <c r="CH152" s="83"/>
      <c r="CI152" s="53"/>
      <c r="CJ152" s="53"/>
    </row>
    <row r="153" spans="3:88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6"/>
        <v>1</v>
      </c>
      <c r="M153" s="26">
        <f t="shared" si="23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67">
        <f>SUMIFS([1]Up!$J:$J,[1]Up!$D:$D,D153)</f>
        <v>0</v>
      </c>
      <c r="BZ153" s="82" t="s">
        <v>82</v>
      </c>
      <c r="CA153" s="82" t="str">
        <f t="shared" si="27"/>
        <v>PL3</v>
      </c>
      <c r="CB153" s="53" t="str">
        <f t="shared" si="28"/>
        <v>Thừa 1</v>
      </c>
      <c r="CC153" s="53" t="s">
        <v>50</v>
      </c>
      <c r="CD153" s="53"/>
      <c r="CE153" s="53"/>
      <c r="CF153" s="53" t="s">
        <v>1681</v>
      </c>
      <c r="CG153" s="53">
        <v>1</v>
      </c>
      <c r="CH153" s="83"/>
      <c r="CI153" s="53"/>
      <c r="CJ153" s="53"/>
    </row>
    <row r="154" spans="3:88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6"/>
        <v>1</v>
      </c>
      <c r="M154" s="26">
        <f t="shared" si="23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26"/>
      <c r="BW154" s="26"/>
      <c r="BX154" s="26"/>
      <c r="BY154" s="67">
        <f>SUMIFS([1]Up!$J:$J,[1]Up!$D:$D,D154)</f>
        <v>0</v>
      </c>
      <c r="BZ154" s="82"/>
      <c r="CA154" s="82" t="str">
        <f t="shared" si="27"/>
        <v>PL1.5</v>
      </c>
      <c r="CB154" s="53" t="str">
        <f t="shared" si="28"/>
        <v/>
      </c>
      <c r="CC154" s="53" t="s">
        <v>61</v>
      </c>
      <c r="CD154" s="84" t="s">
        <v>3883</v>
      </c>
      <c r="CE154" s="53"/>
      <c r="CF154" s="53" t="s">
        <v>3884</v>
      </c>
      <c r="CG154" s="53">
        <v>1</v>
      </c>
      <c r="CH154" s="83">
        <v>46191</v>
      </c>
      <c r="CI154" s="53"/>
      <c r="CJ154" s="53"/>
    </row>
    <row r="155" spans="3:88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6"/>
        <v>21</v>
      </c>
      <c r="M155" s="26">
        <f t="shared" si="2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26"/>
      <c r="BW155" s="26"/>
      <c r="BX155" s="26"/>
      <c r="BY155" s="67">
        <f>SUMIFS([1]Up!$J:$J,[1]Up!$D:$D,D155)</f>
        <v>0</v>
      </c>
      <c r="BZ155" s="82"/>
      <c r="CA155" s="82" t="str">
        <f t="shared" si="27"/>
        <v>PL1.5</v>
      </c>
      <c r="CB155" s="53" t="str">
        <f t="shared" si="28"/>
        <v/>
      </c>
      <c r="CC155" s="53" t="s">
        <v>61</v>
      </c>
      <c r="CD155" s="84" t="s">
        <v>3883</v>
      </c>
      <c r="CE155" s="53"/>
      <c r="CF155" s="53" t="s">
        <v>3884</v>
      </c>
      <c r="CG155" s="53">
        <v>21</v>
      </c>
      <c r="CH155" s="83">
        <v>46191</v>
      </c>
      <c r="CI155" s="53"/>
      <c r="CJ155" s="53"/>
    </row>
    <row r="156" spans="3:88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6"/>
        <v>1</v>
      </c>
      <c r="M156" s="26">
        <f t="shared" si="2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26"/>
      <c r="BW156" s="26"/>
      <c r="BX156" s="26"/>
      <c r="BY156" s="67">
        <f>SUMIFS([1]Up!$J:$J,[1]Up!$D:$D,D156)</f>
        <v>0</v>
      </c>
      <c r="BZ156" s="82"/>
      <c r="CA156" s="82" t="str">
        <f t="shared" si="27"/>
        <v>PL1.5</v>
      </c>
      <c r="CB156" s="53" t="str">
        <f t="shared" si="28"/>
        <v/>
      </c>
      <c r="CC156" s="53" t="s">
        <v>61</v>
      </c>
      <c r="CD156" s="84" t="s">
        <v>3883</v>
      </c>
      <c r="CE156" s="53"/>
      <c r="CF156" s="53" t="s">
        <v>3884</v>
      </c>
      <c r="CG156" s="53">
        <v>1</v>
      </c>
      <c r="CH156" s="83">
        <v>46191</v>
      </c>
      <c r="CI156" s="53"/>
      <c r="CJ156" s="53"/>
    </row>
    <row r="157" spans="3:88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6"/>
        <v>1</v>
      </c>
      <c r="M157" s="26">
        <f t="shared" si="2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26"/>
      <c r="BW157" s="26"/>
      <c r="BX157" s="26"/>
      <c r="BY157" s="67">
        <f>SUMIFS([1]Up!$J:$J,[1]Up!$D:$D,D157)</f>
        <v>0</v>
      </c>
      <c r="BZ157" s="82"/>
      <c r="CA157" s="82" t="str">
        <f t="shared" si="27"/>
        <v>PL1.5</v>
      </c>
      <c r="CB157" s="53" t="str">
        <f t="shared" si="28"/>
        <v/>
      </c>
      <c r="CC157" s="53" t="s">
        <v>61</v>
      </c>
      <c r="CD157" s="84" t="s">
        <v>3883</v>
      </c>
      <c r="CE157" s="53"/>
      <c r="CF157" s="53" t="s">
        <v>3884</v>
      </c>
      <c r="CG157" s="53">
        <v>1</v>
      </c>
      <c r="CH157" s="83">
        <v>46191</v>
      </c>
      <c r="CI157" s="53"/>
      <c r="CJ157" s="53"/>
    </row>
    <row r="158" spans="3:88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4">MIN(SUM(N158:BX158),I158)</f>
        <v>21</v>
      </c>
      <c r="M158" s="26">
        <f t="shared" si="23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>
        <v>2</v>
      </c>
      <c r="BV158" s="26"/>
      <c r="BW158" s="26"/>
      <c r="BX158" s="26">
        <v>-2</v>
      </c>
      <c r="BY158" s="67">
        <f>SUMIFS([1]Up!$J:$J,[1]Up!$D:$D,D158)</f>
        <v>0</v>
      </c>
      <c r="BZ158" s="82"/>
      <c r="CA158" s="82" t="str">
        <f t="shared" ref="CA158:CA221" si="35">IFERROR(IF(C158="Plate",LEFT(E158,FIND("*",E158,1)-1),""),IF(C158="Plate",LEFT(E158,FIND("x",E158,1)-1),""))</f>
        <v>PL1.5</v>
      </c>
      <c r="CB158" s="53" t="str">
        <f t="shared" ref="CB158:CB221" si="36">IF(ROUND(SUM(N158:BX158)-I158,0)&gt;0,"Thừa "&amp;SUM(N158:BX158)-I158,"")</f>
        <v/>
      </c>
      <c r="CC158" s="53" t="s">
        <v>61</v>
      </c>
      <c r="CD158" s="84" t="s">
        <v>3883</v>
      </c>
      <c r="CE158" s="53"/>
      <c r="CF158" s="53" t="s">
        <v>3884</v>
      </c>
      <c r="CG158" s="53">
        <v>21</v>
      </c>
      <c r="CH158" s="83">
        <v>46191</v>
      </c>
      <c r="CI158" s="53"/>
      <c r="CJ158" s="53"/>
    </row>
    <row r="159" spans="3:88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4"/>
        <v>1</v>
      </c>
      <c r="M159" s="26">
        <f t="shared" si="23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26"/>
      <c r="BW159" s="26"/>
      <c r="BX159" s="26"/>
      <c r="BY159" s="67">
        <f>SUMIFS([1]Up!$J:$J,[1]Up!$D:$D,D159)</f>
        <v>0</v>
      </c>
      <c r="BZ159" s="82"/>
      <c r="CA159" s="82" t="str">
        <f t="shared" si="35"/>
        <v>PL1.5</v>
      </c>
      <c r="CB159" s="53" t="str">
        <f t="shared" si="36"/>
        <v/>
      </c>
      <c r="CC159" s="53" t="s">
        <v>61</v>
      </c>
      <c r="CD159" s="84" t="s">
        <v>3883</v>
      </c>
      <c r="CE159" s="53"/>
      <c r="CF159" s="53" t="s">
        <v>3884</v>
      </c>
      <c r="CG159" s="53">
        <v>1</v>
      </c>
      <c r="CH159" s="83">
        <v>46191</v>
      </c>
      <c r="CI159" s="53"/>
      <c r="CJ159" s="53"/>
    </row>
    <row r="160" spans="3:88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4"/>
        <v>2</v>
      </c>
      <c r="M160" s="26">
        <f t="shared" si="2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26"/>
      <c r="BW160" s="26"/>
      <c r="BX160" s="26"/>
      <c r="BY160" s="67">
        <f>SUMIFS([1]Up!$J:$J,[1]Up!$D:$D,D160)</f>
        <v>0</v>
      </c>
      <c r="BZ160" s="82"/>
      <c r="CA160" s="82" t="str">
        <f t="shared" si="35"/>
        <v>PL1.5</v>
      </c>
      <c r="CB160" s="53" t="str">
        <f t="shared" si="36"/>
        <v/>
      </c>
      <c r="CC160" s="53" t="s">
        <v>50</v>
      </c>
      <c r="CD160" s="84" t="s">
        <v>3883</v>
      </c>
      <c r="CE160" s="53"/>
      <c r="CF160" s="53" t="s">
        <v>3884</v>
      </c>
      <c r="CG160" s="53">
        <v>2</v>
      </c>
      <c r="CH160" s="83">
        <v>46191</v>
      </c>
      <c r="CI160" s="53"/>
      <c r="CJ160" s="53"/>
    </row>
    <row r="161" spans="3:88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4"/>
        <v>1</v>
      </c>
      <c r="M161" s="26">
        <f t="shared" si="2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26"/>
      <c r="BW161" s="26"/>
      <c r="BX161" s="26"/>
      <c r="BY161" s="67">
        <f>SUMIFS([1]Up!$J:$J,[1]Up!$D:$D,D161)</f>
        <v>0</v>
      </c>
      <c r="BZ161" s="82"/>
      <c r="CA161" s="82" t="str">
        <f t="shared" si="35"/>
        <v>PL1.5</v>
      </c>
      <c r="CB161" s="53" t="str">
        <f t="shared" si="36"/>
        <v/>
      </c>
      <c r="CC161" s="53" t="s">
        <v>50</v>
      </c>
      <c r="CD161" s="84" t="s">
        <v>3883</v>
      </c>
      <c r="CE161" s="53"/>
      <c r="CF161" s="53" t="s">
        <v>3884</v>
      </c>
      <c r="CG161" s="53">
        <v>1</v>
      </c>
      <c r="CH161" s="83">
        <v>46191</v>
      </c>
      <c r="CI161" s="53"/>
      <c r="CJ161" s="53"/>
    </row>
    <row r="162" spans="3:88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4"/>
        <v>2</v>
      </c>
      <c r="M162" s="26">
        <f t="shared" si="2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26"/>
      <c r="BW162" s="26"/>
      <c r="BX162" s="26"/>
      <c r="BY162" s="67">
        <f>SUMIFS([1]Up!$J:$J,[1]Up!$D:$D,D162)</f>
        <v>0</v>
      </c>
      <c r="BZ162" s="82"/>
      <c r="CA162" s="82" t="str">
        <f t="shared" si="35"/>
        <v>PL1.5</v>
      </c>
      <c r="CB162" s="53" t="str">
        <f t="shared" si="36"/>
        <v/>
      </c>
      <c r="CC162" s="53" t="s">
        <v>50</v>
      </c>
      <c r="CD162" s="84" t="s">
        <v>3883</v>
      </c>
      <c r="CE162" s="53"/>
      <c r="CF162" s="53" t="s">
        <v>3884</v>
      </c>
      <c r="CG162" s="53">
        <v>2</v>
      </c>
      <c r="CH162" s="83">
        <v>46191</v>
      </c>
      <c r="CI162" s="53"/>
      <c r="CJ162" s="53"/>
    </row>
    <row r="163" spans="3:88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4"/>
        <v>1</v>
      </c>
      <c r="M163" s="26">
        <f t="shared" si="23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26"/>
      <c r="BW163" s="26"/>
      <c r="BX163" s="26"/>
      <c r="BY163" s="67">
        <f>SUMIFS([1]Up!$J:$J,[1]Up!$D:$D,D163)</f>
        <v>0</v>
      </c>
      <c r="BZ163" s="82"/>
      <c r="CA163" s="82" t="str">
        <f t="shared" si="35"/>
        <v>PL1.5</v>
      </c>
      <c r="CB163" s="53" t="str">
        <f t="shared" si="36"/>
        <v/>
      </c>
      <c r="CC163" s="53" t="s">
        <v>50</v>
      </c>
      <c r="CD163" s="84" t="s">
        <v>3883</v>
      </c>
      <c r="CE163" s="53"/>
      <c r="CF163" s="53" t="s">
        <v>3884</v>
      </c>
      <c r="CG163" s="53">
        <v>1</v>
      </c>
      <c r="CH163" s="83">
        <v>46191</v>
      </c>
      <c r="CI163" s="53"/>
      <c r="CJ163" s="53"/>
    </row>
    <row r="164" spans="3:88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4"/>
        <v>2</v>
      </c>
      <c r="M164" s="26">
        <f t="shared" si="23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26"/>
      <c r="BW164" s="26"/>
      <c r="BX164" s="26"/>
      <c r="BY164" s="67">
        <f>SUMIFS([1]Up!$J:$J,[1]Up!$D:$D,D164)</f>
        <v>0</v>
      </c>
      <c r="BZ164" s="82"/>
      <c r="CA164" s="82" t="str">
        <f t="shared" si="35"/>
        <v>PL1.5</v>
      </c>
      <c r="CB164" s="53" t="str">
        <f t="shared" si="36"/>
        <v/>
      </c>
      <c r="CC164" s="53" t="s">
        <v>50</v>
      </c>
      <c r="CD164" s="84" t="s">
        <v>3883</v>
      </c>
      <c r="CE164" s="53"/>
      <c r="CF164" s="53" t="s">
        <v>3884</v>
      </c>
      <c r="CG164" s="53">
        <v>2</v>
      </c>
      <c r="CH164" s="83">
        <v>46191</v>
      </c>
      <c r="CI164" s="53"/>
      <c r="CJ164" s="53"/>
    </row>
    <row r="165" spans="3:88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4"/>
        <v>1</v>
      </c>
      <c r="M165" s="26">
        <f t="shared" si="2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26"/>
      <c r="BW165" s="26"/>
      <c r="BX165" s="26"/>
      <c r="BY165" s="67">
        <f>SUMIFS([1]Up!$J:$J,[1]Up!$D:$D,D165)</f>
        <v>0</v>
      </c>
      <c r="BZ165" s="82"/>
      <c r="CA165" s="82" t="str">
        <f t="shared" si="35"/>
        <v>PL1.5</v>
      </c>
      <c r="CB165" s="53" t="str">
        <f t="shared" si="36"/>
        <v/>
      </c>
      <c r="CC165" s="53" t="s">
        <v>50</v>
      </c>
      <c r="CD165" s="84" t="s">
        <v>3883</v>
      </c>
      <c r="CE165" s="53"/>
      <c r="CF165" s="53" t="s">
        <v>3884</v>
      </c>
      <c r="CG165" s="53">
        <v>1</v>
      </c>
      <c r="CH165" s="83">
        <v>46191</v>
      </c>
      <c r="CI165" s="53"/>
      <c r="CJ165" s="53"/>
    </row>
    <row r="166" spans="3:88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4"/>
        <v>1</v>
      </c>
      <c r="M166" s="26">
        <f t="shared" si="2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67">
        <f>SUMIFS([1]Up!$J:$J,[1]Up!$D:$D,D166)</f>
        <v>0</v>
      </c>
      <c r="BZ166" s="82"/>
      <c r="CA166" s="82" t="str">
        <f t="shared" si="35"/>
        <v>PL2.6</v>
      </c>
      <c r="CB166" s="53" t="str">
        <f t="shared" si="36"/>
        <v/>
      </c>
      <c r="CC166" s="53" t="s">
        <v>50</v>
      </c>
      <c r="CD166" s="84" t="s">
        <v>3877</v>
      </c>
      <c r="CE166" s="53"/>
      <c r="CF166" s="53" t="s">
        <v>3878</v>
      </c>
      <c r="CG166" s="53">
        <v>1</v>
      </c>
      <c r="CH166" s="83">
        <v>46191</v>
      </c>
      <c r="CI166" s="53"/>
      <c r="CJ166" s="53"/>
    </row>
    <row r="167" spans="3:88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4"/>
        <v>1</v>
      </c>
      <c r="M167" s="26">
        <f t="shared" si="2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67">
        <f>SUMIFS([1]Up!$J:$J,[1]Up!$D:$D,D167)</f>
        <v>0</v>
      </c>
      <c r="BZ167" s="82"/>
      <c r="CA167" s="82" t="str">
        <f t="shared" si="35"/>
        <v>PL2.6</v>
      </c>
      <c r="CB167" s="53" t="str">
        <f t="shared" si="36"/>
        <v/>
      </c>
      <c r="CC167" s="53" t="s">
        <v>50</v>
      </c>
      <c r="CD167" s="84" t="s">
        <v>3877</v>
      </c>
      <c r="CE167" s="53"/>
      <c r="CF167" s="53" t="s">
        <v>3878</v>
      </c>
      <c r="CG167" s="53">
        <v>1</v>
      </c>
      <c r="CH167" s="83">
        <v>46191</v>
      </c>
      <c r="CI167" s="53"/>
      <c r="CJ167" s="53"/>
    </row>
    <row r="168" spans="3:88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4"/>
        <v>1</v>
      </c>
      <c r="M168" s="26">
        <f t="shared" si="23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67">
        <f>SUMIFS([1]Up!$J:$J,[1]Up!$D:$D,D168)</f>
        <v>0</v>
      </c>
      <c r="BZ168" s="82"/>
      <c r="CA168" s="82" t="str">
        <f t="shared" si="35"/>
        <v>PL2.6</v>
      </c>
      <c r="CB168" s="53" t="str">
        <f t="shared" si="36"/>
        <v/>
      </c>
      <c r="CC168" s="53" t="s">
        <v>50</v>
      </c>
      <c r="CD168" s="84" t="s">
        <v>3877</v>
      </c>
      <c r="CE168" s="53"/>
      <c r="CF168" s="53" t="s">
        <v>3878</v>
      </c>
      <c r="CG168" s="53">
        <v>1</v>
      </c>
      <c r="CH168" s="83">
        <v>46191</v>
      </c>
      <c r="CI168" s="53"/>
      <c r="CJ168" s="53"/>
    </row>
    <row r="169" spans="3:88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4"/>
        <v>6</v>
      </c>
      <c r="M169" s="26">
        <f t="shared" si="23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67">
        <f>SUMIFS([1]Up!$J:$J,[1]Up!$D:$D,D169)</f>
        <v>0</v>
      </c>
      <c r="BZ169" s="82"/>
      <c r="CA169" s="82" t="str">
        <f t="shared" si="35"/>
        <v>PL2.6</v>
      </c>
      <c r="CB169" s="53" t="str">
        <f t="shared" si="36"/>
        <v/>
      </c>
      <c r="CC169" s="53" t="s">
        <v>50</v>
      </c>
      <c r="CD169" s="84" t="s">
        <v>3877</v>
      </c>
      <c r="CE169" s="53"/>
      <c r="CF169" s="53" t="s">
        <v>3878</v>
      </c>
      <c r="CG169" s="53">
        <v>6</v>
      </c>
      <c r="CH169" s="83">
        <v>46191</v>
      </c>
      <c r="CI169" s="53"/>
      <c r="CJ169" s="53"/>
    </row>
    <row r="170" spans="3:88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4"/>
        <v>2</v>
      </c>
      <c r="M170" s="26">
        <f t="shared" si="2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26"/>
      <c r="BW170" s="26"/>
      <c r="BX170" s="26"/>
      <c r="BY170" s="67">
        <f>SUMIFS([1]Up!$J:$J,[1]Up!$D:$D,D170)</f>
        <v>0</v>
      </c>
      <c r="BZ170" s="82"/>
      <c r="CA170" s="82" t="str">
        <f t="shared" si="35"/>
        <v>PL1.5</v>
      </c>
      <c r="CB170" s="53" t="str">
        <f t="shared" si="36"/>
        <v/>
      </c>
      <c r="CC170" s="53" t="s">
        <v>50</v>
      </c>
      <c r="CD170" s="84" t="s">
        <v>3883</v>
      </c>
      <c r="CE170" s="53"/>
      <c r="CF170" s="53" t="s">
        <v>3884</v>
      </c>
      <c r="CG170" s="53">
        <v>2</v>
      </c>
      <c r="CH170" s="83">
        <v>46191</v>
      </c>
      <c r="CI170" s="53"/>
      <c r="CJ170" s="53"/>
    </row>
    <row r="171" spans="3:88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4"/>
        <v>1</v>
      </c>
      <c r="M171" s="26">
        <f t="shared" si="2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67">
        <f>SUMIFS([1]Up!$J:$J,[1]Up!$D:$D,D171)</f>
        <v>0</v>
      </c>
      <c r="BZ171" s="82"/>
      <c r="CA171" s="82" t="str">
        <f t="shared" si="35"/>
        <v>PL2.6</v>
      </c>
      <c r="CB171" s="53" t="str">
        <f t="shared" si="36"/>
        <v/>
      </c>
      <c r="CC171" s="53" t="s">
        <v>50</v>
      </c>
      <c r="CD171" s="84" t="s">
        <v>3877</v>
      </c>
      <c r="CE171" s="53"/>
      <c r="CF171" s="53" t="s">
        <v>3878</v>
      </c>
      <c r="CG171" s="53">
        <v>1</v>
      </c>
      <c r="CH171" s="83">
        <v>46191</v>
      </c>
      <c r="CI171" s="53"/>
      <c r="CJ171" s="53"/>
    </row>
    <row r="172" spans="3:88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4"/>
        <v>1</v>
      </c>
      <c r="M172" s="26">
        <f t="shared" si="23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67">
        <f>SUMIFS([1]Up!$J:$J,[1]Up!$D:$D,D172)</f>
        <v>0</v>
      </c>
      <c r="BZ172" s="82"/>
      <c r="CA172" s="82" t="str">
        <f t="shared" si="35"/>
        <v>PL2.6</v>
      </c>
      <c r="CB172" s="53" t="str">
        <f t="shared" si="36"/>
        <v/>
      </c>
      <c r="CC172" s="53" t="s">
        <v>50</v>
      </c>
      <c r="CD172" s="84" t="s">
        <v>3877</v>
      </c>
      <c r="CE172" s="53"/>
      <c r="CF172" s="53" t="s">
        <v>3878</v>
      </c>
      <c r="CG172" s="53">
        <v>1</v>
      </c>
      <c r="CH172" s="83">
        <v>46191</v>
      </c>
      <c r="CI172" s="53"/>
      <c r="CJ172" s="53"/>
    </row>
    <row r="173" spans="3:88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4"/>
        <v>1</v>
      </c>
      <c r="M173" s="26">
        <f t="shared" si="23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67">
        <f>SUMIFS([1]Up!$J:$J,[1]Up!$D:$D,D173)</f>
        <v>0</v>
      </c>
      <c r="BZ173" s="82"/>
      <c r="CA173" s="82" t="str">
        <f t="shared" si="35"/>
        <v>PL2.6</v>
      </c>
      <c r="CB173" s="53" t="str">
        <f t="shared" si="36"/>
        <v/>
      </c>
      <c r="CC173" s="53" t="s">
        <v>50</v>
      </c>
      <c r="CD173" s="84" t="s">
        <v>3877</v>
      </c>
      <c r="CE173" s="53"/>
      <c r="CF173" s="53" t="s">
        <v>3878</v>
      </c>
      <c r="CG173" s="53">
        <v>1</v>
      </c>
      <c r="CH173" s="83">
        <v>46191</v>
      </c>
      <c r="CI173" s="53"/>
      <c r="CJ173" s="53"/>
    </row>
    <row r="174" spans="3:88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4"/>
        <v>1</v>
      </c>
      <c r="M174" s="26">
        <f t="shared" si="2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67">
        <f>SUMIFS([1]Up!$J:$J,[1]Up!$D:$D,D174)</f>
        <v>0</v>
      </c>
      <c r="BZ174" s="82"/>
      <c r="CA174" s="82" t="str">
        <f t="shared" si="35"/>
        <v>PL2.6</v>
      </c>
      <c r="CB174" s="53" t="str">
        <f t="shared" si="36"/>
        <v/>
      </c>
      <c r="CC174" s="53" t="s">
        <v>50</v>
      </c>
      <c r="CD174" s="84" t="s">
        <v>3877</v>
      </c>
      <c r="CE174" s="53"/>
      <c r="CF174" s="53" t="s">
        <v>3878</v>
      </c>
      <c r="CG174" s="53">
        <v>1</v>
      </c>
      <c r="CH174" s="83">
        <v>46191</v>
      </c>
      <c r="CI174" s="53"/>
      <c r="CJ174" s="53"/>
    </row>
    <row r="175" spans="3:88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4"/>
        <v>1</v>
      </c>
      <c r="M175" s="26">
        <f t="shared" si="2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67">
        <f>SUMIFS([1]Up!$J:$J,[1]Up!$D:$D,D175)</f>
        <v>0</v>
      </c>
      <c r="BZ175" s="82"/>
      <c r="CA175" s="82" t="str">
        <f t="shared" si="35"/>
        <v>PL2.6</v>
      </c>
      <c r="CB175" s="53" t="str">
        <f t="shared" si="36"/>
        <v/>
      </c>
      <c r="CC175" s="53" t="s">
        <v>50</v>
      </c>
      <c r="CD175" s="84" t="s">
        <v>3877</v>
      </c>
      <c r="CE175" s="53"/>
      <c r="CF175" s="53" t="s">
        <v>3878</v>
      </c>
      <c r="CG175" s="53">
        <v>1</v>
      </c>
      <c r="CH175" s="83">
        <v>46191</v>
      </c>
      <c r="CI175" s="53"/>
      <c r="CJ175" s="53"/>
    </row>
    <row r="176" spans="3:88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4"/>
        <v>1</v>
      </c>
      <c r="M176" s="26">
        <f t="shared" si="2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67">
        <f>SUMIFS([1]Up!$J:$J,[1]Up!$D:$D,D176)</f>
        <v>0</v>
      </c>
      <c r="BZ176" s="82"/>
      <c r="CA176" s="82" t="str">
        <f t="shared" si="35"/>
        <v>PL2.6</v>
      </c>
      <c r="CB176" s="53" t="str">
        <f t="shared" si="36"/>
        <v/>
      </c>
      <c r="CC176" s="53" t="s">
        <v>50</v>
      </c>
      <c r="CD176" s="84" t="s">
        <v>3877</v>
      </c>
      <c r="CE176" s="53"/>
      <c r="CF176" s="53" t="s">
        <v>3878</v>
      </c>
      <c r="CG176" s="53">
        <v>1</v>
      </c>
      <c r="CH176" s="83">
        <v>46191</v>
      </c>
      <c r="CI176" s="53"/>
      <c r="CJ176" s="53"/>
    </row>
    <row r="177" spans="3:88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4"/>
        <v>1</v>
      </c>
      <c r="M177" s="26">
        <f t="shared" si="23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67">
        <f>SUMIFS([1]Up!$J:$J,[1]Up!$D:$D,D177)</f>
        <v>0</v>
      </c>
      <c r="BZ177" s="82"/>
      <c r="CA177" s="82" t="str">
        <f t="shared" si="35"/>
        <v>PL2.6</v>
      </c>
      <c r="CB177" s="53" t="str">
        <f t="shared" si="36"/>
        <v/>
      </c>
      <c r="CC177" s="53" t="s">
        <v>50</v>
      </c>
      <c r="CD177" s="84" t="s">
        <v>3877</v>
      </c>
      <c r="CE177" s="53"/>
      <c r="CF177" s="53" t="s">
        <v>3878</v>
      </c>
      <c r="CG177" s="53">
        <v>1</v>
      </c>
      <c r="CH177" s="83">
        <v>46191</v>
      </c>
      <c r="CI177" s="53"/>
      <c r="CJ177" s="53"/>
    </row>
    <row r="178" spans="3:88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4"/>
        <v>1</v>
      </c>
      <c r="M178" s="26">
        <f t="shared" si="2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67">
        <f>SUMIFS([1]Up!$J:$J,[1]Up!$D:$D,D178)</f>
        <v>0</v>
      </c>
      <c r="BZ178" s="82"/>
      <c r="CA178" s="82" t="str">
        <f t="shared" si="35"/>
        <v>PL2.6</v>
      </c>
      <c r="CB178" s="53" t="str">
        <f t="shared" si="36"/>
        <v/>
      </c>
      <c r="CC178" s="53" t="s">
        <v>50</v>
      </c>
      <c r="CD178" s="84" t="s">
        <v>3877</v>
      </c>
      <c r="CE178" s="53"/>
      <c r="CF178" s="53" t="s">
        <v>3878</v>
      </c>
      <c r="CG178" s="53">
        <v>1</v>
      </c>
      <c r="CH178" s="83">
        <v>46191</v>
      </c>
      <c r="CI178" s="53"/>
      <c r="CJ178" s="53"/>
    </row>
    <row r="179" spans="3:88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4"/>
        <v>1</v>
      </c>
      <c r="M179" s="26">
        <f t="shared" si="23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67">
        <f>SUMIFS([1]Up!$J:$J,[1]Up!$D:$D,D179)</f>
        <v>0</v>
      </c>
      <c r="BZ179" s="82"/>
      <c r="CA179" s="82" t="str">
        <f t="shared" si="35"/>
        <v>PL2.6</v>
      </c>
      <c r="CB179" s="53" t="str">
        <f t="shared" si="36"/>
        <v/>
      </c>
      <c r="CC179" s="53" t="s">
        <v>50</v>
      </c>
      <c r="CD179" s="84" t="s">
        <v>3877</v>
      </c>
      <c r="CE179" s="53"/>
      <c r="CF179" s="53" t="s">
        <v>3878</v>
      </c>
      <c r="CG179" s="53">
        <v>1</v>
      </c>
      <c r="CH179" s="83">
        <v>46191</v>
      </c>
      <c r="CI179" s="53"/>
      <c r="CJ179" s="53"/>
    </row>
    <row r="180" spans="3:88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4"/>
        <v>1</v>
      </c>
      <c r="M180" s="26">
        <f t="shared" si="2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67">
        <f>SUMIFS([1]Up!$J:$J,[1]Up!$D:$D,D180)</f>
        <v>0</v>
      </c>
      <c r="BZ180" s="82"/>
      <c r="CA180" s="82" t="str">
        <f t="shared" si="35"/>
        <v>PL2.6</v>
      </c>
      <c r="CB180" s="53" t="str">
        <f t="shared" si="36"/>
        <v/>
      </c>
      <c r="CC180" s="53" t="s">
        <v>50</v>
      </c>
      <c r="CD180" s="84" t="s">
        <v>3877</v>
      </c>
      <c r="CE180" s="53"/>
      <c r="CF180" s="53" t="s">
        <v>3878</v>
      </c>
      <c r="CG180" s="53">
        <v>1</v>
      </c>
      <c r="CH180" s="83">
        <v>46191</v>
      </c>
      <c r="CI180" s="53"/>
      <c r="CJ180" s="53"/>
    </row>
    <row r="181" spans="3:88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4"/>
        <v>2</v>
      </c>
      <c r="M181" s="26">
        <f t="shared" si="2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26"/>
      <c r="BW181" s="26"/>
      <c r="BX181" s="26"/>
      <c r="BY181" s="67">
        <f>SUMIFS([1]Up!$J:$J,[1]Up!$D:$D,D181)</f>
        <v>0</v>
      </c>
      <c r="BZ181" s="82"/>
      <c r="CA181" s="82" t="str">
        <f t="shared" si="35"/>
        <v>PL1.5</v>
      </c>
      <c r="CB181" s="53" t="str">
        <f t="shared" si="36"/>
        <v/>
      </c>
      <c r="CC181" s="53" t="s">
        <v>50</v>
      </c>
      <c r="CD181" s="84" t="s">
        <v>3883</v>
      </c>
      <c r="CE181" s="53"/>
      <c r="CF181" s="53" t="s">
        <v>3884</v>
      </c>
      <c r="CG181" s="53">
        <v>2</v>
      </c>
      <c r="CH181" s="83">
        <v>46191</v>
      </c>
      <c r="CI181" s="53"/>
      <c r="CJ181" s="53"/>
    </row>
    <row r="182" spans="3:88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4"/>
        <v>1</v>
      </c>
      <c r="M182" s="26">
        <f t="shared" si="23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67">
        <f>SUMIFS([1]Up!$J:$J,[1]Up!$D:$D,D182)</f>
        <v>0</v>
      </c>
      <c r="BZ182" s="82"/>
      <c r="CA182" s="82" t="str">
        <f t="shared" si="35"/>
        <v>PL2.6</v>
      </c>
      <c r="CB182" s="53" t="str">
        <f t="shared" si="36"/>
        <v/>
      </c>
      <c r="CC182" s="53" t="s">
        <v>50</v>
      </c>
      <c r="CD182" s="84" t="s">
        <v>3877</v>
      </c>
      <c r="CE182" s="53"/>
      <c r="CF182" s="53" t="s">
        <v>3878</v>
      </c>
      <c r="CG182" s="53">
        <v>1</v>
      </c>
      <c r="CH182" s="83">
        <v>46191</v>
      </c>
      <c r="CI182" s="53"/>
      <c r="CJ182" s="53"/>
    </row>
    <row r="183" spans="3:88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4"/>
        <v>1</v>
      </c>
      <c r="M183" s="26">
        <f t="shared" si="23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67">
        <f>SUMIFS([1]Up!$J:$J,[1]Up!$D:$D,D183)</f>
        <v>0</v>
      </c>
      <c r="BZ183" s="82"/>
      <c r="CA183" s="82" t="str">
        <f t="shared" si="35"/>
        <v>PL1.5</v>
      </c>
      <c r="CB183" s="53" t="str">
        <f t="shared" si="36"/>
        <v/>
      </c>
      <c r="CC183" s="53" t="s">
        <v>61</v>
      </c>
      <c r="CD183" s="84" t="s">
        <v>3883</v>
      </c>
      <c r="CE183" s="53"/>
      <c r="CF183" s="53" t="s">
        <v>3884</v>
      </c>
      <c r="CG183" s="53">
        <v>1</v>
      </c>
      <c r="CH183" s="83">
        <v>46191</v>
      </c>
      <c r="CI183" s="53"/>
      <c r="CJ183" s="53"/>
    </row>
    <row r="184" spans="3:88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4"/>
        <v>2</v>
      </c>
      <c r="M184" s="26">
        <f t="shared" si="2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26"/>
      <c r="BW184" s="26"/>
      <c r="BX184" s="26"/>
      <c r="BY184" s="67">
        <f>SUMIFS([1]Up!$J:$J,[1]Up!$D:$D,D184)</f>
        <v>0</v>
      </c>
      <c r="BZ184" s="82"/>
      <c r="CA184" s="82" t="str">
        <f t="shared" si="35"/>
        <v>PL1.5</v>
      </c>
      <c r="CB184" s="53" t="str">
        <f t="shared" si="36"/>
        <v/>
      </c>
      <c r="CC184" s="53" t="s">
        <v>61</v>
      </c>
      <c r="CD184" s="84" t="s">
        <v>3883</v>
      </c>
      <c r="CE184" s="53"/>
      <c r="CF184" s="53" t="s">
        <v>3884</v>
      </c>
      <c r="CG184" s="53">
        <v>2</v>
      </c>
      <c r="CH184" s="83">
        <v>46191</v>
      </c>
      <c r="CI184" s="53"/>
      <c r="CJ184" s="53"/>
    </row>
    <row r="185" spans="3:88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4"/>
        <v>1</v>
      </c>
      <c r="M185" s="26">
        <f t="shared" si="2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26"/>
      <c r="BW185" s="26"/>
      <c r="BX185" s="26"/>
      <c r="BY185" s="67">
        <f>SUMIFS([1]Up!$J:$J,[1]Up!$D:$D,D185)</f>
        <v>0</v>
      </c>
      <c r="BZ185" s="82"/>
      <c r="CA185" s="82" t="str">
        <f t="shared" si="35"/>
        <v>PL1.5</v>
      </c>
      <c r="CB185" s="53" t="str">
        <f t="shared" si="36"/>
        <v/>
      </c>
      <c r="CC185" s="53" t="s">
        <v>61</v>
      </c>
      <c r="CD185" s="84" t="s">
        <v>3883</v>
      </c>
      <c r="CE185" s="53"/>
      <c r="CF185" s="53" t="s">
        <v>3884</v>
      </c>
      <c r="CG185" s="53">
        <v>1</v>
      </c>
      <c r="CH185" s="83">
        <v>46191</v>
      </c>
      <c r="CI185" s="53"/>
      <c r="CJ185" s="53"/>
    </row>
    <row r="186" spans="3:88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4"/>
        <v>1</v>
      </c>
      <c r="M186" s="26">
        <f t="shared" si="2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26"/>
      <c r="BW186" s="26"/>
      <c r="BX186" s="26"/>
      <c r="BY186" s="67">
        <f>SUMIFS([1]Up!$J:$J,[1]Up!$D:$D,D186)</f>
        <v>0</v>
      </c>
      <c r="BZ186" s="82"/>
      <c r="CA186" s="82" t="str">
        <f t="shared" si="35"/>
        <v>PL1.5</v>
      </c>
      <c r="CB186" s="53" t="str">
        <f t="shared" si="36"/>
        <v/>
      </c>
      <c r="CC186" s="53" t="s">
        <v>61</v>
      </c>
      <c r="CD186" s="84" t="s">
        <v>3883</v>
      </c>
      <c r="CE186" s="53"/>
      <c r="CF186" s="53" t="s">
        <v>3884</v>
      </c>
      <c r="CG186" s="53">
        <v>1</v>
      </c>
      <c r="CH186" s="83">
        <v>46191</v>
      </c>
      <c r="CI186" s="53"/>
      <c r="CJ186" s="53"/>
    </row>
    <row r="187" spans="3:88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4"/>
        <v>2</v>
      </c>
      <c r="M187" s="26">
        <f t="shared" si="23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26"/>
      <c r="BW187" s="26"/>
      <c r="BX187" s="26"/>
      <c r="BY187" s="67">
        <f>SUMIFS([1]Up!$J:$J,[1]Up!$D:$D,D187)</f>
        <v>0</v>
      </c>
      <c r="BZ187" s="82"/>
      <c r="CA187" s="82" t="str">
        <f t="shared" si="35"/>
        <v>PL1.5</v>
      </c>
      <c r="CB187" s="53" t="str">
        <f t="shared" si="36"/>
        <v/>
      </c>
      <c r="CC187" s="53" t="s">
        <v>50</v>
      </c>
      <c r="CD187" s="84" t="s">
        <v>3883</v>
      </c>
      <c r="CE187" s="53"/>
      <c r="CF187" s="53" t="s">
        <v>3884</v>
      </c>
      <c r="CG187" s="53">
        <v>2</v>
      </c>
      <c r="CH187" s="83">
        <v>46191</v>
      </c>
      <c r="CI187" s="53"/>
      <c r="CJ187" s="53"/>
    </row>
    <row r="188" spans="3:88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4"/>
        <v>16</v>
      </c>
      <c r="M188" s="26">
        <f t="shared" si="2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26"/>
      <c r="BW188" s="26"/>
      <c r="BX188" s="26"/>
      <c r="BY188" s="67">
        <f>SUMIFS([1]Up!$J:$J,[1]Up!$D:$D,D188)</f>
        <v>0</v>
      </c>
      <c r="BZ188" s="82"/>
      <c r="CA188" s="82" t="str">
        <f t="shared" si="35"/>
        <v>PL1.5</v>
      </c>
      <c r="CB188" s="53" t="str">
        <f t="shared" si="36"/>
        <v/>
      </c>
      <c r="CC188" s="53" t="s">
        <v>50</v>
      </c>
      <c r="CD188" s="84" t="s">
        <v>3883</v>
      </c>
      <c r="CE188" s="53"/>
      <c r="CF188" s="53" t="s">
        <v>3884</v>
      </c>
      <c r="CG188" s="53">
        <v>16</v>
      </c>
      <c r="CH188" s="83">
        <v>46191</v>
      </c>
      <c r="CI188" s="53"/>
      <c r="CJ188" s="53"/>
    </row>
    <row r="189" spans="3:88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4"/>
        <v>2</v>
      </c>
      <c r="M189" s="26">
        <f t="shared" si="23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26"/>
      <c r="BW189" s="26"/>
      <c r="BX189" s="26"/>
      <c r="BY189" s="67">
        <f>SUMIFS([1]Up!$J:$J,[1]Up!$D:$D,D189)</f>
        <v>0</v>
      </c>
      <c r="BZ189" s="82"/>
      <c r="CA189" s="82" t="str">
        <f t="shared" si="35"/>
        <v>PL1.5</v>
      </c>
      <c r="CB189" s="53" t="str">
        <f t="shared" si="36"/>
        <v/>
      </c>
      <c r="CC189" s="53" t="s">
        <v>50</v>
      </c>
      <c r="CD189" s="84" t="s">
        <v>3883</v>
      </c>
      <c r="CE189" s="53"/>
      <c r="CF189" s="53" t="s">
        <v>3884</v>
      </c>
      <c r="CG189" s="53">
        <v>2</v>
      </c>
      <c r="CH189" s="83">
        <v>46191</v>
      </c>
      <c r="CI189" s="53"/>
      <c r="CJ189" s="53"/>
    </row>
    <row r="190" spans="3:88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4"/>
        <v>2</v>
      </c>
      <c r="M190" s="26">
        <f t="shared" si="2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26"/>
      <c r="BW190" s="26"/>
      <c r="BX190" s="26"/>
      <c r="BY190" s="67">
        <f>SUMIFS([1]Up!$J:$J,[1]Up!$D:$D,D190)</f>
        <v>0</v>
      </c>
      <c r="BZ190" s="82"/>
      <c r="CA190" s="82" t="str">
        <f t="shared" si="35"/>
        <v>PL1.5</v>
      </c>
      <c r="CB190" s="53" t="str">
        <f t="shared" si="36"/>
        <v/>
      </c>
      <c r="CC190" s="53" t="s">
        <v>61</v>
      </c>
      <c r="CD190" s="84" t="s">
        <v>3883</v>
      </c>
      <c r="CE190" s="53"/>
      <c r="CF190" s="53" t="s">
        <v>3884</v>
      </c>
      <c r="CG190" s="53">
        <v>2</v>
      </c>
      <c r="CH190" s="83">
        <v>46191</v>
      </c>
      <c r="CI190" s="53"/>
      <c r="CJ190" s="53"/>
    </row>
    <row r="191" spans="3:88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4"/>
        <v>4</v>
      </c>
      <c r="M191" s="26">
        <f t="shared" si="2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26"/>
      <c r="BW191" s="26"/>
      <c r="BX191" s="26"/>
      <c r="BY191" s="67">
        <f>SUMIFS([1]Up!$J:$J,[1]Up!$D:$D,D191)</f>
        <v>0</v>
      </c>
      <c r="BZ191" s="82"/>
      <c r="CA191" s="82" t="str">
        <f t="shared" si="35"/>
        <v>PL1.5</v>
      </c>
      <c r="CB191" s="53" t="str">
        <f t="shared" si="36"/>
        <v/>
      </c>
      <c r="CC191" s="53" t="s">
        <v>61</v>
      </c>
      <c r="CD191" s="84" t="s">
        <v>3883</v>
      </c>
      <c r="CE191" s="53"/>
      <c r="CF191" s="53" t="s">
        <v>3884</v>
      </c>
      <c r="CG191" s="53">
        <v>4</v>
      </c>
      <c r="CH191" s="83">
        <v>46191</v>
      </c>
      <c r="CI191" s="53"/>
      <c r="CJ191" s="53"/>
    </row>
    <row r="192" spans="3:88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4"/>
        <v>2</v>
      </c>
      <c r="M192" s="26">
        <f t="shared" si="23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26"/>
      <c r="BW192" s="26"/>
      <c r="BX192" s="26"/>
      <c r="BY192" s="67">
        <f>SUMIFS([1]Up!$J:$J,[1]Up!$D:$D,D192)</f>
        <v>0</v>
      </c>
      <c r="BZ192" s="82"/>
      <c r="CA192" s="82" t="str">
        <f t="shared" si="35"/>
        <v>PL1.5</v>
      </c>
      <c r="CB192" s="53" t="str">
        <f t="shared" si="36"/>
        <v/>
      </c>
      <c r="CC192" s="53" t="s">
        <v>50</v>
      </c>
      <c r="CD192" s="84" t="s">
        <v>3883</v>
      </c>
      <c r="CE192" s="53"/>
      <c r="CF192" s="53" t="s">
        <v>3884</v>
      </c>
      <c r="CG192" s="53">
        <v>2</v>
      </c>
      <c r="CH192" s="83">
        <v>46191</v>
      </c>
      <c r="CI192" s="53"/>
      <c r="CJ192" s="53"/>
    </row>
    <row r="193" spans="3:88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4"/>
        <v>1</v>
      </c>
      <c r="M193" s="26">
        <f t="shared" si="23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26"/>
      <c r="BW193" s="26"/>
      <c r="BX193" s="26"/>
      <c r="BY193" s="67">
        <f>SUMIFS([1]Up!$J:$J,[1]Up!$D:$D,D193)</f>
        <v>0</v>
      </c>
      <c r="BZ193" s="82"/>
      <c r="CA193" s="82" t="str">
        <f t="shared" si="35"/>
        <v>PL1.5</v>
      </c>
      <c r="CB193" s="53" t="str">
        <f t="shared" si="36"/>
        <v/>
      </c>
      <c r="CC193" s="53" t="s">
        <v>61</v>
      </c>
      <c r="CD193" s="84" t="s">
        <v>3883</v>
      </c>
      <c r="CE193" s="53"/>
      <c r="CF193" s="53" t="s">
        <v>3884</v>
      </c>
      <c r="CG193" s="53">
        <v>1</v>
      </c>
      <c r="CH193" s="83">
        <v>46191</v>
      </c>
      <c r="CI193" s="53"/>
      <c r="CJ193" s="53"/>
    </row>
    <row r="194" spans="3:88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4"/>
        <v>1</v>
      </c>
      <c r="M194" s="26">
        <f t="shared" si="2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67">
        <f>SUMIFS([1]Up!$J:$J,[1]Up!$D:$D,D194)</f>
        <v>0</v>
      </c>
      <c r="BZ194" s="82"/>
      <c r="CA194" s="82" t="str">
        <f t="shared" si="35"/>
        <v>PL2.6</v>
      </c>
      <c r="CB194" s="53" t="str">
        <f t="shared" si="36"/>
        <v/>
      </c>
      <c r="CC194" s="53" t="s">
        <v>61</v>
      </c>
      <c r="CD194" s="84" t="s">
        <v>3877</v>
      </c>
      <c r="CE194" s="53"/>
      <c r="CF194" s="53" t="s">
        <v>3878</v>
      </c>
      <c r="CG194" s="53">
        <v>1</v>
      </c>
      <c r="CH194" s="83">
        <v>46191</v>
      </c>
      <c r="CI194" s="53"/>
      <c r="CJ194" s="53"/>
    </row>
    <row r="195" spans="3:88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4"/>
        <v>1</v>
      </c>
      <c r="M195" s="26">
        <f t="shared" si="23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67">
        <f>SUMIFS([1]Up!$J:$J,[1]Up!$D:$D,D195)</f>
        <v>0</v>
      </c>
      <c r="BZ195" s="82"/>
      <c r="CA195" s="82" t="str">
        <f t="shared" si="35"/>
        <v>PL1.5</v>
      </c>
      <c r="CB195" s="53" t="str">
        <f t="shared" si="36"/>
        <v/>
      </c>
      <c r="CC195" s="53" t="s">
        <v>61</v>
      </c>
      <c r="CD195" s="84" t="s">
        <v>3883</v>
      </c>
      <c r="CE195" s="53"/>
      <c r="CF195" s="53" t="s">
        <v>3884</v>
      </c>
      <c r="CG195" s="53">
        <v>1</v>
      </c>
      <c r="CH195" s="83">
        <v>46191</v>
      </c>
      <c r="CI195" s="53"/>
      <c r="CJ195" s="53"/>
    </row>
    <row r="196" spans="3:88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4"/>
        <v>1</v>
      </c>
      <c r="M196" s="26">
        <f t="shared" si="23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67">
        <f>SUMIFS([1]Up!$J:$J,[1]Up!$D:$D,D196)</f>
        <v>0</v>
      </c>
      <c r="BZ196" s="82"/>
      <c r="CA196" s="82" t="str">
        <f t="shared" si="35"/>
        <v>PL2.6</v>
      </c>
      <c r="CB196" s="53" t="str">
        <f t="shared" si="36"/>
        <v/>
      </c>
      <c r="CC196" s="53" t="s">
        <v>61</v>
      </c>
      <c r="CD196" s="84" t="s">
        <v>3877</v>
      </c>
      <c r="CE196" s="53"/>
      <c r="CF196" s="53" t="s">
        <v>3878</v>
      </c>
      <c r="CG196" s="53">
        <v>1</v>
      </c>
      <c r="CH196" s="83">
        <v>46191</v>
      </c>
      <c r="CI196" s="53"/>
      <c r="CJ196" s="53"/>
    </row>
    <row r="197" spans="3:88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4"/>
        <v>2</v>
      </c>
      <c r="M197" s="26">
        <f t="shared" si="23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67">
        <f>SUMIFS([1]Up!$J:$J,[1]Up!$D:$D,D197)</f>
        <v>0</v>
      </c>
      <c r="BZ197" s="82"/>
      <c r="CA197" s="82" t="str">
        <f t="shared" si="35"/>
        <v>PL2.6</v>
      </c>
      <c r="CB197" s="53" t="str">
        <f t="shared" si="36"/>
        <v/>
      </c>
      <c r="CC197" s="53" t="s">
        <v>61</v>
      </c>
      <c r="CD197" s="84" t="s">
        <v>3877</v>
      </c>
      <c r="CE197" s="53"/>
      <c r="CF197" s="53" t="s">
        <v>3878</v>
      </c>
      <c r="CG197" s="53">
        <v>2</v>
      </c>
      <c r="CH197" s="83">
        <v>46191</v>
      </c>
      <c r="CI197" s="53"/>
      <c r="CJ197" s="53"/>
    </row>
    <row r="198" spans="3:88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4"/>
        <v>1</v>
      </c>
      <c r="M198" s="26">
        <f t="shared" si="23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67">
        <f>SUMIFS([1]Up!$J:$J,[1]Up!$D:$D,D198)</f>
        <v>0</v>
      </c>
      <c r="BZ198" s="82"/>
      <c r="CA198" s="82" t="str">
        <f t="shared" si="35"/>
        <v>PL2.6</v>
      </c>
      <c r="CB198" s="53" t="str">
        <f t="shared" si="36"/>
        <v/>
      </c>
      <c r="CC198" s="53" t="s">
        <v>61</v>
      </c>
      <c r="CD198" s="84" t="s">
        <v>3877</v>
      </c>
      <c r="CE198" s="53"/>
      <c r="CF198" s="53" t="s">
        <v>3878</v>
      </c>
      <c r="CG198" s="53">
        <v>1</v>
      </c>
      <c r="CH198" s="83">
        <v>46191</v>
      </c>
      <c r="CI198" s="53"/>
      <c r="CJ198" s="53"/>
    </row>
    <row r="199" spans="3:88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4"/>
        <v>1</v>
      </c>
      <c r="M199" s="26">
        <f t="shared" si="23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26"/>
      <c r="BW199" s="26"/>
      <c r="BX199" s="26"/>
      <c r="BY199" s="67">
        <f>SUMIFS([1]Up!$J:$J,[1]Up!$D:$D,D199)</f>
        <v>0</v>
      </c>
      <c r="BZ199" s="82"/>
      <c r="CA199" s="82" t="str">
        <f t="shared" si="35"/>
        <v>PL1.5</v>
      </c>
      <c r="CB199" s="53" t="str">
        <f t="shared" si="36"/>
        <v/>
      </c>
      <c r="CC199" s="53" t="s">
        <v>61</v>
      </c>
      <c r="CD199" s="84" t="s">
        <v>3883</v>
      </c>
      <c r="CE199" s="53"/>
      <c r="CF199" s="53" t="s">
        <v>3884</v>
      </c>
      <c r="CG199" s="53">
        <v>1</v>
      </c>
      <c r="CH199" s="83">
        <v>46191</v>
      </c>
      <c r="CI199" s="53"/>
      <c r="CJ199" s="53"/>
    </row>
    <row r="200" spans="3:88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4"/>
        <v>1</v>
      </c>
      <c r="M200" s="26">
        <f t="shared" si="2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67">
        <f>SUMIFS([1]Up!$J:$J,[1]Up!$D:$D,D200)</f>
        <v>0</v>
      </c>
      <c r="BZ200" s="82"/>
      <c r="CA200" s="82" t="str">
        <f t="shared" si="35"/>
        <v>PL2.6</v>
      </c>
      <c r="CB200" s="53" t="str">
        <f t="shared" si="36"/>
        <v/>
      </c>
      <c r="CC200" s="53" t="s">
        <v>61</v>
      </c>
      <c r="CD200" s="84" t="s">
        <v>3877</v>
      </c>
      <c r="CE200" s="53"/>
      <c r="CF200" s="53" t="s">
        <v>3878</v>
      </c>
      <c r="CG200" s="53">
        <v>1</v>
      </c>
      <c r="CH200" s="83">
        <v>46191</v>
      </c>
      <c r="CI200" s="53"/>
      <c r="CJ200" s="53"/>
    </row>
    <row r="201" spans="3:88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4"/>
        <v>1</v>
      </c>
      <c r="M201" s="26">
        <f t="shared" si="23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67">
        <f>SUMIFS([1]Up!$J:$J,[1]Up!$D:$D,D201)</f>
        <v>0</v>
      </c>
      <c r="BZ201" s="82"/>
      <c r="CA201" s="82" t="str">
        <f t="shared" si="35"/>
        <v>PL2.6</v>
      </c>
      <c r="CB201" s="53" t="str">
        <f t="shared" si="36"/>
        <v/>
      </c>
      <c r="CC201" s="53" t="s">
        <v>61</v>
      </c>
      <c r="CD201" s="84" t="s">
        <v>3877</v>
      </c>
      <c r="CE201" s="53"/>
      <c r="CF201" s="53" t="s">
        <v>3878</v>
      </c>
      <c r="CG201" s="53">
        <v>1</v>
      </c>
      <c r="CH201" s="83">
        <v>46191</v>
      </c>
      <c r="CI201" s="53"/>
      <c r="CJ201" s="53"/>
    </row>
    <row r="202" spans="3:88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4"/>
        <v>1</v>
      </c>
      <c r="M202" s="26">
        <f t="shared" si="2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26"/>
      <c r="BW202" s="26"/>
      <c r="BX202" s="26"/>
      <c r="BY202" s="67">
        <f>SUMIFS([1]Up!$J:$J,[1]Up!$D:$D,D202)</f>
        <v>0</v>
      </c>
      <c r="BZ202" s="82"/>
      <c r="CA202" s="82" t="str">
        <f t="shared" si="35"/>
        <v>PL1.5</v>
      </c>
      <c r="CB202" s="53" t="str">
        <f t="shared" si="36"/>
        <v/>
      </c>
      <c r="CC202" s="53" t="s">
        <v>61</v>
      </c>
      <c r="CD202" s="84" t="s">
        <v>3883</v>
      </c>
      <c r="CE202" s="53"/>
      <c r="CF202" s="53" t="s">
        <v>3884</v>
      </c>
      <c r="CG202" s="53">
        <v>1</v>
      </c>
      <c r="CH202" s="83">
        <v>46191</v>
      </c>
      <c r="CI202" s="53"/>
      <c r="CJ202" s="53"/>
    </row>
    <row r="203" spans="3:88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4"/>
        <v>3</v>
      </c>
      <c r="M203" s="26">
        <f t="shared" si="23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26"/>
      <c r="BW203" s="26"/>
      <c r="BX203" s="26"/>
      <c r="BY203" s="67">
        <f>SUMIFS([1]Up!$J:$J,[1]Up!$D:$D,D203)</f>
        <v>0</v>
      </c>
      <c r="BZ203" s="82"/>
      <c r="CA203" s="82" t="str">
        <f t="shared" si="35"/>
        <v>PL1.5</v>
      </c>
      <c r="CB203" s="53" t="str">
        <f t="shared" si="36"/>
        <v/>
      </c>
      <c r="CC203" s="53" t="s">
        <v>50</v>
      </c>
      <c r="CD203" s="84" t="s">
        <v>3883</v>
      </c>
      <c r="CE203" s="53"/>
      <c r="CF203" s="53" t="s">
        <v>3884</v>
      </c>
      <c r="CG203" s="53">
        <v>3</v>
      </c>
      <c r="CH203" s="83">
        <v>46191</v>
      </c>
      <c r="CI203" s="53"/>
      <c r="CJ203" s="53"/>
    </row>
    <row r="204" spans="3:88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4"/>
        <v>1</v>
      </c>
      <c r="M204" s="26">
        <f t="shared" si="23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67">
        <f>SUMIFS([1]Up!$J:$J,[1]Up!$D:$D,D204)</f>
        <v>0</v>
      </c>
      <c r="BZ204" s="82"/>
      <c r="CA204" s="82" t="str">
        <f t="shared" si="35"/>
        <v>PL2.6</v>
      </c>
      <c r="CB204" s="53" t="str">
        <f t="shared" si="36"/>
        <v/>
      </c>
      <c r="CC204" s="53" t="s">
        <v>61</v>
      </c>
      <c r="CD204" s="84" t="s">
        <v>3877</v>
      </c>
      <c r="CE204" s="53"/>
      <c r="CF204" s="53" t="s">
        <v>3878</v>
      </c>
      <c r="CG204" s="53">
        <v>1</v>
      </c>
      <c r="CH204" s="83">
        <v>46191</v>
      </c>
      <c r="CI204" s="53"/>
      <c r="CJ204" s="53"/>
    </row>
    <row r="205" spans="3:88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4"/>
        <v>2</v>
      </c>
      <c r="M205" s="26">
        <f t="shared" si="23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67">
        <f>SUMIFS([1]Up!$J:$J,[1]Up!$D:$D,D205)</f>
        <v>0</v>
      </c>
      <c r="BZ205" s="82"/>
      <c r="CA205" s="82" t="str">
        <f t="shared" si="35"/>
        <v>PL2.6</v>
      </c>
      <c r="CB205" s="53" t="str">
        <f t="shared" si="36"/>
        <v/>
      </c>
      <c r="CC205" s="53" t="s">
        <v>61</v>
      </c>
      <c r="CD205" s="84" t="s">
        <v>3877</v>
      </c>
      <c r="CE205" s="53"/>
      <c r="CF205" s="53" t="s">
        <v>3878</v>
      </c>
      <c r="CG205" s="53">
        <v>2</v>
      </c>
      <c r="CH205" s="83">
        <v>46191</v>
      </c>
      <c r="CI205" s="53"/>
      <c r="CJ205" s="53"/>
    </row>
    <row r="206" spans="3:88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4"/>
        <v>1</v>
      </c>
      <c r="M206" s="26">
        <f t="shared" si="23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67">
        <f>SUMIFS([1]Up!$J:$J,[1]Up!$D:$D,D206)</f>
        <v>0</v>
      </c>
      <c r="BZ206" s="82"/>
      <c r="CA206" s="82" t="str">
        <f t="shared" si="35"/>
        <v>PL2.6</v>
      </c>
      <c r="CB206" s="53" t="str">
        <f t="shared" si="36"/>
        <v/>
      </c>
      <c r="CC206" s="53" t="s">
        <v>61</v>
      </c>
      <c r="CD206" s="84" t="s">
        <v>3877</v>
      </c>
      <c r="CE206" s="53"/>
      <c r="CF206" s="53" t="s">
        <v>3878</v>
      </c>
      <c r="CG206" s="53">
        <v>1</v>
      </c>
      <c r="CH206" s="83">
        <v>46191</v>
      </c>
      <c r="CI206" s="53"/>
      <c r="CJ206" s="53"/>
    </row>
    <row r="207" spans="3:88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4"/>
        <v>1</v>
      </c>
      <c r="M207" s="26">
        <f t="shared" si="23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67">
        <f>SUMIFS([1]Up!$J:$J,[1]Up!$D:$D,D207)</f>
        <v>0</v>
      </c>
      <c r="BZ207" s="82"/>
      <c r="CA207" s="82" t="str">
        <f t="shared" si="35"/>
        <v>PL2.6</v>
      </c>
      <c r="CB207" s="53" t="str">
        <f t="shared" si="36"/>
        <v/>
      </c>
      <c r="CC207" s="53" t="s">
        <v>61</v>
      </c>
      <c r="CD207" s="84" t="s">
        <v>3877</v>
      </c>
      <c r="CE207" s="53"/>
      <c r="CF207" s="53" t="s">
        <v>3878</v>
      </c>
      <c r="CG207" s="53">
        <v>1</v>
      </c>
      <c r="CH207" s="83">
        <v>46191</v>
      </c>
      <c r="CI207" s="53"/>
      <c r="CJ207" s="53"/>
    </row>
    <row r="208" spans="3:88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4"/>
        <v>1</v>
      </c>
      <c r="M208" s="26">
        <f t="shared" si="23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67">
        <f>SUMIFS([1]Up!$J:$J,[1]Up!$D:$D,D208)</f>
        <v>0</v>
      </c>
      <c r="BZ208" s="82"/>
      <c r="CA208" s="82" t="str">
        <f t="shared" si="35"/>
        <v>PL2.6</v>
      </c>
      <c r="CB208" s="53" t="str">
        <f t="shared" si="36"/>
        <v/>
      </c>
      <c r="CC208" s="53" t="s">
        <v>61</v>
      </c>
      <c r="CD208" s="84" t="s">
        <v>3877</v>
      </c>
      <c r="CE208" s="53"/>
      <c r="CF208" s="53" t="s">
        <v>3878</v>
      </c>
      <c r="CG208" s="53">
        <v>1</v>
      </c>
      <c r="CH208" s="83">
        <v>46191</v>
      </c>
      <c r="CI208" s="53"/>
      <c r="CJ208" s="53"/>
    </row>
    <row r="209" spans="3:88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4"/>
        <v>1</v>
      </c>
      <c r="M209" s="26">
        <f t="shared" si="23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67">
        <f>SUMIFS([1]Up!$J:$J,[1]Up!$D:$D,D209)</f>
        <v>0</v>
      </c>
      <c r="BZ209" s="82"/>
      <c r="CA209" s="82" t="str">
        <f t="shared" si="35"/>
        <v>PL2.6</v>
      </c>
      <c r="CB209" s="53" t="str">
        <f t="shared" si="36"/>
        <v/>
      </c>
      <c r="CC209" s="53" t="s">
        <v>61</v>
      </c>
      <c r="CD209" s="84" t="s">
        <v>3877</v>
      </c>
      <c r="CE209" s="53"/>
      <c r="CF209" s="53" t="s">
        <v>3878</v>
      </c>
      <c r="CG209" s="53">
        <v>1</v>
      </c>
      <c r="CH209" s="83">
        <v>46191</v>
      </c>
      <c r="CI209" s="53"/>
      <c r="CJ209" s="53"/>
    </row>
    <row r="210" spans="3:88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4"/>
        <v>1</v>
      </c>
      <c r="M210" s="26">
        <f t="shared" si="23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67">
        <f>SUMIFS([1]Up!$J:$J,[1]Up!$D:$D,D210)</f>
        <v>0</v>
      </c>
      <c r="BZ210" s="82"/>
      <c r="CA210" s="82" t="str">
        <f t="shared" si="35"/>
        <v>PL2.6</v>
      </c>
      <c r="CB210" s="53" t="str">
        <f t="shared" si="36"/>
        <v/>
      </c>
      <c r="CC210" s="53" t="s">
        <v>61</v>
      </c>
      <c r="CD210" s="84" t="s">
        <v>3877</v>
      </c>
      <c r="CE210" s="53"/>
      <c r="CF210" s="53" t="s">
        <v>3878</v>
      </c>
      <c r="CG210" s="53">
        <v>1</v>
      </c>
      <c r="CH210" s="83">
        <v>46191</v>
      </c>
      <c r="CI210" s="53"/>
      <c r="CJ210" s="53"/>
    </row>
    <row r="211" spans="3:88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4"/>
        <v>1</v>
      </c>
      <c r="M211" s="26">
        <f t="shared" si="23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26"/>
      <c r="BW211" s="26"/>
      <c r="BX211" s="26"/>
      <c r="BY211" s="67">
        <f>SUMIFS([1]Up!$J:$J,[1]Up!$D:$D,D211)</f>
        <v>0</v>
      </c>
      <c r="BZ211" s="82"/>
      <c r="CA211" s="82" t="str">
        <f t="shared" si="35"/>
        <v>PL1.5</v>
      </c>
      <c r="CB211" s="53" t="str">
        <f t="shared" si="36"/>
        <v/>
      </c>
      <c r="CC211" s="53" t="s">
        <v>61</v>
      </c>
      <c r="CD211" s="84" t="s">
        <v>3883</v>
      </c>
      <c r="CE211" s="53"/>
      <c r="CF211" s="53" t="s">
        <v>3884</v>
      </c>
      <c r="CG211" s="53">
        <v>1</v>
      </c>
      <c r="CH211" s="83">
        <v>46191</v>
      </c>
      <c r="CI211" s="53"/>
      <c r="CJ211" s="53"/>
    </row>
    <row r="212" spans="3:88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4"/>
        <v>1</v>
      </c>
      <c r="M212" s="26">
        <f t="shared" si="23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67">
        <f>SUMIFS([1]Up!$J:$J,[1]Up!$D:$D,D212)</f>
        <v>0</v>
      </c>
      <c r="BZ212" s="82"/>
      <c r="CA212" s="82" t="str">
        <f t="shared" si="35"/>
        <v>PL2.6</v>
      </c>
      <c r="CB212" s="53" t="str">
        <f t="shared" si="36"/>
        <v/>
      </c>
      <c r="CC212" s="53" t="s">
        <v>61</v>
      </c>
      <c r="CD212" s="84" t="s">
        <v>3877</v>
      </c>
      <c r="CE212" s="53"/>
      <c r="CF212" s="53" t="s">
        <v>3878</v>
      </c>
      <c r="CG212" s="53">
        <v>1</v>
      </c>
      <c r="CH212" s="83">
        <v>46191</v>
      </c>
      <c r="CI212" s="53"/>
      <c r="CJ212" s="53"/>
    </row>
    <row r="213" spans="3:88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4"/>
        <v>1</v>
      </c>
      <c r="M213" s="26">
        <f t="shared" si="23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26"/>
      <c r="BW213" s="26"/>
      <c r="BX213" s="26"/>
      <c r="BY213" s="67">
        <f>SUMIFS([1]Up!$J:$J,[1]Up!$D:$D,D213)</f>
        <v>0</v>
      </c>
      <c r="BZ213" s="82"/>
      <c r="CA213" s="82" t="str">
        <f t="shared" si="35"/>
        <v>PL1.5</v>
      </c>
      <c r="CB213" s="53" t="str">
        <f t="shared" si="36"/>
        <v/>
      </c>
      <c r="CC213" s="53" t="s">
        <v>50</v>
      </c>
      <c r="CD213" s="84" t="s">
        <v>3883</v>
      </c>
      <c r="CE213" s="53"/>
      <c r="CF213" s="53" t="s">
        <v>3884</v>
      </c>
      <c r="CG213" s="53">
        <v>1</v>
      </c>
      <c r="CH213" s="83">
        <v>46191</v>
      </c>
      <c r="CI213" s="53"/>
      <c r="CJ213" s="53"/>
    </row>
    <row r="214" spans="3:88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4"/>
        <v>56</v>
      </c>
      <c r="M214" s="26">
        <f t="shared" si="23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26"/>
      <c r="BW214" s="26"/>
      <c r="BX214" s="26"/>
      <c r="BY214" s="67">
        <f>SUMIFS([1]Up!$J:$J,[1]Up!$D:$D,D214)</f>
        <v>0</v>
      </c>
      <c r="BZ214" s="82"/>
      <c r="CA214" s="82" t="str">
        <f t="shared" si="35"/>
        <v>PL1.5</v>
      </c>
      <c r="CB214" s="53" t="str">
        <f t="shared" si="36"/>
        <v/>
      </c>
      <c r="CC214" s="53" t="s">
        <v>50</v>
      </c>
      <c r="CD214" s="84" t="s">
        <v>3883</v>
      </c>
      <c r="CE214" s="53"/>
      <c r="CF214" s="53" t="s">
        <v>3884</v>
      </c>
      <c r="CG214" s="53">
        <v>56</v>
      </c>
      <c r="CH214" s="83">
        <v>46191</v>
      </c>
      <c r="CI214" s="53"/>
      <c r="CJ214" s="53"/>
    </row>
    <row r="215" spans="3:88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4"/>
        <v>1</v>
      </c>
      <c r="M215" s="26">
        <f t="shared" si="23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26"/>
      <c r="BW215" s="26"/>
      <c r="BX215" s="26"/>
      <c r="BY215" s="67">
        <f>SUMIFS([1]Up!$J:$J,[1]Up!$D:$D,D215)</f>
        <v>0</v>
      </c>
      <c r="BZ215" s="82"/>
      <c r="CA215" s="82" t="str">
        <f t="shared" si="35"/>
        <v>PL1.5</v>
      </c>
      <c r="CB215" s="53" t="str">
        <f t="shared" si="36"/>
        <v/>
      </c>
      <c r="CC215" s="53" t="s">
        <v>50</v>
      </c>
      <c r="CD215" s="84" t="s">
        <v>3883</v>
      </c>
      <c r="CE215" s="53"/>
      <c r="CF215" s="53" t="s">
        <v>3884</v>
      </c>
      <c r="CG215" s="53">
        <v>1</v>
      </c>
      <c r="CH215" s="83">
        <v>46191</v>
      </c>
      <c r="CI215" s="53"/>
      <c r="CJ215" s="53"/>
    </row>
    <row r="216" spans="3:88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4"/>
        <v>1</v>
      </c>
      <c r="M216" s="26">
        <f t="shared" si="23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26"/>
      <c r="BW216" s="26"/>
      <c r="BX216" s="26"/>
      <c r="BY216" s="67">
        <f>SUMIFS([1]Up!$J:$J,[1]Up!$D:$D,D216)</f>
        <v>0</v>
      </c>
      <c r="BZ216" s="82"/>
      <c r="CA216" s="82" t="str">
        <f t="shared" si="35"/>
        <v>PL1.5</v>
      </c>
      <c r="CB216" s="53" t="str">
        <f t="shared" si="36"/>
        <v/>
      </c>
      <c r="CC216" s="53" t="s">
        <v>50</v>
      </c>
      <c r="CD216" s="84" t="s">
        <v>3883</v>
      </c>
      <c r="CE216" s="53"/>
      <c r="CF216" s="53" t="s">
        <v>3884</v>
      </c>
      <c r="CG216" s="53">
        <v>1</v>
      </c>
      <c r="CH216" s="83">
        <v>46191</v>
      </c>
      <c r="CI216" s="53"/>
      <c r="CJ216" s="53"/>
    </row>
    <row r="217" spans="3:88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4"/>
        <v>1</v>
      </c>
      <c r="M217" s="26">
        <f t="shared" si="23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26"/>
      <c r="BW217" s="26"/>
      <c r="BX217" s="26"/>
      <c r="BY217" s="67">
        <f>SUMIFS([1]Up!$J:$J,[1]Up!$D:$D,D217)</f>
        <v>0</v>
      </c>
      <c r="BZ217" s="82"/>
      <c r="CA217" s="82" t="str">
        <f t="shared" si="35"/>
        <v>PL1.5</v>
      </c>
      <c r="CB217" s="53" t="str">
        <f t="shared" si="36"/>
        <v/>
      </c>
      <c r="CC217" s="53" t="s">
        <v>50</v>
      </c>
      <c r="CD217" s="84" t="s">
        <v>3883</v>
      </c>
      <c r="CE217" s="53"/>
      <c r="CF217" s="53" t="s">
        <v>3884</v>
      </c>
      <c r="CG217" s="53">
        <v>1</v>
      </c>
      <c r="CH217" s="83">
        <v>46191</v>
      </c>
      <c r="CI217" s="53"/>
      <c r="CJ217" s="53"/>
    </row>
    <row r="218" spans="3:88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4"/>
        <v>1</v>
      </c>
      <c r="M218" s="26">
        <f t="shared" si="23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26"/>
      <c r="BW218" s="26"/>
      <c r="BX218" s="26"/>
      <c r="BY218" s="67">
        <f>SUMIFS([1]Up!$J:$J,[1]Up!$D:$D,D218)</f>
        <v>0</v>
      </c>
      <c r="BZ218" s="82"/>
      <c r="CA218" s="82" t="str">
        <f t="shared" si="35"/>
        <v>PL1.5</v>
      </c>
      <c r="CB218" s="53" t="str">
        <f t="shared" si="36"/>
        <v/>
      </c>
      <c r="CC218" s="53" t="s">
        <v>50</v>
      </c>
      <c r="CD218" s="84" t="s">
        <v>3883</v>
      </c>
      <c r="CE218" s="53"/>
      <c r="CF218" s="53" t="s">
        <v>3884</v>
      </c>
      <c r="CG218" s="53">
        <v>1</v>
      </c>
      <c r="CH218" s="83">
        <v>46191</v>
      </c>
      <c r="CI218" s="53"/>
      <c r="CJ218" s="53"/>
    </row>
    <row r="219" spans="3:88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4"/>
        <v>1</v>
      </c>
      <c r="M219" s="26">
        <f t="shared" si="23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26"/>
      <c r="BW219" s="26"/>
      <c r="BX219" s="26"/>
      <c r="BY219" s="67">
        <f>SUMIFS([1]Up!$J:$J,[1]Up!$D:$D,D219)</f>
        <v>0</v>
      </c>
      <c r="BZ219" s="82"/>
      <c r="CA219" s="82" t="str">
        <f t="shared" si="35"/>
        <v>PL1.5</v>
      </c>
      <c r="CB219" s="53" t="str">
        <f t="shared" si="36"/>
        <v/>
      </c>
      <c r="CC219" s="53" t="s">
        <v>50</v>
      </c>
      <c r="CD219" s="84" t="s">
        <v>3883</v>
      </c>
      <c r="CE219" s="53"/>
      <c r="CF219" s="53" t="s">
        <v>3884</v>
      </c>
      <c r="CG219" s="53">
        <v>1</v>
      </c>
      <c r="CH219" s="83">
        <v>46191</v>
      </c>
      <c r="CI219" s="53"/>
      <c r="CJ219" s="53"/>
    </row>
    <row r="220" spans="3:88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4"/>
        <v>1</v>
      </c>
      <c r="M220" s="26">
        <f t="shared" si="23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26"/>
      <c r="BW220" s="26"/>
      <c r="BX220" s="26"/>
      <c r="BY220" s="67">
        <f>SUMIFS([1]Up!$J:$J,[1]Up!$D:$D,D220)</f>
        <v>0</v>
      </c>
      <c r="BZ220" s="82"/>
      <c r="CA220" s="82" t="str">
        <f t="shared" si="35"/>
        <v>PL1.5</v>
      </c>
      <c r="CB220" s="53" t="str">
        <f t="shared" si="36"/>
        <v/>
      </c>
      <c r="CC220" s="53" t="s">
        <v>50</v>
      </c>
      <c r="CD220" s="84" t="s">
        <v>3883</v>
      </c>
      <c r="CE220" s="53"/>
      <c r="CF220" s="53" t="s">
        <v>3884</v>
      </c>
      <c r="CG220" s="53">
        <v>1</v>
      </c>
      <c r="CH220" s="83">
        <v>46191</v>
      </c>
      <c r="CI220" s="53"/>
      <c r="CJ220" s="53"/>
    </row>
    <row r="221" spans="3:88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4"/>
        <v>1</v>
      </c>
      <c r="M221" s="26">
        <f t="shared" si="23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26"/>
      <c r="BW221" s="26"/>
      <c r="BX221" s="26"/>
      <c r="BY221" s="67">
        <f>SUMIFS([1]Up!$J:$J,[1]Up!$D:$D,D221)</f>
        <v>0</v>
      </c>
      <c r="BZ221" s="82"/>
      <c r="CA221" s="82" t="str">
        <f t="shared" si="35"/>
        <v>PL1.5</v>
      </c>
      <c r="CB221" s="53" t="str">
        <f t="shared" si="36"/>
        <v/>
      </c>
      <c r="CC221" s="53" t="s">
        <v>50</v>
      </c>
      <c r="CD221" s="84" t="s">
        <v>3883</v>
      </c>
      <c r="CE221" s="53"/>
      <c r="CF221" s="53" t="s">
        <v>3884</v>
      </c>
      <c r="CG221" s="53">
        <v>1</v>
      </c>
      <c r="CH221" s="83">
        <v>46191</v>
      </c>
      <c r="CI221" s="53"/>
      <c r="CJ221" s="53"/>
    </row>
    <row r="222" spans="3:88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7">MIN(SUM(N222:BX222),I222)</f>
        <v>1</v>
      </c>
      <c r="M222" s="26">
        <f t="shared" si="23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26"/>
      <c r="BW222" s="26"/>
      <c r="BX222" s="26"/>
      <c r="BY222" s="67">
        <f>SUMIFS([1]Up!$J:$J,[1]Up!$D:$D,D222)</f>
        <v>0</v>
      </c>
      <c r="BZ222" s="82"/>
      <c r="CA222" s="82" t="str">
        <f t="shared" ref="CA222:CA285" si="38">IFERROR(IF(C222="Plate",LEFT(E222,FIND("*",E222,1)-1),""),IF(C222="Plate",LEFT(E222,FIND("x",E222,1)-1),""))</f>
        <v>PL1.5</v>
      </c>
      <c r="CB222" s="53" t="str">
        <f t="shared" ref="CB222:CB285" si="39">IF(ROUND(SUM(N222:BX222)-I222,0)&gt;0,"Thừa "&amp;SUM(N222:BX222)-I222,"")</f>
        <v/>
      </c>
      <c r="CC222" s="53" t="s">
        <v>50</v>
      </c>
      <c r="CD222" s="84" t="s">
        <v>3883</v>
      </c>
      <c r="CE222" s="53"/>
      <c r="CF222" s="53" t="s">
        <v>3884</v>
      </c>
      <c r="CG222" s="53">
        <v>1</v>
      </c>
      <c r="CH222" s="83">
        <v>46191</v>
      </c>
      <c r="CI222" s="53"/>
      <c r="CJ222" s="53"/>
    </row>
    <row r="223" spans="3:88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7"/>
        <v>1</v>
      </c>
      <c r="M223" s="26">
        <f t="shared" si="23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26"/>
      <c r="BW223" s="26"/>
      <c r="BX223" s="26"/>
      <c r="BY223" s="67">
        <f>SUMIFS([1]Up!$J:$J,[1]Up!$D:$D,D223)</f>
        <v>0</v>
      </c>
      <c r="BZ223" s="82"/>
      <c r="CA223" s="82" t="str">
        <f t="shared" si="38"/>
        <v>PL1.5</v>
      </c>
      <c r="CB223" s="53" t="str">
        <f t="shared" si="39"/>
        <v/>
      </c>
      <c r="CC223" s="53" t="s">
        <v>50</v>
      </c>
      <c r="CD223" s="84" t="s">
        <v>3883</v>
      </c>
      <c r="CE223" s="53"/>
      <c r="CF223" s="53" t="s">
        <v>3884</v>
      </c>
      <c r="CG223" s="53">
        <v>1</v>
      </c>
      <c r="CH223" s="83">
        <v>46191</v>
      </c>
      <c r="CI223" s="53"/>
      <c r="CJ223" s="53"/>
    </row>
    <row r="224" spans="3:88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7"/>
        <v>1</v>
      </c>
      <c r="M224" s="26">
        <f t="shared" si="23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26"/>
      <c r="BW224" s="26"/>
      <c r="BX224" s="26"/>
      <c r="BY224" s="67">
        <f>SUMIFS([1]Up!$J:$J,[1]Up!$D:$D,D224)</f>
        <v>0</v>
      </c>
      <c r="BZ224" s="82"/>
      <c r="CA224" s="82" t="str">
        <f t="shared" si="38"/>
        <v>PL1.5</v>
      </c>
      <c r="CB224" s="53" t="str">
        <f t="shared" si="39"/>
        <v/>
      </c>
      <c r="CC224" s="53" t="s">
        <v>50</v>
      </c>
      <c r="CD224" s="84" t="s">
        <v>3883</v>
      </c>
      <c r="CE224" s="53"/>
      <c r="CF224" s="53" t="s">
        <v>3884</v>
      </c>
      <c r="CG224" s="53">
        <v>1</v>
      </c>
      <c r="CH224" s="83">
        <v>46191</v>
      </c>
      <c r="CI224" s="53"/>
      <c r="CJ224" s="53"/>
    </row>
    <row r="225" spans="3:88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7"/>
        <v>3</v>
      </c>
      <c r="M225" s="26">
        <f t="shared" si="23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26"/>
      <c r="BW225" s="26"/>
      <c r="BX225" s="26"/>
      <c r="BY225" s="67">
        <f>SUMIFS([1]Up!$J:$J,[1]Up!$D:$D,D225)</f>
        <v>0</v>
      </c>
      <c r="BZ225" s="82"/>
      <c r="CA225" s="82" t="str">
        <f t="shared" si="38"/>
        <v>PL1.5</v>
      </c>
      <c r="CB225" s="53" t="str">
        <f t="shared" si="39"/>
        <v/>
      </c>
      <c r="CC225" s="53" t="s">
        <v>50</v>
      </c>
      <c r="CD225" s="84" t="s">
        <v>3883</v>
      </c>
      <c r="CE225" s="53"/>
      <c r="CF225" s="53" t="s">
        <v>3884</v>
      </c>
      <c r="CG225" s="53">
        <v>3</v>
      </c>
      <c r="CH225" s="83">
        <v>46191</v>
      </c>
      <c r="CI225" s="53"/>
      <c r="CJ225" s="53"/>
    </row>
    <row r="226" spans="3:88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7"/>
        <v>1</v>
      </c>
      <c r="M226" s="26">
        <f t="shared" si="23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26"/>
      <c r="BW226" s="26"/>
      <c r="BX226" s="26"/>
      <c r="BY226" s="67">
        <f>SUMIFS([1]Up!$J:$J,[1]Up!$D:$D,D226)</f>
        <v>0</v>
      </c>
      <c r="BZ226" s="82"/>
      <c r="CA226" s="82" t="str">
        <f t="shared" si="38"/>
        <v>PL1.5</v>
      </c>
      <c r="CB226" s="53" t="str">
        <f t="shared" si="39"/>
        <v/>
      </c>
      <c r="CC226" s="53" t="s">
        <v>50</v>
      </c>
      <c r="CD226" s="84" t="s">
        <v>3883</v>
      </c>
      <c r="CE226" s="53"/>
      <c r="CF226" s="53" t="s">
        <v>3884</v>
      </c>
      <c r="CG226" s="53">
        <v>1</v>
      </c>
      <c r="CH226" s="83">
        <v>46191</v>
      </c>
      <c r="CI226" s="53"/>
      <c r="CJ226" s="53"/>
    </row>
    <row r="227" spans="3:88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7"/>
        <v>1</v>
      </c>
      <c r="M227" s="26">
        <f t="shared" si="23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26"/>
      <c r="BW227" s="26"/>
      <c r="BX227" s="26"/>
      <c r="BY227" s="67">
        <f>SUMIFS([1]Up!$J:$J,[1]Up!$D:$D,D227)</f>
        <v>0</v>
      </c>
      <c r="BZ227" s="82"/>
      <c r="CA227" s="82" t="str">
        <f t="shared" si="38"/>
        <v>PL1.5</v>
      </c>
      <c r="CB227" s="53" t="str">
        <f t="shared" si="39"/>
        <v/>
      </c>
      <c r="CC227" s="53" t="s">
        <v>50</v>
      </c>
      <c r="CD227" s="84" t="s">
        <v>3883</v>
      </c>
      <c r="CE227" s="53"/>
      <c r="CF227" s="53" t="s">
        <v>3884</v>
      </c>
      <c r="CG227" s="53">
        <v>1</v>
      </c>
      <c r="CH227" s="83">
        <v>46191</v>
      </c>
      <c r="CI227" s="53"/>
      <c r="CJ227" s="53"/>
    </row>
    <row r="228" spans="3:88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7"/>
        <v>1</v>
      </c>
      <c r="M228" s="26">
        <f t="shared" si="23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26"/>
      <c r="BW228" s="26"/>
      <c r="BX228" s="26"/>
      <c r="BY228" s="67">
        <f>SUMIFS([1]Up!$J:$J,[1]Up!$D:$D,D228)</f>
        <v>0</v>
      </c>
      <c r="BZ228" s="82"/>
      <c r="CA228" s="82" t="str">
        <f t="shared" si="38"/>
        <v>PL1.5</v>
      </c>
      <c r="CB228" s="53" t="str">
        <f t="shared" si="39"/>
        <v/>
      </c>
      <c r="CC228" s="53" t="s">
        <v>50</v>
      </c>
      <c r="CD228" s="84" t="s">
        <v>3883</v>
      </c>
      <c r="CE228" s="53"/>
      <c r="CF228" s="53" t="s">
        <v>3884</v>
      </c>
      <c r="CG228" s="53">
        <v>1</v>
      </c>
      <c r="CH228" s="83">
        <v>46191</v>
      </c>
      <c r="CI228" s="53"/>
      <c r="CJ228" s="53"/>
    </row>
    <row r="229" spans="3:88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7"/>
        <v>2</v>
      </c>
      <c r="M229" s="26">
        <f t="shared" si="23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26"/>
      <c r="BW229" s="26"/>
      <c r="BX229" s="26"/>
      <c r="BY229" s="67">
        <f>SUMIFS([1]Up!$J:$J,[1]Up!$D:$D,D229)</f>
        <v>0</v>
      </c>
      <c r="BZ229" s="82"/>
      <c r="CA229" s="82" t="str">
        <f t="shared" si="38"/>
        <v>PL1.5</v>
      </c>
      <c r="CB229" s="53" t="str">
        <f t="shared" si="39"/>
        <v/>
      </c>
      <c r="CC229" s="53" t="s">
        <v>50</v>
      </c>
      <c r="CD229" s="84" t="s">
        <v>3883</v>
      </c>
      <c r="CE229" s="53"/>
      <c r="CF229" s="53" t="s">
        <v>3884</v>
      </c>
      <c r="CG229" s="53">
        <v>2</v>
      </c>
      <c r="CH229" s="83">
        <v>46191</v>
      </c>
      <c r="CI229" s="53"/>
      <c r="CJ229" s="53"/>
    </row>
    <row r="230" spans="3:88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7"/>
        <v>1</v>
      </c>
      <c r="M230" s="26">
        <f t="shared" si="23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26"/>
      <c r="BW230" s="26"/>
      <c r="BX230" s="26"/>
      <c r="BY230" s="67">
        <f>SUMIFS([1]Up!$J:$J,[1]Up!$D:$D,D230)</f>
        <v>0</v>
      </c>
      <c r="BZ230" s="82"/>
      <c r="CA230" s="82" t="str">
        <f t="shared" si="38"/>
        <v>PL1.5</v>
      </c>
      <c r="CB230" s="53" t="str">
        <f t="shared" si="39"/>
        <v/>
      </c>
      <c r="CC230" s="53" t="s">
        <v>50</v>
      </c>
      <c r="CD230" s="84" t="s">
        <v>3883</v>
      </c>
      <c r="CE230" s="53"/>
      <c r="CF230" s="53" t="s">
        <v>3884</v>
      </c>
      <c r="CG230" s="53">
        <v>1</v>
      </c>
      <c r="CH230" s="83">
        <v>46191</v>
      </c>
      <c r="CI230" s="53"/>
      <c r="CJ230" s="53"/>
    </row>
    <row r="231" spans="3:88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7"/>
        <v>2</v>
      </c>
      <c r="M231" s="26">
        <f t="shared" si="23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26"/>
      <c r="BW231" s="26"/>
      <c r="BX231" s="26"/>
      <c r="BY231" s="67">
        <f>SUMIFS([1]Up!$J:$J,[1]Up!$D:$D,D231)</f>
        <v>0</v>
      </c>
      <c r="BZ231" s="82"/>
      <c r="CA231" s="82" t="str">
        <f t="shared" si="38"/>
        <v>PL1.5</v>
      </c>
      <c r="CB231" s="53" t="str">
        <f t="shared" si="39"/>
        <v/>
      </c>
      <c r="CC231" s="53" t="s">
        <v>50</v>
      </c>
      <c r="CD231" s="84" t="s">
        <v>3883</v>
      </c>
      <c r="CE231" s="53"/>
      <c r="CF231" s="53" t="s">
        <v>3884</v>
      </c>
      <c r="CG231" s="53">
        <v>2</v>
      </c>
      <c r="CH231" s="83">
        <v>46191</v>
      </c>
      <c r="CI231" s="53"/>
      <c r="CJ231" s="53"/>
    </row>
    <row r="232" spans="3:88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7"/>
        <v>1</v>
      </c>
      <c r="M232" s="26">
        <f t="shared" si="23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67">
        <f>SUMIFS([1]Up!$J:$J,[1]Up!$D:$D,D232)</f>
        <v>0</v>
      </c>
      <c r="BZ232" s="82"/>
      <c r="CA232" s="82" t="str">
        <f t="shared" si="38"/>
        <v/>
      </c>
      <c r="CB232" s="53" t="str">
        <f t="shared" si="39"/>
        <v/>
      </c>
      <c r="CC232" s="53" t="s">
        <v>50</v>
      </c>
      <c r="CD232" s="84" t="s">
        <v>1953</v>
      </c>
      <c r="CE232" s="53"/>
      <c r="CF232" s="53" t="s">
        <v>1954</v>
      </c>
      <c r="CG232" s="53">
        <v>1</v>
      </c>
      <c r="CH232" s="83">
        <v>46169</v>
      </c>
      <c r="CI232" s="53"/>
      <c r="CJ232" s="53"/>
    </row>
    <row r="233" spans="3:88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7"/>
        <v>1</v>
      </c>
      <c r="M233" s="26">
        <f t="shared" si="23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26"/>
      <c r="BW233" s="26"/>
      <c r="BX233" s="26"/>
      <c r="BY233" s="67">
        <f>SUMIFS([1]Up!$J:$J,[1]Up!$D:$D,D233)</f>
        <v>0</v>
      </c>
      <c r="BZ233" s="82"/>
      <c r="CA233" s="82" t="str">
        <f t="shared" si="38"/>
        <v/>
      </c>
      <c r="CB233" s="53" t="str">
        <f t="shared" si="39"/>
        <v/>
      </c>
      <c r="CC233" s="53" t="s">
        <v>50</v>
      </c>
      <c r="CD233" s="84" t="s">
        <v>1958</v>
      </c>
      <c r="CE233" s="53"/>
      <c r="CF233" s="53" t="s">
        <v>1959</v>
      </c>
      <c r="CG233" s="53">
        <v>1</v>
      </c>
      <c r="CH233" s="83">
        <v>46169</v>
      </c>
      <c r="CI233" s="53"/>
      <c r="CJ233" s="53"/>
    </row>
    <row r="234" spans="3:88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7"/>
        <v>1</v>
      </c>
      <c r="M234" s="26">
        <f t="shared" si="23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67">
        <f>SUMIFS([1]Up!$J:$J,[1]Up!$D:$D,D234)</f>
        <v>0</v>
      </c>
      <c r="BZ234" s="82"/>
      <c r="CA234" s="82" t="str">
        <f t="shared" si="38"/>
        <v/>
      </c>
      <c r="CB234" s="53" t="str">
        <f t="shared" si="39"/>
        <v/>
      </c>
      <c r="CC234" s="53" t="s">
        <v>50</v>
      </c>
      <c r="CD234" s="84" t="s">
        <v>1948</v>
      </c>
      <c r="CE234" s="53"/>
      <c r="CF234" s="53" t="s">
        <v>1949</v>
      </c>
      <c r="CG234" s="53">
        <v>1</v>
      </c>
      <c r="CH234" s="83">
        <v>46169</v>
      </c>
      <c r="CI234" s="53"/>
      <c r="CJ234" s="53"/>
    </row>
    <row r="235" spans="3:88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7"/>
        <v>1</v>
      </c>
      <c r="M235" s="26">
        <f t="shared" si="23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67">
        <f>SUMIFS([1]Up!$J:$J,[1]Up!$D:$D,D235)</f>
        <v>0</v>
      </c>
      <c r="BZ235" s="82"/>
      <c r="CA235" s="82" t="str">
        <f t="shared" si="38"/>
        <v/>
      </c>
      <c r="CB235" s="53" t="str">
        <f t="shared" si="39"/>
        <v/>
      </c>
      <c r="CC235" s="53" t="s">
        <v>50</v>
      </c>
      <c r="CD235" s="84" t="s">
        <v>1870</v>
      </c>
      <c r="CE235" s="53"/>
      <c r="CF235" s="53" t="s">
        <v>1871</v>
      </c>
      <c r="CG235" s="53">
        <v>1</v>
      </c>
      <c r="CH235" s="83">
        <v>46169</v>
      </c>
      <c r="CI235" s="53"/>
      <c r="CJ235" s="53"/>
    </row>
    <row r="236" spans="3:88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7"/>
        <v>1</v>
      </c>
      <c r="M236" s="26">
        <f t="shared" si="23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67">
        <f>SUMIFS([1]Up!$J:$J,[1]Up!$D:$D,D236)</f>
        <v>0</v>
      </c>
      <c r="BZ236" s="82"/>
      <c r="CA236" s="82" t="str">
        <f t="shared" si="38"/>
        <v/>
      </c>
      <c r="CB236" s="53" t="str">
        <f t="shared" si="39"/>
        <v/>
      </c>
      <c r="CC236" s="53" t="s">
        <v>50</v>
      </c>
      <c r="CD236" s="84" t="s">
        <v>1870</v>
      </c>
      <c r="CE236" s="53"/>
      <c r="CF236" s="53" t="s">
        <v>1871</v>
      </c>
      <c r="CG236" s="53">
        <v>1</v>
      </c>
      <c r="CH236" s="83">
        <v>46169</v>
      </c>
      <c r="CI236" s="53"/>
      <c r="CJ236" s="53"/>
    </row>
    <row r="237" spans="3:88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7"/>
        <v>7</v>
      </c>
      <c r="M237" s="26">
        <f t="shared" si="23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67">
        <f>SUMIFS([1]Up!$J:$J,[1]Up!$D:$D,D237)</f>
        <v>0</v>
      </c>
      <c r="BZ237" s="82"/>
      <c r="CA237" s="82" t="str">
        <f t="shared" si="38"/>
        <v/>
      </c>
      <c r="CB237" s="53" t="str">
        <f t="shared" si="39"/>
        <v/>
      </c>
      <c r="CC237" s="53" t="s">
        <v>50</v>
      </c>
      <c r="CD237" s="84" t="s">
        <v>1870</v>
      </c>
      <c r="CE237" s="53"/>
      <c r="CF237" s="53" t="s">
        <v>1871</v>
      </c>
      <c r="CG237" s="53">
        <v>7</v>
      </c>
      <c r="CH237" s="83">
        <v>46169</v>
      </c>
      <c r="CI237" s="53"/>
      <c r="CJ237" s="53"/>
    </row>
    <row r="238" spans="3:88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7"/>
        <v>1</v>
      </c>
      <c r="M238" s="26">
        <f t="shared" si="23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>
        <v>1</v>
      </c>
      <c r="BW238" s="26"/>
      <c r="BX238" s="26"/>
      <c r="BY238" s="67">
        <f>SUMIFS([1]Up!$J:$J,[1]Up!$D:$D,D238)</f>
        <v>0</v>
      </c>
      <c r="BZ238" s="82"/>
      <c r="CA238" s="82" t="str">
        <f t="shared" si="38"/>
        <v/>
      </c>
      <c r="CB238" s="53" t="str">
        <f t="shared" si="39"/>
        <v>Thừa 1</v>
      </c>
      <c r="CC238" s="53" t="s">
        <v>50</v>
      </c>
      <c r="CD238" s="53"/>
      <c r="CE238" s="53"/>
      <c r="CF238" s="53"/>
      <c r="CG238" s="53"/>
      <c r="CH238" s="83"/>
      <c r="CI238" s="53"/>
      <c r="CJ238" s="53"/>
    </row>
    <row r="239" spans="3:88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7"/>
        <v>8</v>
      </c>
      <c r="M239" s="26">
        <f t="shared" si="23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67">
        <f>SUMIFS([1]Up!$J:$J,[1]Up!$D:$D,D239)</f>
        <v>0</v>
      </c>
      <c r="BZ239" s="82"/>
      <c r="CA239" s="82" t="str">
        <f t="shared" si="38"/>
        <v/>
      </c>
      <c r="CB239" s="53" t="str">
        <f t="shared" si="39"/>
        <v/>
      </c>
      <c r="CC239" s="53" t="s">
        <v>50</v>
      </c>
      <c r="CD239" s="84" t="s">
        <v>1870</v>
      </c>
      <c r="CE239" s="53"/>
      <c r="CF239" s="53" t="s">
        <v>1871</v>
      </c>
      <c r="CG239" s="53">
        <v>8</v>
      </c>
      <c r="CH239" s="83">
        <v>46169</v>
      </c>
      <c r="CI239" s="53"/>
      <c r="CJ239" s="53"/>
    </row>
    <row r="240" spans="3:88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7"/>
        <v>8</v>
      </c>
      <c r="M240" s="26">
        <f t="shared" si="23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67">
        <f>SUMIFS([1]Up!$J:$J,[1]Up!$D:$D,D240)</f>
        <v>0</v>
      </c>
      <c r="BZ240" s="82"/>
      <c r="CA240" s="82" t="str">
        <f t="shared" si="38"/>
        <v/>
      </c>
      <c r="CB240" s="53" t="str">
        <f t="shared" si="39"/>
        <v/>
      </c>
      <c r="CC240" s="53" t="s">
        <v>50</v>
      </c>
      <c r="CD240" s="84" t="s">
        <v>1870</v>
      </c>
      <c r="CE240" s="53"/>
      <c r="CF240" s="53" t="s">
        <v>1871</v>
      </c>
      <c r="CG240" s="53">
        <v>8</v>
      </c>
      <c r="CH240" s="83">
        <v>46169</v>
      </c>
      <c r="CI240" s="53"/>
      <c r="CJ240" s="53"/>
    </row>
    <row r="241" spans="3:88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7"/>
        <v>1</v>
      </c>
      <c r="M241" s="26">
        <f t="shared" si="23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67">
        <f>SUMIFS([1]Up!$J:$J,[1]Up!$D:$D,D241)</f>
        <v>0</v>
      </c>
      <c r="BZ241" s="82"/>
      <c r="CA241" s="82" t="str">
        <f t="shared" si="38"/>
        <v/>
      </c>
      <c r="CB241" s="53" t="str">
        <f t="shared" si="39"/>
        <v/>
      </c>
      <c r="CC241" s="53" t="s">
        <v>50</v>
      </c>
      <c r="CD241" s="84" t="s">
        <v>1870</v>
      </c>
      <c r="CE241" s="53"/>
      <c r="CF241" s="53" t="s">
        <v>1871</v>
      </c>
      <c r="CG241" s="53">
        <v>1</v>
      </c>
      <c r="CH241" s="83">
        <v>46169</v>
      </c>
      <c r="CI241" s="53"/>
      <c r="CJ241" s="53"/>
    </row>
    <row r="242" spans="3:88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7"/>
        <v>1</v>
      </c>
      <c r="M242" s="26">
        <f t="shared" si="23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67">
        <f>SUMIFS([1]Up!$J:$J,[1]Up!$D:$D,D242)</f>
        <v>0</v>
      </c>
      <c r="BZ242" s="82"/>
      <c r="CA242" s="82" t="str">
        <f t="shared" si="38"/>
        <v/>
      </c>
      <c r="CB242" s="53" t="str">
        <f t="shared" si="39"/>
        <v/>
      </c>
      <c r="CC242" s="53" t="s">
        <v>50</v>
      </c>
      <c r="CD242" s="84" t="s">
        <v>1870</v>
      </c>
      <c r="CE242" s="53"/>
      <c r="CF242" s="53" t="s">
        <v>1871</v>
      </c>
      <c r="CG242" s="53">
        <v>1</v>
      </c>
      <c r="CH242" s="83">
        <v>46169</v>
      </c>
      <c r="CI242" s="53"/>
      <c r="CJ242" s="53"/>
    </row>
    <row r="243" spans="3:88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7"/>
        <v>3</v>
      </c>
      <c r="M243" s="26">
        <f t="shared" si="23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67">
        <f>SUMIFS([1]Up!$J:$J,[1]Up!$D:$D,D243)</f>
        <v>0</v>
      </c>
      <c r="BZ243" s="82"/>
      <c r="CA243" s="82" t="str">
        <f t="shared" si="38"/>
        <v/>
      </c>
      <c r="CB243" s="53" t="str">
        <f t="shared" si="39"/>
        <v/>
      </c>
      <c r="CC243" s="53" t="s">
        <v>50</v>
      </c>
      <c r="CD243" s="84" t="s">
        <v>1870</v>
      </c>
      <c r="CE243" s="53"/>
      <c r="CF243" s="53" t="s">
        <v>1871</v>
      </c>
      <c r="CG243" s="53">
        <v>3</v>
      </c>
      <c r="CH243" s="83">
        <v>46169</v>
      </c>
      <c r="CI243" s="53"/>
      <c r="CJ243" s="53"/>
    </row>
    <row r="244" spans="3:88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7"/>
        <v>1</v>
      </c>
      <c r="M244" s="26">
        <f t="shared" si="23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67">
        <f>SUMIFS([1]Up!$J:$J,[1]Up!$D:$D,D244)</f>
        <v>0</v>
      </c>
      <c r="BZ244" s="82"/>
      <c r="CA244" s="82" t="str">
        <f t="shared" si="38"/>
        <v/>
      </c>
      <c r="CB244" s="53" t="str">
        <f t="shared" si="39"/>
        <v/>
      </c>
      <c r="CC244" s="53" t="s">
        <v>50</v>
      </c>
      <c r="CD244" s="84" t="s">
        <v>1870</v>
      </c>
      <c r="CE244" s="53"/>
      <c r="CF244" s="53" t="s">
        <v>1871</v>
      </c>
      <c r="CG244" s="53">
        <v>1</v>
      </c>
      <c r="CH244" s="83">
        <v>46169</v>
      </c>
      <c r="CI244" s="53"/>
      <c r="CJ244" s="53"/>
    </row>
    <row r="245" spans="3:88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7"/>
        <v>45</v>
      </c>
      <c r="M245" s="26">
        <f t="shared" si="2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26"/>
      <c r="BW245" s="26"/>
      <c r="BX245" s="26"/>
      <c r="BY245" s="67">
        <f>SUMIFS([1]Up!$J:$J,[1]Up!$D:$D,D245)</f>
        <v>0</v>
      </c>
      <c r="BZ245" s="82"/>
      <c r="CA245" s="82" t="str">
        <f t="shared" si="38"/>
        <v/>
      </c>
      <c r="CB245" s="53" t="str">
        <f t="shared" si="39"/>
        <v/>
      </c>
      <c r="CC245" s="53" t="s">
        <v>50</v>
      </c>
      <c r="CD245" s="84" t="s">
        <v>1974</v>
      </c>
      <c r="CE245" s="53"/>
      <c r="CF245" s="53" t="s">
        <v>1975</v>
      </c>
      <c r="CG245" s="53">
        <v>45</v>
      </c>
      <c r="CH245" s="83">
        <v>46169</v>
      </c>
      <c r="CI245" s="53"/>
      <c r="CJ245" s="53"/>
    </row>
    <row r="246" spans="3:88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7"/>
        <v>1</v>
      </c>
      <c r="M246" s="26">
        <f t="shared" si="2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67">
        <f>SUMIFS([1]Up!$J:$J,[1]Up!$D:$D,D246)</f>
        <v>0</v>
      </c>
      <c r="BZ246" s="82"/>
      <c r="CA246" s="82" t="str">
        <f t="shared" si="38"/>
        <v/>
      </c>
      <c r="CB246" s="53" t="str">
        <f t="shared" si="39"/>
        <v/>
      </c>
      <c r="CC246" s="53" t="s">
        <v>50</v>
      </c>
      <c r="CD246" s="53" t="s">
        <v>1979</v>
      </c>
      <c r="CE246" s="53"/>
      <c r="CF246" s="53" t="s">
        <v>1980</v>
      </c>
      <c r="CG246" s="53">
        <v>1</v>
      </c>
      <c r="CH246" s="83">
        <v>46169</v>
      </c>
      <c r="CI246" s="53"/>
      <c r="CJ246" s="53"/>
    </row>
    <row r="247" spans="3:88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7"/>
        <v>1</v>
      </c>
      <c r="M247" s="26">
        <f t="shared" si="23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26"/>
      <c r="BW247" s="26"/>
      <c r="BX247" s="26"/>
      <c r="BY247" s="67">
        <f>SUMIFS([1]Up!$J:$J,[1]Up!$D:$D,D247)</f>
        <v>0</v>
      </c>
      <c r="BZ247" s="82"/>
      <c r="CA247" s="82" t="str">
        <f t="shared" si="38"/>
        <v/>
      </c>
      <c r="CB247" s="53" t="str">
        <f t="shared" si="39"/>
        <v/>
      </c>
      <c r="CC247" s="53" t="s">
        <v>61</v>
      </c>
      <c r="CD247" s="53" t="s">
        <v>1984</v>
      </c>
      <c r="CE247" s="53"/>
      <c r="CF247" s="53" t="s">
        <v>1985</v>
      </c>
      <c r="CG247" s="53">
        <v>1</v>
      </c>
      <c r="CH247" s="83">
        <v>46169</v>
      </c>
      <c r="CI247" s="53"/>
      <c r="CJ247" s="53"/>
    </row>
    <row r="248" spans="3:88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7"/>
        <v>7</v>
      </c>
      <c r="M248" s="26">
        <f t="shared" si="2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67">
        <f>SUMIFS([1]Up!$J:$J,[1]Up!$D:$D,D248)</f>
        <v>0</v>
      </c>
      <c r="BZ248" s="82"/>
      <c r="CA248" s="82" t="str">
        <f t="shared" si="38"/>
        <v>PL6</v>
      </c>
      <c r="CB248" s="53" t="str">
        <f t="shared" si="39"/>
        <v/>
      </c>
      <c r="CC248" s="53" t="s">
        <v>50</v>
      </c>
      <c r="CD248" s="84" t="s">
        <v>1780</v>
      </c>
      <c r="CE248" s="53"/>
      <c r="CF248" s="53" t="s">
        <v>1781</v>
      </c>
      <c r="CG248" s="53">
        <v>7</v>
      </c>
      <c r="CH248" s="83">
        <v>46169</v>
      </c>
      <c r="CI248" s="53"/>
      <c r="CJ248" s="53"/>
    </row>
    <row r="249" spans="3:88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7"/>
        <v>1</v>
      </c>
      <c r="M249" s="26">
        <f t="shared" si="2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67">
        <f>SUMIFS([1]Up!$J:$J,[1]Up!$D:$D,D249)</f>
        <v>0</v>
      </c>
      <c r="BZ249" s="82"/>
      <c r="CA249" s="82" t="str">
        <f t="shared" si="38"/>
        <v>PL6</v>
      </c>
      <c r="CB249" s="53" t="str">
        <f t="shared" si="39"/>
        <v/>
      </c>
      <c r="CC249" s="53" t="s">
        <v>50</v>
      </c>
      <c r="CD249" s="53"/>
      <c r="CE249" s="53"/>
      <c r="CF249" s="53" t="s">
        <v>1992</v>
      </c>
      <c r="CG249" s="53">
        <v>1</v>
      </c>
      <c r="CH249" s="83">
        <v>46169</v>
      </c>
      <c r="CI249" s="53"/>
      <c r="CJ249" s="53"/>
    </row>
    <row r="250" spans="3:88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7"/>
        <v>8</v>
      </c>
      <c r="M250" s="26">
        <f t="shared" si="23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67">
        <f>SUMIFS([1]Up!$J:$J,[1]Up!$D:$D,D250)</f>
        <v>0</v>
      </c>
      <c r="BZ250" s="82"/>
      <c r="CA250" s="82" t="str">
        <f t="shared" si="38"/>
        <v>PL6</v>
      </c>
      <c r="CB250" s="53" t="str">
        <f t="shared" si="39"/>
        <v/>
      </c>
      <c r="CC250" s="53" t="s">
        <v>50</v>
      </c>
      <c r="CD250" s="84" t="s">
        <v>1780</v>
      </c>
      <c r="CE250" s="53"/>
      <c r="CF250" s="53" t="s">
        <v>1781</v>
      </c>
      <c r="CG250" s="53">
        <v>8</v>
      </c>
      <c r="CH250" s="83">
        <v>46169</v>
      </c>
      <c r="CI250" s="53"/>
      <c r="CJ250" s="53"/>
    </row>
    <row r="251" spans="3:88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7"/>
        <v>30</v>
      </c>
      <c r="M251" s="26">
        <f t="shared" si="2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67">
        <f>SUMIFS([1]Up!$J:$J,[1]Up!$D:$D,D251)</f>
        <v>0</v>
      </c>
      <c r="BZ251" s="82"/>
      <c r="CA251" s="82" t="str">
        <f t="shared" si="38"/>
        <v>PL6</v>
      </c>
      <c r="CB251" s="53" t="str">
        <f t="shared" si="39"/>
        <v/>
      </c>
      <c r="CC251" s="53" t="s">
        <v>50</v>
      </c>
      <c r="CD251" s="84" t="s">
        <v>1780</v>
      </c>
      <c r="CE251" s="53"/>
      <c r="CF251" s="53" t="s">
        <v>1781</v>
      </c>
      <c r="CG251" s="53">
        <v>30</v>
      </c>
      <c r="CH251" s="83">
        <v>46169</v>
      </c>
      <c r="CI251" s="53"/>
      <c r="CJ251" s="53"/>
    </row>
    <row r="252" spans="3:88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7"/>
        <v>45</v>
      </c>
      <c r="M252" s="26">
        <f t="shared" si="2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>
        <v>45</v>
      </c>
      <c r="BY252" s="67">
        <f>SUMIFS([1]Up!$J:$J,[1]Up!$D:$D,D252)</f>
        <v>0</v>
      </c>
      <c r="BZ252" s="82"/>
      <c r="CA252" s="82" t="str">
        <f t="shared" si="38"/>
        <v/>
      </c>
      <c r="CB252" s="53" t="str">
        <f t="shared" si="39"/>
        <v/>
      </c>
      <c r="CC252" s="53" t="s">
        <v>75</v>
      </c>
      <c r="CD252" s="53"/>
      <c r="CE252" s="53"/>
      <c r="CF252" s="53"/>
      <c r="CG252" s="53"/>
      <c r="CH252" s="83"/>
      <c r="CI252" s="53"/>
      <c r="CJ252" s="53"/>
    </row>
    <row r="253" spans="3:88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7"/>
        <v>556</v>
      </c>
      <c r="M253" s="26">
        <f t="shared" si="2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>
        <v>556</v>
      </c>
      <c r="BY253" s="67">
        <f>SUMIFS([1]Up!$J:$J,[1]Up!$D:$D,D253)</f>
        <v>0</v>
      </c>
      <c r="BZ253" s="82"/>
      <c r="CA253" s="82" t="str">
        <f t="shared" si="38"/>
        <v/>
      </c>
      <c r="CB253" s="53" t="str">
        <f t="shared" si="39"/>
        <v/>
      </c>
      <c r="CC253" s="53" t="s">
        <v>75</v>
      </c>
      <c r="CD253" s="53"/>
      <c r="CE253" s="53"/>
      <c r="CF253" s="53"/>
      <c r="CG253" s="53"/>
      <c r="CH253" s="83"/>
      <c r="CI253" s="53"/>
      <c r="CJ253" s="53"/>
    </row>
    <row r="254" spans="3:88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7"/>
        <v>1</v>
      </c>
      <c r="M254" s="26">
        <f t="shared" si="2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>
        <v>1</v>
      </c>
      <c r="BY254" s="67">
        <f>SUMIFS([1]Up!$J:$J,[1]Up!$D:$D,D254)</f>
        <v>0</v>
      </c>
      <c r="BZ254" s="82"/>
      <c r="CA254" s="82" t="str">
        <f t="shared" si="38"/>
        <v/>
      </c>
      <c r="CB254" s="53" t="str">
        <f t="shared" si="39"/>
        <v/>
      </c>
      <c r="CC254" s="53" t="s">
        <v>75</v>
      </c>
      <c r="CD254" s="53"/>
      <c r="CE254" s="53"/>
      <c r="CF254" s="53"/>
      <c r="CG254" s="53"/>
      <c r="CH254" s="83"/>
      <c r="CI254" s="53"/>
      <c r="CJ254" s="53"/>
    </row>
    <row r="255" spans="3:88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7"/>
        <v>278</v>
      </c>
      <c r="M255" s="26">
        <f t="shared" si="2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67">
        <f>SUMIFS([1]Up!$J:$J,[1]Up!$D:$D,D255)</f>
        <v>0</v>
      </c>
      <c r="BZ255" s="82"/>
      <c r="CA255" s="82" t="str">
        <f t="shared" si="38"/>
        <v/>
      </c>
      <c r="CB255" s="53" t="str">
        <f t="shared" si="39"/>
        <v/>
      </c>
      <c r="CC255" s="53" t="s">
        <v>75</v>
      </c>
      <c r="CD255" s="53"/>
      <c r="CE255" s="53"/>
      <c r="CF255" s="53"/>
      <c r="CG255" s="53"/>
      <c r="CH255" s="83"/>
      <c r="CI255" s="53"/>
      <c r="CJ255" s="53"/>
    </row>
    <row r="256" spans="3:88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7"/>
        <v>1</v>
      </c>
      <c r="M256" s="26">
        <f t="shared" si="2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>
        <v>1</v>
      </c>
      <c r="BY256" s="67">
        <f>SUMIFS([1]Up!$J:$J,[1]Up!$D:$D,D256)</f>
        <v>0</v>
      </c>
      <c r="BZ256" s="82"/>
      <c r="CA256" s="82" t="str">
        <f t="shared" si="38"/>
        <v/>
      </c>
      <c r="CB256" s="53" t="str">
        <f t="shared" si="39"/>
        <v/>
      </c>
      <c r="CC256" s="53" t="s">
        <v>75</v>
      </c>
      <c r="CD256" s="53"/>
      <c r="CE256" s="53"/>
      <c r="CF256" s="53"/>
      <c r="CG256" s="53"/>
      <c r="CH256" s="83"/>
      <c r="CI256" s="53"/>
      <c r="CJ256" s="53"/>
    </row>
    <row r="257" spans="3:88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7"/>
        <v>4</v>
      </c>
      <c r="M257" s="26">
        <f t="shared" si="2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>
        <v>4</v>
      </c>
      <c r="BY257" s="67">
        <f>SUMIFS([1]Up!$J:$J,[1]Up!$D:$D,D257)</f>
        <v>0</v>
      </c>
      <c r="BZ257" s="82"/>
      <c r="CA257" s="82" t="str">
        <f t="shared" si="38"/>
        <v/>
      </c>
      <c r="CB257" s="53" t="str">
        <f t="shared" si="39"/>
        <v/>
      </c>
      <c r="CC257" s="53" t="s">
        <v>75</v>
      </c>
      <c r="CD257" s="53"/>
      <c r="CE257" s="53"/>
      <c r="CF257" s="53"/>
      <c r="CG257" s="53"/>
      <c r="CH257" s="83"/>
      <c r="CI257" s="53"/>
      <c r="CJ257" s="53"/>
    </row>
    <row r="258" spans="3:88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7"/>
        <v>1</v>
      </c>
      <c r="M258" s="26">
        <f t="shared" si="2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>
        <v>1</v>
      </c>
      <c r="BY258" s="67">
        <f>SUMIFS([1]Up!$J:$J,[1]Up!$D:$D,D258)</f>
        <v>0</v>
      </c>
      <c r="BZ258" s="82"/>
      <c r="CA258" s="82" t="str">
        <f t="shared" si="38"/>
        <v/>
      </c>
      <c r="CB258" s="53" t="str">
        <f t="shared" si="39"/>
        <v/>
      </c>
      <c r="CC258" s="53" t="s">
        <v>75</v>
      </c>
      <c r="CD258" s="53"/>
      <c r="CE258" s="53"/>
      <c r="CF258" s="53"/>
      <c r="CG258" s="53"/>
      <c r="CH258" s="83"/>
      <c r="CI258" s="53"/>
      <c r="CJ258" s="53"/>
    </row>
    <row r="259" spans="3:88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7"/>
        <v>1</v>
      </c>
      <c r="M259" s="26">
        <f t="shared" si="2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67">
        <f>SUMIFS([1]Up!$J:$J,[1]Up!$D:$D,D259)</f>
        <v>0</v>
      </c>
      <c r="BZ259" s="82"/>
      <c r="CA259" s="82" t="str">
        <f t="shared" si="38"/>
        <v/>
      </c>
      <c r="CB259" s="53" t="str">
        <f t="shared" si="39"/>
        <v/>
      </c>
      <c r="CC259" s="53" t="s">
        <v>75</v>
      </c>
      <c r="CD259" s="53"/>
      <c r="CE259" s="53"/>
      <c r="CF259" s="53"/>
      <c r="CG259" s="53"/>
      <c r="CH259" s="83"/>
      <c r="CI259" s="53"/>
      <c r="CJ259" s="53"/>
    </row>
    <row r="260" spans="3:88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7"/>
        <v>2</v>
      </c>
      <c r="M260" s="26">
        <f t="shared" si="2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>
        <v>2</v>
      </c>
      <c r="BY260" s="67">
        <f>SUMIFS([1]Up!$J:$J,[1]Up!$D:$D,D260)</f>
        <v>0</v>
      </c>
      <c r="BZ260" s="82"/>
      <c r="CA260" s="82" t="str">
        <f t="shared" si="38"/>
        <v/>
      </c>
      <c r="CB260" s="53" t="str">
        <f t="shared" si="39"/>
        <v/>
      </c>
      <c r="CC260" s="53" t="s">
        <v>75</v>
      </c>
      <c r="CD260" s="53"/>
      <c r="CE260" s="53"/>
      <c r="CF260" s="53"/>
      <c r="CG260" s="53"/>
      <c r="CH260" s="83"/>
      <c r="CI260" s="53"/>
      <c r="CJ260" s="53"/>
    </row>
    <row r="261" spans="3:88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7"/>
        <v>1</v>
      </c>
      <c r="M261" s="26">
        <f t="shared" si="2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>
        <v>1</v>
      </c>
      <c r="BY261" s="67">
        <f>SUMIFS([1]Up!$J:$J,[1]Up!$D:$D,D261)</f>
        <v>0</v>
      </c>
      <c r="BZ261" s="82"/>
      <c r="CA261" s="82" t="str">
        <f t="shared" si="38"/>
        <v/>
      </c>
      <c r="CB261" s="53" t="str">
        <f t="shared" si="39"/>
        <v/>
      </c>
      <c r="CC261" s="53" t="s">
        <v>75</v>
      </c>
      <c r="CD261" s="53"/>
      <c r="CE261" s="53"/>
      <c r="CF261" s="53"/>
      <c r="CG261" s="53"/>
      <c r="CH261" s="83"/>
      <c r="CI261" s="53"/>
      <c r="CJ261" s="53"/>
    </row>
    <row r="262" spans="3:88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7"/>
        <v>1</v>
      </c>
      <c r="M262" s="26">
        <f t="shared" si="2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>
        <v>1</v>
      </c>
      <c r="BY262" s="67">
        <f>SUMIFS([1]Up!$J:$J,[1]Up!$D:$D,D262)</f>
        <v>0</v>
      </c>
      <c r="BZ262" s="82"/>
      <c r="CA262" s="82" t="str">
        <f t="shared" si="38"/>
        <v/>
      </c>
      <c r="CB262" s="53" t="str">
        <f t="shared" si="39"/>
        <v/>
      </c>
      <c r="CC262" s="53" t="s">
        <v>75</v>
      </c>
      <c r="CD262" s="53"/>
      <c r="CE262" s="53"/>
      <c r="CF262" s="53"/>
      <c r="CG262" s="53"/>
      <c r="CH262" s="83"/>
      <c r="CI262" s="53"/>
      <c r="CJ262" s="53"/>
    </row>
    <row r="263" spans="3:88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7"/>
        <v>8</v>
      </c>
      <c r="M263" s="26">
        <f t="shared" si="2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67">
        <f>SUMIFS([1]Up!$J:$J,[1]Up!$D:$D,D263)</f>
        <v>0</v>
      </c>
      <c r="BZ263" s="82"/>
      <c r="CA263" s="82" t="str">
        <f t="shared" si="38"/>
        <v>PL10</v>
      </c>
      <c r="CB263" s="53" t="str">
        <f t="shared" si="39"/>
        <v/>
      </c>
      <c r="CC263" s="53" t="s">
        <v>50</v>
      </c>
      <c r="CD263" s="84" t="s">
        <v>1789</v>
      </c>
      <c r="CE263" s="53"/>
      <c r="CF263" s="53" t="s">
        <v>1790</v>
      </c>
      <c r="CG263" s="53">
        <v>8</v>
      </c>
      <c r="CH263" s="83">
        <v>46169</v>
      </c>
      <c r="CI263" s="53"/>
      <c r="CJ263" s="53"/>
    </row>
    <row r="264" spans="3:88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7"/>
        <v>4</v>
      </c>
      <c r="M264" s="26">
        <f t="shared" si="23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67">
        <f>SUMIFS([1]Up!$J:$J,[1]Up!$D:$D,D264)</f>
        <v>0</v>
      </c>
      <c r="BZ264" s="82"/>
      <c r="CA264" s="82" t="str">
        <f t="shared" si="38"/>
        <v>PL25</v>
      </c>
      <c r="CB264" s="53" t="str">
        <f t="shared" si="39"/>
        <v/>
      </c>
      <c r="CC264" s="53" t="s">
        <v>50</v>
      </c>
      <c r="CD264" s="53" t="s">
        <v>1850</v>
      </c>
      <c r="CE264" s="53"/>
      <c r="CF264" s="53" t="s">
        <v>1851</v>
      </c>
      <c r="CG264" s="53">
        <v>4</v>
      </c>
      <c r="CH264" s="83">
        <v>46169</v>
      </c>
      <c r="CI264" s="53"/>
      <c r="CJ264" s="53"/>
    </row>
    <row r="265" spans="3:88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7"/>
        <v>16</v>
      </c>
      <c r="M265" s="26">
        <f t="shared" si="23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67">
        <f>SUMIFS([1]Up!$J:$J,[1]Up!$D:$D,D265)</f>
        <v>0</v>
      </c>
      <c r="BZ265" s="82"/>
      <c r="CA265" s="82" t="str">
        <f t="shared" si="38"/>
        <v>PL12</v>
      </c>
      <c r="CB265" s="53" t="str">
        <f t="shared" si="39"/>
        <v/>
      </c>
      <c r="CC265" s="53" t="s">
        <v>50</v>
      </c>
      <c r="CD265" s="53" t="s">
        <v>1890</v>
      </c>
      <c r="CE265" s="53"/>
      <c r="CF265" s="53" t="s">
        <v>1891</v>
      </c>
      <c r="CG265" s="53">
        <v>16</v>
      </c>
      <c r="CH265" s="83">
        <v>46169</v>
      </c>
      <c r="CI265" s="53"/>
      <c r="CJ265" s="53"/>
    </row>
    <row r="266" spans="3:88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7"/>
        <v>1</v>
      </c>
      <c r="M266" s="26">
        <f t="shared" si="23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67">
        <f>SUMIFS([1]Up!$J:$J,[1]Up!$D:$D,D266)</f>
        <v>0</v>
      </c>
      <c r="BZ266" s="82" t="s">
        <v>4089</v>
      </c>
      <c r="CA266" s="82" t="str">
        <f t="shared" si="38"/>
        <v>PL6</v>
      </c>
      <c r="CB266" s="53" t="str">
        <f t="shared" si="39"/>
        <v>Thừa 2</v>
      </c>
      <c r="CC266" s="53" t="s">
        <v>50</v>
      </c>
      <c r="CD266" s="53"/>
      <c r="CE266" s="53"/>
      <c r="CF266" s="53" t="s">
        <v>1681</v>
      </c>
      <c r="CG266" s="53">
        <v>1</v>
      </c>
      <c r="CH266" s="83"/>
      <c r="CI266" s="53"/>
      <c r="CJ266" s="53"/>
    </row>
    <row r="267" spans="3:88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7"/>
        <v>1</v>
      </c>
      <c r="M267" s="26">
        <f t="shared" si="2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26"/>
      <c r="BW267" s="26"/>
      <c r="BX267" s="26"/>
      <c r="BY267" s="67">
        <f>SUMIFS([1]Up!$J:$J,[1]Up!$D:$D,D267)</f>
        <v>0</v>
      </c>
      <c r="BZ267" s="82" t="s">
        <v>82</v>
      </c>
      <c r="CA267" s="82" t="str">
        <f t="shared" si="38"/>
        <v/>
      </c>
      <c r="CB267" s="53" t="str">
        <f t="shared" si="39"/>
        <v>Thừa 1</v>
      </c>
      <c r="CC267" s="53" t="s">
        <v>50</v>
      </c>
      <c r="CD267" s="53"/>
      <c r="CE267" s="53"/>
      <c r="CF267" s="53" t="s">
        <v>1681</v>
      </c>
      <c r="CG267" s="53">
        <v>1</v>
      </c>
      <c r="CH267" s="83"/>
      <c r="CI267" s="53"/>
      <c r="CJ267" s="53"/>
    </row>
    <row r="268" spans="3:88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7"/>
        <v>1</v>
      </c>
      <c r="M268" s="26">
        <f t="shared" si="2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67">
        <f>SUMIFS([1]Up!$J:$J,[1]Up!$D:$D,D268)</f>
        <v>0</v>
      </c>
      <c r="BZ268" s="82"/>
      <c r="CA268" s="82" t="str">
        <f t="shared" si="38"/>
        <v/>
      </c>
      <c r="CB268" s="53" t="str">
        <f t="shared" si="39"/>
        <v/>
      </c>
      <c r="CC268" s="53" t="s">
        <v>50</v>
      </c>
      <c r="CD268" s="84" t="s">
        <v>1953</v>
      </c>
      <c r="CE268" s="53"/>
      <c r="CF268" s="53" t="s">
        <v>1954</v>
      </c>
      <c r="CG268" s="53">
        <v>1</v>
      </c>
      <c r="CH268" s="83">
        <v>46169</v>
      </c>
      <c r="CI268" s="53"/>
      <c r="CJ268" s="53"/>
    </row>
    <row r="269" spans="3:88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7"/>
        <v>1</v>
      </c>
      <c r="M269" s="26">
        <f t="shared" si="2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67">
        <f>SUMIFS([1]Up!$J:$J,[1]Up!$D:$D,D269)</f>
        <v>0</v>
      </c>
      <c r="BZ269" s="82"/>
      <c r="CA269" s="82" t="str">
        <f t="shared" si="38"/>
        <v/>
      </c>
      <c r="CB269" s="53" t="str">
        <f t="shared" si="39"/>
        <v/>
      </c>
      <c r="CC269" s="53" t="s">
        <v>50</v>
      </c>
      <c r="CD269" s="53"/>
      <c r="CE269" s="53"/>
      <c r="CF269" s="53" t="s">
        <v>1681</v>
      </c>
      <c r="CG269" s="53">
        <v>1</v>
      </c>
      <c r="CH269" s="83"/>
      <c r="CI269" s="53"/>
      <c r="CJ269" s="53"/>
    </row>
    <row r="270" spans="3:88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7"/>
        <v>1</v>
      </c>
      <c r="M270" s="26">
        <f t="shared" si="23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>
        <v>1</v>
      </c>
      <c r="BX270" s="26"/>
      <c r="BY270" s="67">
        <f>SUMIFS([1]Up!$J:$J,[1]Up!$D:$D,D270)</f>
        <v>0</v>
      </c>
      <c r="BZ270" s="82"/>
      <c r="CA270" s="82" t="str">
        <f t="shared" si="38"/>
        <v/>
      </c>
      <c r="CB270" s="53" t="str">
        <f t="shared" si="39"/>
        <v/>
      </c>
      <c r="CC270" s="53" t="s">
        <v>50</v>
      </c>
      <c r="CD270" s="53"/>
      <c r="CE270" s="53"/>
      <c r="CF270" s="53"/>
      <c r="CG270" s="53"/>
      <c r="CH270" s="83"/>
      <c r="CI270" s="53"/>
      <c r="CJ270" s="53"/>
    </row>
    <row r="271" spans="3:88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7"/>
        <v>1</v>
      </c>
      <c r="M271" s="26">
        <f t="shared" si="23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67">
        <f>SUMIFS([1]Up!$J:$J,[1]Up!$D:$D,D271)</f>
        <v>0</v>
      </c>
      <c r="BZ271" s="82"/>
      <c r="CA271" s="82" t="str">
        <f t="shared" si="38"/>
        <v/>
      </c>
      <c r="CB271" s="53" t="str">
        <f t="shared" si="39"/>
        <v/>
      </c>
      <c r="CC271" s="53" t="s">
        <v>50</v>
      </c>
      <c r="CD271" s="53"/>
      <c r="CE271" s="53"/>
      <c r="CF271" s="53" t="s">
        <v>1681</v>
      </c>
      <c r="CG271" s="53">
        <v>1</v>
      </c>
      <c r="CH271" s="83"/>
      <c r="CI271" s="53"/>
      <c r="CJ271" s="53"/>
    </row>
    <row r="272" spans="3:88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7"/>
        <v>1</v>
      </c>
      <c r="M272" s="26">
        <f t="shared" si="23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67">
        <f>SUMIFS([1]Up!$J:$J,[1]Up!$D:$D,D272)</f>
        <v>0</v>
      </c>
      <c r="BZ272" s="82"/>
      <c r="CA272" s="82" t="str">
        <f t="shared" si="38"/>
        <v/>
      </c>
      <c r="CB272" s="53" t="str">
        <f t="shared" si="39"/>
        <v/>
      </c>
      <c r="CC272" s="53" t="s">
        <v>50</v>
      </c>
      <c r="CD272" s="53"/>
      <c r="CE272" s="53"/>
      <c r="CF272" s="53" t="s">
        <v>1681</v>
      </c>
      <c r="CG272" s="53">
        <v>1</v>
      </c>
      <c r="CH272" s="83"/>
      <c r="CI272" s="53"/>
      <c r="CJ272" s="53"/>
    </row>
    <row r="273" spans="3:88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7"/>
        <v>8</v>
      </c>
      <c r="M273" s="26">
        <f t="shared" si="23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67">
        <f>SUMIFS([1]Up!$J:$J,[1]Up!$D:$D,D273)</f>
        <v>0</v>
      </c>
      <c r="BZ273" s="82"/>
      <c r="CA273" s="82" t="str">
        <f t="shared" si="38"/>
        <v/>
      </c>
      <c r="CB273" s="53" t="str">
        <f t="shared" si="39"/>
        <v/>
      </c>
      <c r="CC273" s="53" t="s">
        <v>50</v>
      </c>
      <c r="CD273" s="84" t="s">
        <v>1870</v>
      </c>
      <c r="CE273" s="53"/>
      <c r="CF273" s="53" t="s">
        <v>1871</v>
      </c>
      <c r="CG273" s="53">
        <v>8</v>
      </c>
      <c r="CH273" s="83">
        <v>46169</v>
      </c>
      <c r="CI273" s="53"/>
      <c r="CJ273" s="53"/>
    </row>
    <row r="274" spans="3:88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7"/>
        <v>8</v>
      </c>
      <c r="M274" s="26">
        <f t="shared" si="23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67">
        <f>SUMIFS([1]Up!$J:$J,[1]Up!$D:$D,D274)</f>
        <v>0</v>
      </c>
      <c r="BZ274" s="82"/>
      <c r="CA274" s="82" t="str">
        <f t="shared" si="38"/>
        <v/>
      </c>
      <c r="CB274" s="53" t="str">
        <f t="shared" si="39"/>
        <v/>
      </c>
      <c r="CC274" s="53" t="s">
        <v>50</v>
      </c>
      <c r="CD274" s="84" t="s">
        <v>1870</v>
      </c>
      <c r="CE274" s="53"/>
      <c r="CF274" s="53" t="s">
        <v>1871</v>
      </c>
      <c r="CG274" s="53">
        <v>8</v>
      </c>
      <c r="CH274" s="83">
        <v>46169</v>
      </c>
      <c r="CI274" s="53"/>
      <c r="CJ274" s="53"/>
    </row>
    <row r="275" spans="3:88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7"/>
        <v>8</v>
      </c>
      <c r="M275" s="26">
        <f t="shared" si="23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67">
        <f>SUMIFS([1]Up!$J:$J,[1]Up!$D:$D,D275)</f>
        <v>0</v>
      </c>
      <c r="BZ275" s="82"/>
      <c r="CA275" s="82" t="str">
        <f t="shared" si="38"/>
        <v/>
      </c>
      <c r="CB275" s="53" t="str">
        <f t="shared" si="39"/>
        <v/>
      </c>
      <c r="CC275" s="53" t="s">
        <v>50</v>
      </c>
      <c r="CD275" s="84" t="s">
        <v>1870</v>
      </c>
      <c r="CE275" s="53"/>
      <c r="CF275" s="53" t="s">
        <v>1871</v>
      </c>
      <c r="CG275" s="53">
        <v>8</v>
      </c>
      <c r="CH275" s="83">
        <v>46169</v>
      </c>
      <c r="CI275" s="53"/>
      <c r="CJ275" s="53"/>
    </row>
    <row r="276" spans="3:88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7"/>
        <v>4</v>
      </c>
      <c r="M276" s="26">
        <f t="shared" si="23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67">
        <f>SUMIFS([1]Up!$J:$J,[1]Up!$D:$D,D276)</f>
        <v>0</v>
      </c>
      <c r="BZ276" s="82"/>
      <c r="CA276" s="82" t="str">
        <f t="shared" si="38"/>
        <v/>
      </c>
      <c r="CB276" s="53" t="str">
        <f t="shared" si="39"/>
        <v/>
      </c>
      <c r="CC276" s="53" t="s">
        <v>50</v>
      </c>
      <c r="CD276" s="84" t="s">
        <v>1870</v>
      </c>
      <c r="CE276" s="53"/>
      <c r="CF276" s="53" t="s">
        <v>1871</v>
      </c>
      <c r="CG276" s="53">
        <v>4</v>
      </c>
      <c r="CH276" s="83">
        <v>46169</v>
      </c>
      <c r="CI276" s="53"/>
      <c r="CJ276" s="53"/>
    </row>
    <row r="277" spans="3:88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7"/>
        <v>1</v>
      </c>
      <c r="M277" s="26">
        <f t="shared" si="23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67">
        <f>SUMIFS([1]Up!$J:$J,[1]Up!$D:$D,D277)</f>
        <v>0</v>
      </c>
      <c r="BZ277" s="82"/>
      <c r="CA277" s="82" t="str">
        <f t="shared" si="38"/>
        <v/>
      </c>
      <c r="CB277" s="53" t="str">
        <f t="shared" si="39"/>
        <v/>
      </c>
      <c r="CC277" s="53" t="s">
        <v>50</v>
      </c>
      <c r="CD277" s="84" t="s">
        <v>1870</v>
      </c>
      <c r="CE277" s="53"/>
      <c r="CF277" s="53" t="s">
        <v>1871</v>
      </c>
      <c r="CG277" s="53">
        <v>1</v>
      </c>
      <c r="CH277" s="83">
        <v>46169</v>
      </c>
      <c r="CI277" s="53"/>
      <c r="CJ277" s="53"/>
    </row>
    <row r="278" spans="3:88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7"/>
        <v>51</v>
      </c>
      <c r="M278" s="26">
        <f t="shared" si="2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67">
        <f>SUMIFS([1]Up!$J:$J,[1]Up!$D:$D,D278)</f>
        <v>0</v>
      </c>
      <c r="BZ278" s="82"/>
      <c r="CA278" s="82" t="str">
        <f t="shared" si="38"/>
        <v/>
      </c>
      <c r="CB278" s="53" t="str">
        <f t="shared" si="39"/>
        <v/>
      </c>
      <c r="CC278" s="53" t="s">
        <v>50</v>
      </c>
      <c r="CD278" s="84" t="s">
        <v>1974</v>
      </c>
      <c r="CE278" s="53"/>
      <c r="CF278" s="53" t="s">
        <v>1975</v>
      </c>
      <c r="CG278" s="53">
        <v>51</v>
      </c>
      <c r="CH278" s="83">
        <v>46169</v>
      </c>
      <c r="CI278" s="53"/>
      <c r="CJ278" s="53"/>
    </row>
    <row r="279" spans="3:88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7"/>
        <v>2</v>
      </c>
      <c r="M279" s="26">
        <f t="shared" si="2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67">
        <f>SUMIFS([1]Up!$J:$J,[1]Up!$D:$D,D279)</f>
        <v>0</v>
      </c>
      <c r="BZ279" s="82"/>
      <c r="CA279" s="82" t="str">
        <f t="shared" si="38"/>
        <v/>
      </c>
      <c r="CB279" s="53" t="str">
        <f t="shared" si="39"/>
        <v/>
      </c>
      <c r="CC279" s="53" t="s">
        <v>50</v>
      </c>
      <c r="CD279" s="53" t="s">
        <v>1979</v>
      </c>
      <c r="CE279" s="53"/>
      <c r="CF279" s="53" t="s">
        <v>1980</v>
      </c>
      <c r="CG279" s="53">
        <v>2</v>
      </c>
      <c r="CH279" s="83">
        <v>46169</v>
      </c>
      <c r="CI279" s="53"/>
      <c r="CJ279" s="53"/>
    </row>
    <row r="280" spans="3:88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7"/>
        <v>2</v>
      </c>
      <c r="M280" s="26">
        <f t="shared" si="23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26"/>
      <c r="BW280" s="26"/>
      <c r="BX280" s="26"/>
      <c r="BY280" s="67">
        <f>SUMIFS([1]Up!$J:$J,[1]Up!$D:$D,D280)</f>
        <v>0</v>
      </c>
      <c r="BZ280" s="82"/>
      <c r="CA280" s="82" t="str">
        <f t="shared" si="38"/>
        <v/>
      </c>
      <c r="CB280" s="53" t="str">
        <f t="shared" si="39"/>
        <v/>
      </c>
      <c r="CC280" s="53" t="s">
        <v>61</v>
      </c>
      <c r="CD280" s="53" t="s">
        <v>1984</v>
      </c>
      <c r="CE280" s="53"/>
      <c r="CF280" s="53" t="s">
        <v>1985</v>
      </c>
      <c r="CG280" s="53">
        <v>2</v>
      </c>
      <c r="CH280" s="83">
        <v>46169</v>
      </c>
      <c r="CI280" s="53"/>
      <c r="CJ280" s="53"/>
    </row>
    <row r="281" spans="3:88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7"/>
        <v>3</v>
      </c>
      <c r="M281" s="26">
        <f t="shared" si="23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67">
        <f>SUMIFS([1]Up!$J:$J,[1]Up!$D:$D,D281)</f>
        <v>0</v>
      </c>
      <c r="BZ281" s="82"/>
      <c r="CA281" s="82" t="str">
        <f t="shared" si="38"/>
        <v>PL6</v>
      </c>
      <c r="CB281" s="53" t="str">
        <f t="shared" si="39"/>
        <v/>
      </c>
      <c r="CC281" s="53" t="s">
        <v>50</v>
      </c>
      <c r="CD281" s="84" t="s">
        <v>1780</v>
      </c>
      <c r="CE281" s="53"/>
      <c r="CF281" s="53" t="s">
        <v>1781</v>
      </c>
      <c r="CG281" s="53">
        <v>3</v>
      </c>
      <c r="CH281" s="83">
        <v>46169</v>
      </c>
      <c r="CI281" s="53"/>
      <c r="CJ281" s="53"/>
    </row>
    <row r="282" spans="3:88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7"/>
        <v>6</v>
      </c>
      <c r="M282" s="26">
        <f t="shared" si="23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67">
        <f>SUMIFS([1]Up!$J:$J,[1]Up!$D:$D,D282)</f>
        <v>0</v>
      </c>
      <c r="BZ282" s="82"/>
      <c r="CA282" s="82" t="str">
        <f t="shared" si="38"/>
        <v>PL6</v>
      </c>
      <c r="CB282" s="53" t="str">
        <f t="shared" si="39"/>
        <v/>
      </c>
      <c r="CC282" s="53" t="s">
        <v>50</v>
      </c>
      <c r="CD282" s="84" t="s">
        <v>1780</v>
      </c>
      <c r="CE282" s="53"/>
      <c r="CF282" s="53" t="s">
        <v>1781</v>
      </c>
      <c r="CG282" s="53">
        <v>6</v>
      </c>
      <c r="CH282" s="83">
        <v>46169</v>
      </c>
      <c r="CI282" s="53"/>
      <c r="CJ282" s="53"/>
    </row>
    <row r="283" spans="3:88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7"/>
        <v>5</v>
      </c>
      <c r="M283" s="26">
        <f t="shared" si="23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67">
        <f>SUMIFS([1]Up!$J:$J,[1]Up!$D:$D,D283)</f>
        <v>0</v>
      </c>
      <c r="BZ283" s="82"/>
      <c r="CA283" s="82" t="str">
        <f t="shared" si="38"/>
        <v>PL6</v>
      </c>
      <c r="CB283" s="53" t="str">
        <f t="shared" si="39"/>
        <v/>
      </c>
      <c r="CC283" s="53" t="s">
        <v>50</v>
      </c>
      <c r="CD283" s="84" t="s">
        <v>1780</v>
      </c>
      <c r="CE283" s="53"/>
      <c r="CF283" s="53" t="s">
        <v>1781</v>
      </c>
      <c r="CG283" s="53">
        <v>5</v>
      </c>
      <c r="CH283" s="83">
        <v>46169</v>
      </c>
      <c r="CI283" s="53"/>
      <c r="CJ283" s="53"/>
    </row>
    <row r="284" spans="3:88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7"/>
        <v>2</v>
      </c>
      <c r="M284" s="26">
        <f t="shared" si="23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67">
        <f>SUMIFS([1]Up!$J:$J,[1]Up!$D:$D,D284)</f>
        <v>0</v>
      </c>
      <c r="BZ284" s="82"/>
      <c r="CA284" s="82" t="str">
        <f t="shared" si="38"/>
        <v>PL6</v>
      </c>
      <c r="CB284" s="53" t="str">
        <f t="shared" si="39"/>
        <v/>
      </c>
      <c r="CC284" s="53" t="s">
        <v>50</v>
      </c>
      <c r="CD284" s="53"/>
      <c r="CE284" s="53"/>
      <c r="CF284" s="53" t="s">
        <v>1992</v>
      </c>
      <c r="CG284" s="53">
        <v>2</v>
      </c>
      <c r="CH284" s="83">
        <v>46169</v>
      </c>
      <c r="CI284" s="53"/>
      <c r="CJ284" s="53"/>
    </row>
    <row r="285" spans="3:88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7"/>
        <v>2</v>
      </c>
      <c r="M285" s="26">
        <f t="shared" si="23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67">
        <f>SUMIFS([1]Up!$J:$J,[1]Up!$D:$D,D285)</f>
        <v>0</v>
      </c>
      <c r="BZ285" s="82"/>
      <c r="CA285" s="82" t="str">
        <f t="shared" si="38"/>
        <v>PL6</v>
      </c>
      <c r="CB285" s="53" t="str">
        <f t="shared" si="39"/>
        <v/>
      </c>
      <c r="CC285" s="53" t="s">
        <v>50</v>
      </c>
      <c r="CD285" s="84" t="s">
        <v>1780</v>
      </c>
      <c r="CE285" s="53"/>
      <c r="CF285" s="53" t="s">
        <v>1781</v>
      </c>
      <c r="CG285" s="53">
        <v>2</v>
      </c>
      <c r="CH285" s="83">
        <v>46169</v>
      </c>
      <c r="CI285" s="53"/>
      <c r="CJ285" s="53"/>
    </row>
    <row r="286" spans="3:88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40">MIN(SUM(N286:BX286),I286)</f>
        <v>35</v>
      </c>
      <c r="M286" s="26">
        <f t="shared" si="23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67">
        <f>SUMIFS([1]Up!$J:$J,[1]Up!$D:$D,D286)</f>
        <v>0</v>
      </c>
      <c r="BZ286" s="82"/>
      <c r="CA286" s="82" t="str">
        <f t="shared" ref="CA286:CA349" si="41">IFERROR(IF(C286="Plate",LEFT(E286,FIND("*",E286,1)-1),""),IF(C286="Plate",LEFT(E286,FIND("x",E286,1)-1),""))</f>
        <v>PL6</v>
      </c>
      <c r="CB286" s="53" t="str">
        <f t="shared" ref="CB286:CB349" si="42">IF(ROUND(SUM(N286:BX286)-I286,0)&gt;0,"Thừa "&amp;SUM(N286:BX286)-I286,"")</f>
        <v/>
      </c>
      <c r="CC286" s="53" t="s">
        <v>50</v>
      </c>
      <c r="CD286" s="84" t="s">
        <v>1780</v>
      </c>
      <c r="CE286" s="53"/>
      <c r="CF286" s="53" t="s">
        <v>1781</v>
      </c>
      <c r="CG286" s="53">
        <v>35</v>
      </c>
      <c r="CH286" s="83">
        <v>46169</v>
      </c>
      <c r="CI286" s="53"/>
      <c r="CJ286" s="53"/>
    </row>
    <row r="287" spans="3:88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40"/>
        <v>51</v>
      </c>
      <c r="M287" s="26">
        <f t="shared" si="23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>
        <v>51</v>
      </c>
      <c r="BY287" s="67">
        <f>SUMIFS([1]Up!$J:$J,[1]Up!$D:$D,D287)</f>
        <v>0</v>
      </c>
      <c r="BZ287" s="82"/>
      <c r="CA287" s="82" t="str">
        <f t="shared" si="41"/>
        <v/>
      </c>
      <c r="CB287" s="53" t="str">
        <f t="shared" si="42"/>
        <v/>
      </c>
      <c r="CC287" s="53" t="s">
        <v>75</v>
      </c>
      <c r="CD287" s="53"/>
      <c r="CE287" s="53"/>
      <c r="CF287" s="53"/>
      <c r="CG287" s="53"/>
      <c r="CH287" s="83"/>
      <c r="CI287" s="53"/>
      <c r="CJ287" s="53"/>
    </row>
    <row r="288" spans="3:88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40"/>
        <v>638</v>
      </c>
      <c r="M288" s="26">
        <f t="shared" si="23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>
        <v>638</v>
      </c>
      <c r="BY288" s="67">
        <f>SUMIFS([1]Up!$J:$J,[1]Up!$D:$D,D288)</f>
        <v>0</v>
      </c>
      <c r="BZ288" s="82"/>
      <c r="CA288" s="82" t="str">
        <f t="shared" si="41"/>
        <v/>
      </c>
      <c r="CB288" s="53" t="str">
        <f t="shared" si="42"/>
        <v/>
      </c>
      <c r="CC288" s="53" t="s">
        <v>75</v>
      </c>
      <c r="CD288" s="53"/>
      <c r="CE288" s="53"/>
      <c r="CF288" s="53"/>
      <c r="CG288" s="53"/>
      <c r="CH288" s="83"/>
      <c r="CI288" s="53"/>
      <c r="CJ288" s="53"/>
    </row>
    <row r="289" spans="3:88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40"/>
        <v>2</v>
      </c>
      <c r="M289" s="26">
        <f t="shared" si="2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>
        <v>2</v>
      </c>
      <c r="BY289" s="67">
        <f>SUMIFS([1]Up!$J:$J,[1]Up!$D:$D,D289)</f>
        <v>0</v>
      </c>
      <c r="BZ289" s="82"/>
      <c r="CA289" s="82" t="str">
        <f t="shared" si="41"/>
        <v/>
      </c>
      <c r="CB289" s="53" t="str">
        <f t="shared" si="42"/>
        <v/>
      </c>
      <c r="CC289" s="53" t="s">
        <v>75</v>
      </c>
      <c r="CD289" s="53"/>
      <c r="CE289" s="53"/>
      <c r="CF289" s="53"/>
      <c r="CG289" s="53"/>
      <c r="CH289" s="83"/>
      <c r="CI289" s="53"/>
      <c r="CJ289" s="53"/>
    </row>
    <row r="290" spans="3:88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40"/>
        <v>319</v>
      </c>
      <c r="M290" s="26">
        <f t="shared" ref="M290:M359" si="43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67">
        <f>SUMIFS([1]Up!$J:$J,[1]Up!$D:$D,D290)</f>
        <v>0</v>
      </c>
      <c r="BZ290" s="82"/>
      <c r="CA290" s="82" t="str">
        <f t="shared" si="41"/>
        <v/>
      </c>
      <c r="CB290" s="53" t="str">
        <f t="shared" si="42"/>
        <v/>
      </c>
      <c r="CC290" s="53" t="s">
        <v>75</v>
      </c>
      <c r="CD290" s="53"/>
      <c r="CE290" s="53"/>
      <c r="CF290" s="53"/>
      <c r="CG290" s="53"/>
      <c r="CH290" s="83"/>
      <c r="CI290" s="53"/>
      <c r="CJ290" s="53"/>
    </row>
    <row r="291" spans="3:88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40"/>
        <v>2</v>
      </c>
      <c r="M291" s="26">
        <f t="shared" si="43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>
        <v>2</v>
      </c>
      <c r="BY291" s="67">
        <f>SUMIFS([1]Up!$J:$J,[1]Up!$D:$D,D291)</f>
        <v>0</v>
      </c>
      <c r="BZ291" s="82"/>
      <c r="CA291" s="82" t="str">
        <f t="shared" si="41"/>
        <v/>
      </c>
      <c r="CB291" s="53" t="str">
        <f t="shared" si="42"/>
        <v/>
      </c>
      <c r="CC291" s="53" t="s">
        <v>75</v>
      </c>
      <c r="CD291" s="53"/>
      <c r="CE291" s="53"/>
      <c r="CF291" s="53"/>
      <c r="CG291" s="53"/>
      <c r="CH291" s="83"/>
      <c r="CI291" s="53"/>
      <c r="CJ291" s="53"/>
    </row>
    <row r="292" spans="3:88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40"/>
        <v>4</v>
      </c>
      <c r="M292" s="26">
        <f t="shared" si="43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>
        <v>4</v>
      </c>
      <c r="BY292" s="67">
        <f>SUMIFS([1]Up!$J:$J,[1]Up!$D:$D,D292)</f>
        <v>0</v>
      </c>
      <c r="BZ292" s="82"/>
      <c r="CA292" s="82" t="str">
        <f t="shared" si="41"/>
        <v/>
      </c>
      <c r="CB292" s="53" t="str">
        <f t="shared" si="42"/>
        <v/>
      </c>
      <c r="CC292" s="53" t="s">
        <v>75</v>
      </c>
      <c r="CD292" s="53"/>
      <c r="CE292" s="53"/>
      <c r="CF292" s="53"/>
      <c r="CG292" s="53"/>
      <c r="CH292" s="83"/>
      <c r="CI292" s="53"/>
      <c r="CJ292" s="53"/>
    </row>
    <row r="293" spans="3:88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40"/>
        <v>2</v>
      </c>
      <c r="M293" s="26">
        <f t="shared" si="43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>
        <v>2</v>
      </c>
      <c r="BY293" s="67">
        <f>SUMIFS([1]Up!$J:$J,[1]Up!$D:$D,D293)</f>
        <v>0</v>
      </c>
      <c r="BZ293" s="82"/>
      <c r="CA293" s="82" t="str">
        <f t="shared" si="41"/>
        <v/>
      </c>
      <c r="CB293" s="53" t="str">
        <f t="shared" si="42"/>
        <v/>
      </c>
      <c r="CC293" s="53" t="s">
        <v>75</v>
      </c>
      <c r="CD293" s="53"/>
      <c r="CE293" s="53"/>
      <c r="CF293" s="53"/>
      <c r="CG293" s="53"/>
      <c r="CH293" s="83"/>
      <c r="CI293" s="53"/>
      <c r="CJ293" s="53"/>
    </row>
    <row r="294" spans="3:88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40"/>
        <v>2</v>
      </c>
      <c r="M294" s="26">
        <f t="shared" si="43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67">
        <f>SUMIFS([1]Up!$J:$J,[1]Up!$D:$D,D294)</f>
        <v>0</v>
      </c>
      <c r="BZ294" s="82"/>
      <c r="CA294" s="82" t="str">
        <f t="shared" si="41"/>
        <v/>
      </c>
      <c r="CB294" s="53" t="str">
        <f t="shared" si="42"/>
        <v/>
      </c>
      <c r="CC294" s="53" t="s">
        <v>75</v>
      </c>
      <c r="CD294" s="53"/>
      <c r="CE294" s="53"/>
      <c r="CF294" s="53"/>
      <c r="CG294" s="53"/>
      <c r="CH294" s="83"/>
      <c r="CI294" s="53"/>
      <c r="CJ294" s="53"/>
    </row>
    <row r="295" spans="3:88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40"/>
        <v>4</v>
      </c>
      <c r="M295" s="26">
        <f t="shared" si="43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>
        <v>4</v>
      </c>
      <c r="BY295" s="67">
        <f>SUMIFS([1]Up!$J:$J,[1]Up!$D:$D,D295)</f>
        <v>0</v>
      </c>
      <c r="BZ295" s="82"/>
      <c r="CA295" s="82" t="str">
        <f t="shared" si="41"/>
        <v/>
      </c>
      <c r="CB295" s="53" t="str">
        <f t="shared" si="42"/>
        <v/>
      </c>
      <c r="CC295" s="53" t="s">
        <v>75</v>
      </c>
      <c r="CD295" s="53"/>
      <c r="CE295" s="53"/>
      <c r="CF295" s="53"/>
      <c r="CG295" s="53"/>
      <c r="CH295" s="83"/>
      <c r="CI295" s="53"/>
      <c r="CJ295" s="53"/>
    </row>
    <row r="296" spans="3:88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40"/>
        <v>2</v>
      </c>
      <c r="M296" s="26">
        <f t="shared" si="43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>
        <v>2</v>
      </c>
      <c r="BY296" s="67">
        <f>SUMIFS([1]Up!$J:$J,[1]Up!$D:$D,D296)</f>
        <v>0</v>
      </c>
      <c r="BZ296" s="82"/>
      <c r="CA296" s="82" t="str">
        <f t="shared" si="41"/>
        <v/>
      </c>
      <c r="CB296" s="53" t="str">
        <f t="shared" si="42"/>
        <v/>
      </c>
      <c r="CC296" s="53" t="s">
        <v>75</v>
      </c>
      <c r="CD296" s="53"/>
      <c r="CE296" s="53"/>
      <c r="CF296" s="53"/>
      <c r="CG296" s="53"/>
      <c r="CH296" s="83"/>
      <c r="CI296" s="53"/>
      <c r="CJ296" s="53"/>
    </row>
    <row r="297" spans="3:88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40"/>
        <v>2</v>
      </c>
      <c r="M297" s="26">
        <f t="shared" si="43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>
        <v>2</v>
      </c>
      <c r="BY297" s="67">
        <f>SUMIFS([1]Up!$J:$J,[1]Up!$D:$D,D297)</f>
        <v>0</v>
      </c>
      <c r="BZ297" s="82"/>
      <c r="CA297" s="82" t="str">
        <f t="shared" si="41"/>
        <v/>
      </c>
      <c r="CB297" s="53" t="str">
        <f t="shared" si="42"/>
        <v/>
      </c>
      <c r="CC297" s="53" t="s">
        <v>75</v>
      </c>
      <c r="CD297" s="53"/>
      <c r="CE297" s="53"/>
      <c r="CF297" s="53"/>
      <c r="CG297" s="53"/>
      <c r="CH297" s="83"/>
      <c r="CI297" s="53"/>
      <c r="CJ297" s="53"/>
    </row>
    <row r="298" spans="3:88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40"/>
        <v>8</v>
      </c>
      <c r="M298" s="26">
        <f t="shared" si="43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67">
        <f>SUMIFS([1]Up!$J:$J,[1]Up!$D:$D,D298)</f>
        <v>0</v>
      </c>
      <c r="BZ298" s="82"/>
      <c r="CA298" s="82" t="str">
        <f t="shared" si="41"/>
        <v>PL10</v>
      </c>
      <c r="CB298" s="53" t="str">
        <f t="shared" si="42"/>
        <v/>
      </c>
      <c r="CC298" s="53" t="s">
        <v>50</v>
      </c>
      <c r="CD298" s="84" t="s">
        <v>1789</v>
      </c>
      <c r="CE298" s="53"/>
      <c r="CF298" s="53" t="s">
        <v>1790</v>
      </c>
      <c r="CG298" s="53">
        <v>8</v>
      </c>
      <c r="CH298" s="83">
        <v>46169</v>
      </c>
      <c r="CI298" s="53"/>
      <c r="CJ298" s="53"/>
    </row>
    <row r="299" spans="3:88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40"/>
        <v>5</v>
      </c>
      <c r="M299" s="26">
        <f t="shared" si="43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67">
        <f>SUMIFS([1]Up!$J:$J,[1]Up!$D:$D,D299)</f>
        <v>0</v>
      </c>
      <c r="BZ299" s="82"/>
      <c r="CA299" s="82" t="str">
        <f t="shared" si="41"/>
        <v>PL25</v>
      </c>
      <c r="CB299" s="53" t="str">
        <f t="shared" si="42"/>
        <v/>
      </c>
      <c r="CC299" s="53" t="s">
        <v>50</v>
      </c>
      <c r="CD299" s="53" t="s">
        <v>1850</v>
      </c>
      <c r="CE299" s="53"/>
      <c r="CF299" s="53" t="s">
        <v>1851</v>
      </c>
      <c r="CG299" s="53">
        <v>5</v>
      </c>
      <c r="CH299" s="83">
        <v>46169</v>
      </c>
      <c r="CI299" s="53"/>
      <c r="CJ299" s="53"/>
    </row>
    <row r="300" spans="3:88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40"/>
        <v>20</v>
      </c>
      <c r="M300" s="26">
        <f t="shared" si="43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67">
        <f>SUMIFS([1]Up!$J:$J,[1]Up!$D:$D,D300)</f>
        <v>0</v>
      </c>
      <c r="BZ300" s="82"/>
      <c r="CA300" s="82" t="str">
        <f t="shared" si="41"/>
        <v>PL12</v>
      </c>
      <c r="CB300" s="53" t="str">
        <f t="shared" si="42"/>
        <v/>
      </c>
      <c r="CC300" s="53" t="s">
        <v>50</v>
      </c>
      <c r="CD300" s="53" t="s">
        <v>1890</v>
      </c>
      <c r="CE300" s="53"/>
      <c r="CF300" s="53" t="s">
        <v>1891</v>
      </c>
      <c r="CG300" s="53">
        <v>20</v>
      </c>
      <c r="CH300" s="83">
        <v>46169</v>
      </c>
      <c r="CI300" s="53"/>
      <c r="CJ300" s="53"/>
    </row>
    <row r="301" spans="3:88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40"/>
        <v>1</v>
      </c>
      <c r="M301" s="26">
        <f t="shared" si="43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67">
        <f>SUMIFS([1]Up!$J:$J,[1]Up!$D:$D,D301)</f>
        <v>0</v>
      </c>
      <c r="BZ301" s="82" t="s">
        <v>82</v>
      </c>
      <c r="CA301" s="82" t="str">
        <f t="shared" si="41"/>
        <v>PL6</v>
      </c>
      <c r="CB301" s="53" t="str">
        <f t="shared" si="42"/>
        <v>Thừa 1</v>
      </c>
      <c r="CC301" s="53" t="s">
        <v>50</v>
      </c>
      <c r="CD301" s="53"/>
      <c r="CE301" s="53"/>
      <c r="CF301" s="53" t="s">
        <v>1681</v>
      </c>
      <c r="CG301" s="53">
        <v>1</v>
      </c>
      <c r="CH301" s="83"/>
      <c r="CI301" s="53"/>
      <c r="CJ301" s="53"/>
    </row>
    <row r="302" spans="3:88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40"/>
        <v>2</v>
      </c>
      <c r="M302" s="26">
        <f t="shared" si="43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67">
        <f>SUMIFS([1]Up!$J:$J,[1]Up!$D:$D,D302)</f>
        <v>0</v>
      </c>
      <c r="BZ302" s="82"/>
      <c r="CA302" s="82" t="str">
        <f t="shared" si="41"/>
        <v/>
      </c>
      <c r="CB302" s="53" t="str">
        <f t="shared" si="42"/>
        <v/>
      </c>
      <c r="CC302" s="53" t="s">
        <v>50</v>
      </c>
      <c r="CD302" s="84" t="s">
        <v>1953</v>
      </c>
      <c r="CE302" s="53"/>
      <c r="CF302" s="53" t="s">
        <v>1954</v>
      </c>
      <c r="CG302" s="53">
        <v>2</v>
      </c>
      <c r="CH302" s="83">
        <v>46169</v>
      </c>
      <c r="CI302" s="53"/>
      <c r="CJ302" s="53"/>
    </row>
    <row r="303" spans="3:88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40"/>
        <v>1</v>
      </c>
      <c r="M303" s="26">
        <f t="shared" si="43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67">
        <f>SUMIFS([1]Up!$J:$J,[1]Up!$D:$D,D303)</f>
        <v>0</v>
      </c>
      <c r="BZ303" s="82" t="s">
        <v>3808</v>
      </c>
      <c r="CA303" s="82" t="str">
        <f t="shared" si="41"/>
        <v/>
      </c>
      <c r="CB303" s="53" t="str">
        <f t="shared" si="42"/>
        <v>Thừa 2</v>
      </c>
      <c r="CC303" s="53" t="s">
        <v>50</v>
      </c>
      <c r="CD303" s="53"/>
      <c r="CE303" s="53"/>
      <c r="CF303" s="53" t="s">
        <v>1681</v>
      </c>
      <c r="CG303" s="53">
        <v>1</v>
      </c>
      <c r="CH303" s="83"/>
      <c r="CI303" s="53"/>
      <c r="CJ303" s="53"/>
    </row>
    <row r="304" spans="3:88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40"/>
        <v>1</v>
      </c>
      <c r="M304" s="26">
        <f t="shared" si="43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67">
        <f>SUMIFS([1]Up!$J:$J,[1]Up!$D:$D,D304)</f>
        <v>0</v>
      </c>
      <c r="BZ304" s="82" t="s">
        <v>3808</v>
      </c>
      <c r="CA304" s="82" t="str">
        <f t="shared" si="41"/>
        <v/>
      </c>
      <c r="CB304" s="53" t="str">
        <f t="shared" si="42"/>
        <v>Thừa 2</v>
      </c>
      <c r="CC304" s="53" t="s">
        <v>50</v>
      </c>
      <c r="CD304" s="53"/>
      <c r="CE304" s="53"/>
      <c r="CF304" s="53" t="s">
        <v>1681</v>
      </c>
      <c r="CG304" s="53">
        <v>1</v>
      </c>
      <c r="CH304" s="83"/>
      <c r="CI304" s="53"/>
      <c r="CJ304" s="53"/>
    </row>
    <row r="305" spans="3:88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40"/>
        <v>0</v>
      </c>
      <c r="M305" s="26">
        <f t="shared" si="43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67">
        <f>SUMIFS([1]Up!$J:$J,[1]Up!$D:$D,D305)</f>
        <v>0</v>
      </c>
      <c r="BZ305" s="82"/>
      <c r="CA305" s="82" t="str">
        <f t="shared" si="41"/>
        <v/>
      </c>
      <c r="CB305" s="53" t="str">
        <f t="shared" si="42"/>
        <v/>
      </c>
      <c r="CC305" s="53"/>
      <c r="CD305" s="53"/>
      <c r="CE305" s="53"/>
      <c r="CF305" s="53"/>
      <c r="CG305" s="53"/>
      <c r="CH305" s="83"/>
      <c r="CI305" s="53"/>
      <c r="CJ305" s="53"/>
    </row>
    <row r="306" spans="3:88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40"/>
        <v>1</v>
      </c>
      <c r="M306" s="26">
        <f t="shared" si="43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67">
        <f>SUMIFS([1]Up!$J:$J,[1]Up!$D:$D,D306)</f>
        <v>0</v>
      </c>
      <c r="BZ306" s="82"/>
      <c r="CA306" s="82" t="str">
        <f t="shared" si="41"/>
        <v/>
      </c>
      <c r="CB306" s="53" t="str">
        <f t="shared" si="42"/>
        <v/>
      </c>
      <c r="CC306" s="53" t="s">
        <v>96</v>
      </c>
      <c r="CD306" s="53"/>
      <c r="CE306" s="53"/>
      <c r="CF306" s="53" t="s">
        <v>1681</v>
      </c>
      <c r="CG306" s="53">
        <v>2</v>
      </c>
      <c r="CH306" s="83"/>
      <c r="CI306" s="53"/>
      <c r="CJ306" s="53"/>
    </row>
    <row r="307" spans="3:88" ht="14.25" hidden="1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40"/>
        <v>1</v>
      </c>
      <c r="M307" s="26">
        <f t="shared" si="43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67">
        <f>SUMIFS([1]Up!$J:$J,[1]Up!$D:$D,D307)</f>
        <v>0</v>
      </c>
      <c r="BZ307" s="82"/>
      <c r="CA307" s="82" t="str">
        <f t="shared" si="41"/>
        <v/>
      </c>
      <c r="CB307" s="53" t="str">
        <f t="shared" si="42"/>
        <v/>
      </c>
      <c r="CC307" s="53" t="s">
        <v>96</v>
      </c>
      <c r="CD307" s="53"/>
      <c r="CE307" s="53"/>
      <c r="CF307" s="53" t="s">
        <v>1681</v>
      </c>
      <c r="CG307" s="53">
        <v>2</v>
      </c>
      <c r="CH307" s="83"/>
      <c r="CI307" s="53"/>
      <c r="CJ307" s="53"/>
    </row>
    <row r="308" spans="3:88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40"/>
        <v>12</v>
      </c>
      <c r="M308" s="26">
        <f t="shared" si="43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67">
        <f>SUMIFS([1]Up!$J:$J,[1]Up!$D:$D,D308)</f>
        <v>0</v>
      </c>
      <c r="BZ308" s="82"/>
      <c r="CA308" s="82" t="str">
        <f t="shared" si="41"/>
        <v/>
      </c>
      <c r="CB308" s="53" t="str">
        <f t="shared" si="42"/>
        <v/>
      </c>
      <c r="CC308" s="53" t="s">
        <v>50</v>
      </c>
      <c r="CD308" s="84" t="s">
        <v>1870</v>
      </c>
      <c r="CE308" s="53"/>
      <c r="CF308" s="53" t="s">
        <v>1871</v>
      </c>
      <c r="CG308" s="53">
        <v>12</v>
      </c>
      <c r="CH308" s="83">
        <v>46169</v>
      </c>
      <c r="CI308" s="53"/>
      <c r="CJ308" s="53"/>
    </row>
    <row r="309" spans="3:88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40"/>
        <v>4</v>
      </c>
      <c r="M309" s="26">
        <f t="shared" si="43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67">
        <f>SUMIFS([1]Up!$J:$J,[1]Up!$D:$D,D309)</f>
        <v>0</v>
      </c>
      <c r="BZ309" s="82"/>
      <c r="CA309" s="82" t="str">
        <f t="shared" si="41"/>
        <v/>
      </c>
      <c r="CB309" s="53" t="str">
        <f t="shared" si="42"/>
        <v/>
      </c>
      <c r="CC309" s="53" t="s">
        <v>50</v>
      </c>
      <c r="CD309" s="84" t="s">
        <v>2039</v>
      </c>
      <c r="CE309" s="53"/>
      <c r="CF309" s="53" t="s">
        <v>2040</v>
      </c>
      <c r="CG309" s="53">
        <v>4</v>
      </c>
      <c r="CH309" s="83">
        <v>46169</v>
      </c>
      <c r="CI309" s="53"/>
      <c r="CJ309" s="53"/>
    </row>
    <row r="310" spans="3:88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40"/>
        <v>1</v>
      </c>
      <c r="M310" s="26">
        <f t="shared" si="43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67">
        <f>SUMIFS([1]Up!$J:$J,[1]Up!$D:$D,D310)</f>
        <v>0</v>
      </c>
      <c r="BZ310" s="82"/>
      <c r="CA310" s="82" t="str">
        <f t="shared" si="41"/>
        <v/>
      </c>
      <c r="CB310" s="53" t="str">
        <f t="shared" si="42"/>
        <v/>
      </c>
      <c r="CC310" s="53" t="s">
        <v>50</v>
      </c>
      <c r="CD310" s="84" t="s">
        <v>1870</v>
      </c>
      <c r="CE310" s="53"/>
      <c r="CF310" s="53" t="s">
        <v>1871</v>
      </c>
      <c r="CG310" s="53">
        <v>1</v>
      </c>
      <c r="CH310" s="83">
        <v>46169</v>
      </c>
      <c r="CI310" s="53"/>
      <c r="CJ310" s="53"/>
    </row>
    <row r="311" spans="3:88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40"/>
        <v>1</v>
      </c>
      <c r="M311" s="26">
        <f t="shared" si="43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67">
        <f>SUMIFS([1]Up!$J:$J,[1]Up!$D:$D,D311)</f>
        <v>0</v>
      </c>
      <c r="BZ311" s="82"/>
      <c r="CA311" s="82" t="str">
        <f t="shared" si="41"/>
        <v/>
      </c>
      <c r="CB311" s="53" t="str">
        <f t="shared" si="42"/>
        <v/>
      </c>
      <c r="CC311" s="53" t="s">
        <v>50</v>
      </c>
      <c r="CD311" s="84" t="s">
        <v>1870</v>
      </c>
      <c r="CE311" s="53"/>
      <c r="CF311" s="53" t="s">
        <v>1871</v>
      </c>
      <c r="CG311" s="53">
        <v>1</v>
      </c>
      <c r="CH311" s="83">
        <v>46169</v>
      </c>
      <c r="CI311" s="53"/>
      <c r="CJ311" s="53"/>
    </row>
    <row r="312" spans="3:88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40"/>
        <v>2</v>
      </c>
      <c r="M312" s="26">
        <f t="shared" si="43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67">
        <f>SUMIFS([1]Up!$J:$J,[1]Up!$D:$D,D312)</f>
        <v>0</v>
      </c>
      <c r="BZ312" s="82"/>
      <c r="CA312" s="82" t="str">
        <f t="shared" si="41"/>
        <v>PL10</v>
      </c>
      <c r="CB312" s="53" t="str">
        <f t="shared" si="42"/>
        <v/>
      </c>
      <c r="CC312" s="53" t="s">
        <v>50</v>
      </c>
      <c r="CD312" s="53" t="s">
        <v>3854</v>
      </c>
      <c r="CE312" s="53"/>
      <c r="CF312" s="53" t="s">
        <v>3855</v>
      </c>
      <c r="CG312" s="53">
        <v>2</v>
      </c>
      <c r="CH312" s="83">
        <v>46200</v>
      </c>
      <c r="CI312" s="53"/>
      <c r="CJ312" s="53"/>
    </row>
    <row r="313" spans="3:88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40"/>
        <v>3</v>
      </c>
      <c r="M313" s="26">
        <f t="shared" si="43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67">
        <f>SUMIFS([1]Up!$J:$J,[1]Up!$D:$D,D313)</f>
        <v>0</v>
      </c>
      <c r="BZ313" s="82"/>
      <c r="CA313" s="82" t="str">
        <f t="shared" si="41"/>
        <v>PL10</v>
      </c>
      <c r="CB313" s="53" t="str">
        <f t="shared" si="42"/>
        <v/>
      </c>
      <c r="CC313" s="53" t="s">
        <v>50</v>
      </c>
      <c r="CD313" s="53" t="s">
        <v>3854</v>
      </c>
      <c r="CE313" s="53"/>
      <c r="CF313" s="53" t="s">
        <v>3855</v>
      </c>
      <c r="CG313" s="53">
        <v>3</v>
      </c>
      <c r="CH313" s="83">
        <v>46200</v>
      </c>
      <c r="CI313" s="53"/>
      <c r="CJ313" s="53"/>
    </row>
    <row r="314" spans="3:88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40"/>
        <v>4</v>
      </c>
      <c r="M314" s="26">
        <f t="shared" si="43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67">
        <f>SUMIFS([1]Up!$J:$J,[1]Up!$D:$D,D314)</f>
        <v>0</v>
      </c>
      <c r="BZ314" s="82"/>
      <c r="CA314" s="82" t="str">
        <f t="shared" si="41"/>
        <v>PL6</v>
      </c>
      <c r="CB314" s="53" t="str">
        <f t="shared" si="42"/>
        <v/>
      </c>
      <c r="CC314" s="53" t="s">
        <v>50</v>
      </c>
      <c r="CD314" s="53" t="s">
        <v>3826</v>
      </c>
      <c r="CE314" s="53"/>
      <c r="CF314" s="53" t="s">
        <v>3827</v>
      </c>
      <c r="CG314" s="53">
        <v>4</v>
      </c>
      <c r="CH314" s="83">
        <v>46200</v>
      </c>
      <c r="CI314" s="53"/>
      <c r="CJ314" s="53"/>
    </row>
    <row r="315" spans="3:88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40"/>
        <v>4</v>
      </c>
      <c r="M315" s="26">
        <f t="shared" si="43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67">
        <f>SUMIFS([1]Up!$J:$J,[1]Up!$D:$D,D315)</f>
        <v>0</v>
      </c>
      <c r="BZ315" s="82"/>
      <c r="CA315" s="82" t="str">
        <f t="shared" si="41"/>
        <v>PL38</v>
      </c>
      <c r="CB315" s="53" t="str">
        <f t="shared" si="42"/>
        <v/>
      </c>
      <c r="CC315" s="53" t="s">
        <v>50</v>
      </c>
      <c r="CD315" s="53" t="s">
        <v>2046</v>
      </c>
      <c r="CE315" s="53"/>
      <c r="CF315" s="53" t="s">
        <v>2047</v>
      </c>
      <c r="CG315" s="53">
        <v>4</v>
      </c>
      <c r="CH315" s="83">
        <v>46169</v>
      </c>
      <c r="CI315" s="53"/>
      <c r="CJ315" s="53"/>
    </row>
    <row r="316" spans="3:88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40"/>
        <v>1</v>
      </c>
      <c r="M316" s="26">
        <f t="shared" si="43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67">
        <f>SUMIFS([1]Up!$J:$J,[1]Up!$D:$D,D316)</f>
        <v>0</v>
      </c>
      <c r="BZ316" s="82"/>
      <c r="CA316" s="82" t="str">
        <f t="shared" si="41"/>
        <v>PL12</v>
      </c>
      <c r="CB316" s="53" t="str">
        <f t="shared" si="42"/>
        <v/>
      </c>
      <c r="CC316" s="53" t="s">
        <v>61</v>
      </c>
      <c r="CD316" s="84" t="s">
        <v>1808</v>
      </c>
      <c r="CE316" s="53"/>
      <c r="CF316" s="53" t="s">
        <v>1809</v>
      </c>
      <c r="CG316" s="53">
        <v>1</v>
      </c>
      <c r="CH316" s="83">
        <v>46169</v>
      </c>
      <c r="CI316" s="53"/>
      <c r="CJ316" s="53"/>
    </row>
    <row r="317" spans="3:88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40"/>
        <v>8</v>
      </c>
      <c r="M317" s="26">
        <f t="shared" si="43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67">
        <f>SUMIFS([1]Up!$J:$J,[1]Up!$D:$D,D317)</f>
        <v>0</v>
      </c>
      <c r="BZ317" s="82"/>
      <c r="CA317" s="82" t="str">
        <f t="shared" si="41"/>
        <v>PL10</v>
      </c>
      <c r="CB317" s="53" t="str">
        <f t="shared" si="42"/>
        <v/>
      </c>
      <c r="CC317" s="53" t="s">
        <v>61</v>
      </c>
      <c r="CD317" s="84" t="s">
        <v>1789</v>
      </c>
      <c r="CE317" s="53"/>
      <c r="CF317" s="53" t="s">
        <v>1790</v>
      </c>
      <c r="CG317" s="53">
        <v>8</v>
      </c>
      <c r="CH317" s="83">
        <v>46169</v>
      </c>
      <c r="CI317" s="53"/>
      <c r="CJ317" s="53"/>
    </row>
    <row r="318" spans="3:88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40"/>
        <v>1318</v>
      </c>
      <c r="M318" s="26">
        <f t="shared" si="43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>
        <v>1318</v>
      </c>
      <c r="BY318" s="67">
        <f>SUMIFS([1]Up!$J:$J,[1]Up!$D:$D,D318)</f>
        <v>0</v>
      </c>
      <c r="BZ318" s="82"/>
      <c r="CA318" s="82" t="str">
        <f t="shared" si="41"/>
        <v/>
      </c>
      <c r="CB318" s="53" t="str">
        <f t="shared" si="42"/>
        <v/>
      </c>
      <c r="CC318" s="53" t="s">
        <v>75</v>
      </c>
      <c r="CD318" s="53"/>
      <c r="CE318" s="53"/>
      <c r="CF318" s="53"/>
      <c r="CG318" s="53"/>
      <c r="CH318" s="83"/>
      <c r="CI318" s="53"/>
      <c r="CJ318" s="53"/>
    </row>
    <row r="319" spans="3:88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40"/>
        <v>659</v>
      </c>
      <c r="M319" s="26">
        <f t="shared" si="43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67">
        <f>SUMIFS([1]Up!$J:$J,[1]Up!$D:$D,D319)</f>
        <v>0</v>
      </c>
      <c r="BZ319" s="82"/>
      <c r="CA319" s="82" t="str">
        <f t="shared" si="41"/>
        <v/>
      </c>
      <c r="CB319" s="53" t="str">
        <f t="shared" si="42"/>
        <v/>
      </c>
      <c r="CC319" s="53" t="s">
        <v>75</v>
      </c>
      <c r="CD319" s="53"/>
      <c r="CE319" s="53"/>
      <c r="CF319" s="53"/>
      <c r="CG319" s="53"/>
      <c r="CH319" s="83"/>
      <c r="CI319" s="53"/>
      <c r="CJ319" s="53"/>
    </row>
    <row r="320" spans="3:88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40"/>
        <v>10</v>
      </c>
      <c r="M320" s="26">
        <f t="shared" si="43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>
        <v>10</v>
      </c>
      <c r="BY320" s="67">
        <f>SUMIFS([1]Up!$J:$J,[1]Up!$D:$D,D320)</f>
        <v>0</v>
      </c>
      <c r="BZ320" s="82"/>
      <c r="CA320" s="82" t="str">
        <f t="shared" si="41"/>
        <v/>
      </c>
      <c r="CB320" s="53" t="str">
        <f t="shared" si="42"/>
        <v/>
      </c>
      <c r="CC320" s="53" t="s">
        <v>75</v>
      </c>
      <c r="CD320" s="53"/>
      <c r="CE320" s="53"/>
      <c r="CF320" s="53"/>
      <c r="CG320" s="53"/>
      <c r="CH320" s="83"/>
      <c r="CI320" s="53"/>
      <c r="CJ320" s="53"/>
    </row>
    <row r="321" spans="3:88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40"/>
        <v>16</v>
      </c>
      <c r="M321" s="26">
        <f t="shared" si="43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67">
        <f>SUMIFS([1]Up!$J:$J,[1]Up!$D:$D,D321)</f>
        <v>0</v>
      </c>
      <c r="BZ321" s="82"/>
      <c r="CA321" s="82" t="str">
        <f t="shared" si="41"/>
        <v>PL10</v>
      </c>
      <c r="CB321" s="53" t="str">
        <f t="shared" si="42"/>
        <v/>
      </c>
      <c r="CC321" s="53" t="s">
        <v>50</v>
      </c>
      <c r="CD321" s="84" t="s">
        <v>2053</v>
      </c>
      <c r="CE321" s="53"/>
      <c r="CF321" s="53" t="s">
        <v>2054</v>
      </c>
      <c r="CG321" s="53">
        <v>16</v>
      </c>
      <c r="CH321" s="83">
        <v>46169</v>
      </c>
      <c r="CI321" s="53"/>
      <c r="CJ321" s="53"/>
    </row>
    <row r="322" spans="3:88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40"/>
        <v>33</v>
      </c>
      <c r="M322" s="26">
        <f t="shared" si="43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67">
        <f>SUMIFS([1]Up!$J:$J,[1]Up!$D:$D,D322)</f>
        <v>0</v>
      </c>
      <c r="BZ322" s="82"/>
      <c r="CA322" s="82" t="str">
        <f t="shared" si="41"/>
        <v>PL8</v>
      </c>
      <c r="CB322" s="53" t="str">
        <f t="shared" si="42"/>
        <v/>
      </c>
      <c r="CC322" s="53" t="s">
        <v>50</v>
      </c>
      <c r="CD322" s="84" t="s">
        <v>1796</v>
      </c>
      <c r="CE322" s="53"/>
      <c r="CF322" s="53" t="s">
        <v>1797</v>
      </c>
      <c r="CG322" s="53">
        <v>33</v>
      </c>
      <c r="CH322" s="83">
        <v>46169</v>
      </c>
      <c r="CI322" s="53"/>
      <c r="CJ322" s="53"/>
    </row>
    <row r="323" spans="3:88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40"/>
        <v>8</v>
      </c>
      <c r="M323" s="26">
        <f t="shared" si="43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67">
        <f>SUMIFS([1]Up!$J:$J,[1]Up!$D:$D,D323)</f>
        <v>0</v>
      </c>
      <c r="BZ323" s="82"/>
      <c r="CA323" s="82" t="str">
        <f t="shared" si="41"/>
        <v>PL12</v>
      </c>
      <c r="CB323" s="53" t="str">
        <f t="shared" si="42"/>
        <v/>
      </c>
      <c r="CC323" s="53" t="s">
        <v>50</v>
      </c>
      <c r="CD323" s="84" t="s">
        <v>1808</v>
      </c>
      <c r="CE323" s="53"/>
      <c r="CF323" s="53" t="s">
        <v>1809</v>
      </c>
      <c r="CG323" s="53">
        <v>8</v>
      </c>
      <c r="CH323" s="83">
        <v>46169</v>
      </c>
      <c r="CI323" s="53"/>
      <c r="CJ323" s="53"/>
    </row>
    <row r="324" spans="3:88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40"/>
        <v>16</v>
      </c>
      <c r="M324" s="26">
        <f t="shared" si="43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67">
        <f>SUMIFS([1]Up!$J:$J,[1]Up!$D:$D,D324)</f>
        <v>0</v>
      </c>
      <c r="BZ324" s="82"/>
      <c r="CA324" s="82" t="str">
        <f t="shared" si="41"/>
        <v>PL10</v>
      </c>
      <c r="CB324" s="53" t="str">
        <f t="shared" si="42"/>
        <v/>
      </c>
      <c r="CC324" s="53" t="s">
        <v>50</v>
      </c>
      <c r="CD324" s="84" t="s">
        <v>2053</v>
      </c>
      <c r="CE324" s="53"/>
      <c r="CF324" s="53" t="s">
        <v>2054</v>
      </c>
      <c r="CG324" s="53">
        <v>16</v>
      </c>
      <c r="CH324" s="83">
        <v>46169</v>
      </c>
      <c r="CI324" s="53"/>
      <c r="CJ324" s="53"/>
    </row>
    <row r="325" spans="3:88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40"/>
        <v>7</v>
      </c>
      <c r="M325" s="26">
        <f t="shared" si="43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67">
        <f>SUMIFS([1]Up!$J:$J,[1]Up!$D:$D,D325)</f>
        <v>0</v>
      </c>
      <c r="BZ325" s="82"/>
      <c r="CA325" s="82" t="str">
        <f t="shared" si="41"/>
        <v>PL19</v>
      </c>
      <c r="CB325" s="53" t="str">
        <f t="shared" si="42"/>
        <v/>
      </c>
      <c r="CC325" s="53" t="s">
        <v>50</v>
      </c>
      <c r="CD325" s="53" t="s">
        <v>2064</v>
      </c>
      <c r="CE325" s="53"/>
      <c r="CF325" s="53" t="s">
        <v>2065</v>
      </c>
      <c r="CG325" s="53">
        <v>7</v>
      </c>
      <c r="CH325" s="83">
        <v>46169</v>
      </c>
      <c r="CI325" s="53"/>
      <c r="CJ325" s="53"/>
    </row>
    <row r="326" spans="3:88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40"/>
        <v>7</v>
      </c>
      <c r="M326" s="26">
        <f t="shared" si="43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67">
        <f>SUMIFS([1]Up!$J:$J,[1]Up!$D:$D,D326)</f>
        <v>0</v>
      </c>
      <c r="BZ326" s="82"/>
      <c r="CA326" s="82" t="str">
        <f t="shared" si="41"/>
        <v>PL19</v>
      </c>
      <c r="CB326" s="53" t="str">
        <f t="shared" si="42"/>
        <v/>
      </c>
      <c r="CC326" s="53" t="s">
        <v>50</v>
      </c>
      <c r="CD326" s="53" t="s">
        <v>2064</v>
      </c>
      <c r="CE326" s="53"/>
      <c r="CF326" s="53" t="s">
        <v>2065</v>
      </c>
      <c r="CG326" s="53">
        <v>7</v>
      </c>
      <c r="CH326" s="83">
        <v>46169</v>
      </c>
      <c r="CI326" s="53"/>
      <c r="CJ326" s="53"/>
    </row>
    <row r="327" spans="3:88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40"/>
        <v>1</v>
      </c>
      <c r="M327" s="26">
        <f t="shared" si="43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67">
        <f>SUMIFS([1]Up!$J:$J,[1]Up!$D:$D,D327)</f>
        <v>0</v>
      </c>
      <c r="BZ327" s="82" t="s">
        <v>4090</v>
      </c>
      <c r="CA327" s="82" t="str">
        <f t="shared" si="41"/>
        <v>PL6</v>
      </c>
      <c r="CB327" s="53" t="str">
        <f t="shared" si="42"/>
        <v>Thừa 4</v>
      </c>
      <c r="CC327" s="53" t="s">
        <v>50</v>
      </c>
      <c r="CD327" s="53"/>
      <c r="CE327" s="53"/>
      <c r="CF327" s="53" t="s">
        <v>1681</v>
      </c>
      <c r="CG327" s="53">
        <v>1</v>
      </c>
      <c r="CH327" s="83"/>
      <c r="CI327" s="53"/>
      <c r="CJ327" s="53"/>
    </row>
    <row r="328" spans="3:88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40"/>
        <v>8</v>
      </c>
      <c r="M328" s="26">
        <f t="shared" si="43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26"/>
      <c r="BW328" s="26"/>
      <c r="BX328" s="26"/>
      <c r="BY328" s="67">
        <f>SUMIFS([1]Up!$J:$J,[1]Up!$D:$D,D328)</f>
        <v>0</v>
      </c>
      <c r="BZ328" s="82"/>
      <c r="CA328" s="82" t="str">
        <f t="shared" si="41"/>
        <v>PL16</v>
      </c>
      <c r="CB328" s="53" t="str">
        <f t="shared" si="42"/>
        <v/>
      </c>
      <c r="CC328" s="53" t="s">
        <v>50</v>
      </c>
      <c r="CD328" s="53" t="s">
        <v>2070</v>
      </c>
      <c r="CE328" s="53"/>
      <c r="CF328" s="53" t="s">
        <v>2071</v>
      </c>
      <c r="CG328" s="53">
        <v>8</v>
      </c>
      <c r="CH328" s="83">
        <v>46169</v>
      </c>
      <c r="CI328" s="53"/>
      <c r="CJ328" s="53"/>
    </row>
    <row r="329" spans="3:88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40"/>
        <v>8</v>
      </c>
      <c r="M329" s="26">
        <f t="shared" si="43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26"/>
      <c r="BW329" s="26"/>
      <c r="BX329" s="26"/>
      <c r="BY329" s="67">
        <f>SUMIFS([1]Up!$J:$J,[1]Up!$D:$D,D329)</f>
        <v>0</v>
      </c>
      <c r="BZ329" s="82"/>
      <c r="CA329" s="82" t="str">
        <f t="shared" si="41"/>
        <v>PL16</v>
      </c>
      <c r="CB329" s="53" t="str">
        <f t="shared" si="42"/>
        <v/>
      </c>
      <c r="CC329" s="53" t="s">
        <v>50</v>
      </c>
      <c r="CD329" s="53" t="s">
        <v>2070</v>
      </c>
      <c r="CE329" s="53"/>
      <c r="CF329" s="53" t="s">
        <v>2071</v>
      </c>
      <c r="CG329" s="53">
        <v>8</v>
      </c>
      <c r="CH329" s="83">
        <v>46169</v>
      </c>
      <c r="CI329" s="53"/>
      <c r="CJ329" s="53"/>
    </row>
    <row r="330" spans="3:88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40"/>
        <v>2</v>
      </c>
      <c r="M330" s="26">
        <f t="shared" si="43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67">
        <f>SUMIFS([1]Up!$J:$J,[1]Up!$D:$D,D330)</f>
        <v>0</v>
      </c>
      <c r="BZ330" s="82"/>
      <c r="CA330" s="82" t="str">
        <f t="shared" si="41"/>
        <v>PL25</v>
      </c>
      <c r="CB330" s="53" t="str">
        <f t="shared" si="42"/>
        <v/>
      </c>
      <c r="CC330" s="53" t="s">
        <v>50</v>
      </c>
      <c r="CD330" s="84" t="s">
        <v>1875</v>
      </c>
      <c r="CE330" s="53"/>
      <c r="CF330" s="53" t="s">
        <v>1876</v>
      </c>
      <c r="CG330" s="53">
        <v>2</v>
      </c>
      <c r="CH330" s="83">
        <v>46169</v>
      </c>
      <c r="CI330" s="53"/>
      <c r="CJ330" s="53"/>
    </row>
    <row r="331" spans="3:88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40"/>
        <v>4</v>
      </c>
      <c r="M331" s="26">
        <f t="shared" si="43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67">
        <f>SUMIFS([1]Up!$J:$J,[1]Up!$D:$D,D331)</f>
        <v>0</v>
      </c>
      <c r="BZ331" s="82"/>
      <c r="CA331" s="82" t="str">
        <f t="shared" si="41"/>
        <v>PL10</v>
      </c>
      <c r="CB331" s="53" t="str">
        <f t="shared" si="42"/>
        <v/>
      </c>
      <c r="CC331" s="53" t="s">
        <v>50</v>
      </c>
      <c r="CD331" s="84" t="s">
        <v>2053</v>
      </c>
      <c r="CE331" s="53"/>
      <c r="CF331" s="53" t="s">
        <v>2054</v>
      </c>
      <c r="CG331" s="53">
        <v>4</v>
      </c>
      <c r="CH331" s="83">
        <v>46169</v>
      </c>
      <c r="CI331" s="53"/>
      <c r="CJ331" s="53"/>
    </row>
    <row r="332" spans="3:88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40"/>
        <v>1</v>
      </c>
      <c r="M332" s="26">
        <f t="shared" si="43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67">
        <f>SUMIFS([1]Up!$J:$J,[1]Up!$D:$D,D332)</f>
        <v>0</v>
      </c>
      <c r="BZ332" s="82"/>
      <c r="CA332" s="82" t="str">
        <f t="shared" si="41"/>
        <v/>
      </c>
      <c r="CB332" s="53" t="str">
        <f t="shared" si="42"/>
        <v/>
      </c>
      <c r="CC332" s="53" t="s">
        <v>50</v>
      </c>
      <c r="CD332" s="84" t="s">
        <v>1953</v>
      </c>
      <c r="CE332" s="53"/>
      <c r="CF332" s="53" t="s">
        <v>1954</v>
      </c>
      <c r="CG332" s="53">
        <v>1</v>
      </c>
      <c r="CH332" s="83">
        <v>46169</v>
      </c>
      <c r="CI332" s="53"/>
      <c r="CJ332" s="53"/>
    </row>
    <row r="333" spans="3:88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40"/>
        <v>1</v>
      </c>
      <c r="M333" s="26">
        <f t="shared" si="43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67">
        <f>SUMIFS([1]Up!$J:$J,[1]Up!$D:$D,D333)</f>
        <v>0</v>
      </c>
      <c r="BZ333" s="82"/>
      <c r="CA333" s="82" t="str">
        <f t="shared" si="41"/>
        <v/>
      </c>
      <c r="CB333" s="53" t="str">
        <f t="shared" si="42"/>
        <v/>
      </c>
      <c r="CC333" s="53" t="s">
        <v>50</v>
      </c>
      <c r="CD333" s="84" t="s">
        <v>1948</v>
      </c>
      <c r="CE333" s="53"/>
      <c r="CF333" s="53" t="s">
        <v>1949</v>
      </c>
      <c r="CG333" s="53">
        <v>1</v>
      </c>
      <c r="CH333" s="83">
        <v>46169</v>
      </c>
      <c r="CI333" s="53"/>
      <c r="CJ333" s="53"/>
    </row>
    <row r="334" spans="3:88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40"/>
        <v>5</v>
      </c>
      <c r="M334" s="26">
        <f t="shared" si="43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67">
        <f>SUMIFS([1]Up!$J:$J,[1]Up!$D:$D,D334)</f>
        <v>0</v>
      </c>
      <c r="BZ334" s="82"/>
      <c r="CA334" s="82" t="str">
        <f t="shared" si="41"/>
        <v/>
      </c>
      <c r="CB334" s="53" t="str">
        <f t="shared" si="42"/>
        <v/>
      </c>
      <c r="CC334" s="53" t="s">
        <v>50</v>
      </c>
      <c r="CD334" s="84" t="s">
        <v>1870</v>
      </c>
      <c r="CE334" s="53"/>
      <c r="CF334" s="53" t="s">
        <v>1871</v>
      </c>
      <c r="CG334" s="53">
        <v>5</v>
      </c>
      <c r="CH334" s="83">
        <v>46169</v>
      </c>
      <c r="CI334" s="53"/>
      <c r="CJ334" s="53"/>
    </row>
    <row r="335" spans="3:88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40"/>
        <v>1</v>
      </c>
      <c r="M335" s="26">
        <f t="shared" si="43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67">
        <f>SUMIFS([1]Up!$J:$J,[1]Up!$D:$D,D335)</f>
        <v>0</v>
      </c>
      <c r="BZ335" s="82"/>
      <c r="CA335" s="82" t="str">
        <f t="shared" si="41"/>
        <v/>
      </c>
      <c r="CB335" s="53" t="str">
        <f t="shared" si="42"/>
        <v/>
      </c>
      <c r="CC335" s="53" t="s">
        <v>50</v>
      </c>
      <c r="CD335" s="84" t="s">
        <v>1870</v>
      </c>
      <c r="CE335" s="53"/>
      <c r="CF335" s="53" t="s">
        <v>1871</v>
      </c>
      <c r="CG335" s="53">
        <v>1</v>
      </c>
      <c r="CH335" s="83">
        <v>46169</v>
      </c>
      <c r="CI335" s="53"/>
      <c r="CJ335" s="53"/>
    </row>
    <row r="336" spans="3:88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40"/>
        <v>8</v>
      </c>
      <c r="M336" s="26">
        <f t="shared" si="43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67">
        <f>SUMIFS([1]Up!$J:$J,[1]Up!$D:$D,D336)</f>
        <v>0</v>
      </c>
      <c r="BZ336" s="82"/>
      <c r="CA336" s="82" t="str">
        <f t="shared" si="41"/>
        <v/>
      </c>
      <c r="CB336" s="53" t="str">
        <f t="shared" si="42"/>
        <v/>
      </c>
      <c r="CC336" s="53" t="s">
        <v>50</v>
      </c>
      <c r="CD336" s="84" t="s">
        <v>1870</v>
      </c>
      <c r="CE336" s="53"/>
      <c r="CF336" s="53" t="s">
        <v>1871</v>
      </c>
      <c r="CG336" s="53">
        <v>8</v>
      </c>
      <c r="CH336" s="83">
        <v>46169</v>
      </c>
      <c r="CI336" s="53"/>
      <c r="CJ336" s="53"/>
    </row>
    <row r="337" spans="3:88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40"/>
        <v>5</v>
      </c>
      <c r="M337" s="26">
        <f t="shared" si="43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67">
        <f>SUMIFS([1]Up!$J:$J,[1]Up!$D:$D,D337)</f>
        <v>0</v>
      </c>
      <c r="BZ337" s="82"/>
      <c r="CA337" s="82" t="str">
        <f t="shared" si="41"/>
        <v/>
      </c>
      <c r="CB337" s="53" t="str">
        <f t="shared" si="42"/>
        <v/>
      </c>
      <c r="CC337" s="53" t="s">
        <v>50</v>
      </c>
      <c r="CD337" s="84" t="s">
        <v>1870</v>
      </c>
      <c r="CE337" s="53"/>
      <c r="CF337" s="53" t="s">
        <v>1871</v>
      </c>
      <c r="CG337" s="53">
        <v>5</v>
      </c>
      <c r="CH337" s="83">
        <v>46169</v>
      </c>
      <c r="CI337" s="53"/>
      <c r="CJ337" s="53"/>
    </row>
    <row r="338" spans="3:88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40"/>
        <v>2</v>
      </c>
      <c r="M338" s="26">
        <f t="shared" si="43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67">
        <f>SUMIFS([1]Up!$J:$J,[1]Up!$D:$D,D338)</f>
        <v>0</v>
      </c>
      <c r="BZ338" s="82"/>
      <c r="CA338" s="82" t="str">
        <f t="shared" si="41"/>
        <v/>
      </c>
      <c r="CB338" s="53" t="str">
        <f t="shared" si="42"/>
        <v/>
      </c>
      <c r="CC338" s="53" t="s">
        <v>50</v>
      </c>
      <c r="CD338" s="84" t="s">
        <v>1870</v>
      </c>
      <c r="CE338" s="53"/>
      <c r="CF338" s="53" t="s">
        <v>1871</v>
      </c>
      <c r="CG338" s="53">
        <v>2</v>
      </c>
      <c r="CH338" s="83">
        <v>46169</v>
      </c>
      <c r="CI338" s="53"/>
      <c r="CJ338" s="53"/>
    </row>
    <row r="339" spans="3:88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40"/>
        <v>1</v>
      </c>
      <c r="M339" s="26">
        <f t="shared" si="43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67">
        <f>SUMIFS([1]Up!$J:$J,[1]Up!$D:$D,D339)</f>
        <v>0</v>
      </c>
      <c r="BZ339" s="82"/>
      <c r="CA339" s="82" t="str">
        <f t="shared" si="41"/>
        <v/>
      </c>
      <c r="CB339" s="53" t="str">
        <f t="shared" si="42"/>
        <v/>
      </c>
      <c r="CC339" s="53" t="s">
        <v>50</v>
      </c>
      <c r="CD339" s="84" t="s">
        <v>1870</v>
      </c>
      <c r="CE339" s="53"/>
      <c r="CF339" s="53" t="s">
        <v>1871</v>
      </c>
      <c r="CG339" s="53">
        <v>1</v>
      </c>
      <c r="CH339" s="83">
        <v>46169</v>
      </c>
      <c r="CI339" s="53"/>
      <c r="CJ339" s="53"/>
    </row>
    <row r="340" spans="3:88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40"/>
        <v>0</v>
      </c>
      <c r="M340" s="26">
        <f t="shared" si="43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67">
        <f>SUMIFS([1]Up!$J:$J,[1]Up!$D:$D,D340)</f>
        <v>0</v>
      </c>
      <c r="BZ340" s="82"/>
      <c r="CA340" s="82" t="str">
        <f t="shared" si="41"/>
        <v/>
      </c>
      <c r="CB340" s="53" t="str">
        <f t="shared" si="42"/>
        <v>Thừa 1</v>
      </c>
      <c r="CC340" s="53"/>
      <c r="CD340" s="84"/>
      <c r="CE340" s="53"/>
      <c r="CF340" s="53"/>
      <c r="CG340" s="53"/>
      <c r="CH340" s="83"/>
      <c r="CI340" s="53"/>
      <c r="CJ340" s="53"/>
    </row>
    <row r="341" spans="3:88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40"/>
        <v>1</v>
      </c>
      <c r="M341" s="26">
        <f t="shared" si="43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>
        <v>1</v>
      </c>
      <c r="BY341" s="67">
        <f>SUMIFS([1]Up!$J:$J,[1]Up!$D:$D,D341)</f>
        <v>0</v>
      </c>
      <c r="BZ341" s="82"/>
      <c r="CA341" s="82" t="str">
        <f t="shared" si="41"/>
        <v/>
      </c>
      <c r="CB341" s="53" t="str">
        <f t="shared" si="42"/>
        <v/>
      </c>
      <c r="CC341" s="53" t="s">
        <v>50</v>
      </c>
      <c r="CD341" s="84" t="s">
        <v>1870</v>
      </c>
      <c r="CE341" s="53"/>
      <c r="CF341" s="53" t="s">
        <v>1871</v>
      </c>
      <c r="CG341" s="53">
        <v>1</v>
      </c>
      <c r="CH341" s="83">
        <v>46169</v>
      </c>
      <c r="CI341" s="53"/>
      <c r="CJ341" s="53"/>
    </row>
    <row r="342" spans="3:88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40"/>
        <v>2</v>
      </c>
      <c r="M342" s="26">
        <f t="shared" si="43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67">
        <f>SUMIFS([1]Up!$J:$J,[1]Up!$D:$D,D342)</f>
        <v>0</v>
      </c>
      <c r="BZ342" s="82"/>
      <c r="CA342" s="82" t="str">
        <f t="shared" si="41"/>
        <v/>
      </c>
      <c r="CB342" s="53" t="str">
        <f t="shared" si="42"/>
        <v/>
      </c>
      <c r="CC342" s="53" t="s">
        <v>50</v>
      </c>
      <c r="CD342" s="53" t="s">
        <v>2085</v>
      </c>
      <c r="CE342" s="53"/>
      <c r="CF342" s="53" t="s">
        <v>2086</v>
      </c>
      <c r="CG342" s="53">
        <v>2</v>
      </c>
      <c r="CH342" s="83">
        <v>46169</v>
      </c>
      <c r="CI342" s="53"/>
      <c r="CJ342" s="53"/>
    </row>
    <row r="343" spans="3:88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40"/>
        <v>12</v>
      </c>
      <c r="M343" s="26">
        <f t="shared" si="43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67">
        <f>SUMIFS([1]Up!$J:$J,[1]Up!$D:$D,D343)</f>
        <v>0</v>
      </c>
      <c r="BZ343" s="82"/>
      <c r="CA343" s="82" t="str">
        <f t="shared" si="41"/>
        <v/>
      </c>
      <c r="CB343" s="53" t="str">
        <f t="shared" si="42"/>
        <v/>
      </c>
      <c r="CC343" s="53" t="s">
        <v>50</v>
      </c>
      <c r="CD343" s="84" t="s">
        <v>2090</v>
      </c>
      <c r="CE343" s="53"/>
      <c r="CF343" s="53" t="s">
        <v>2091</v>
      </c>
      <c r="CG343" s="53">
        <v>12</v>
      </c>
      <c r="CH343" s="83">
        <v>46169</v>
      </c>
      <c r="CI343" s="53"/>
      <c r="CJ343" s="53"/>
    </row>
    <row r="344" spans="3:88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40"/>
        <v>1</v>
      </c>
      <c r="M344" s="26">
        <f t="shared" si="43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26"/>
      <c r="BW344" s="26"/>
      <c r="BX344" s="26"/>
      <c r="BY344" s="67">
        <f>SUMIFS([1]Up!$J:$J,[1]Up!$D:$D,D344)</f>
        <v>0</v>
      </c>
      <c r="BZ344" s="82"/>
      <c r="CA344" s="82" t="str">
        <f t="shared" si="41"/>
        <v/>
      </c>
      <c r="CB344" s="53" t="str">
        <f t="shared" si="42"/>
        <v/>
      </c>
      <c r="CC344" s="53" t="s">
        <v>61</v>
      </c>
      <c r="CD344" s="53" t="s">
        <v>1984</v>
      </c>
      <c r="CE344" s="53"/>
      <c r="CF344" s="53" t="s">
        <v>1985</v>
      </c>
      <c r="CG344" s="53">
        <v>1</v>
      </c>
      <c r="CH344" s="83">
        <v>46169</v>
      </c>
      <c r="CI344" s="53"/>
      <c r="CJ344" s="53"/>
    </row>
    <row r="345" spans="3:88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40"/>
        <v>1</v>
      </c>
      <c r="M345" s="26">
        <f t="shared" si="43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67">
        <f>SUMIFS([1]Up!$J:$J,[1]Up!$D:$D,D345)</f>
        <v>0</v>
      </c>
      <c r="BZ345" s="82"/>
      <c r="CA345" s="82" t="str">
        <f t="shared" si="41"/>
        <v>PL6</v>
      </c>
      <c r="CB345" s="53" t="str">
        <f t="shared" si="42"/>
        <v/>
      </c>
      <c r="CC345" s="53" t="s">
        <v>50</v>
      </c>
      <c r="CD345" s="53"/>
      <c r="CE345" s="53"/>
      <c r="CF345" s="53" t="s">
        <v>1992</v>
      </c>
      <c r="CG345" s="53">
        <v>1</v>
      </c>
      <c r="CH345" s="83">
        <v>46169</v>
      </c>
      <c r="CI345" s="53"/>
      <c r="CJ345" s="53"/>
    </row>
    <row r="346" spans="3:88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40"/>
        <v>2</v>
      </c>
      <c r="M346" s="26">
        <f t="shared" si="43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67">
        <f>SUMIFS([1]Up!$J:$J,[1]Up!$D:$D,D346)</f>
        <v>0</v>
      </c>
      <c r="BZ346" s="82"/>
      <c r="CA346" s="82" t="str">
        <f t="shared" si="41"/>
        <v>PL6</v>
      </c>
      <c r="CB346" s="53" t="str">
        <f t="shared" si="42"/>
        <v/>
      </c>
      <c r="CC346" s="53" t="s">
        <v>50</v>
      </c>
      <c r="CD346" s="84" t="s">
        <v>1780</v>
      </c>
      <c r="CE346" s="53"/>
      <c r="CF346" s="53" t="s">
        <v>1781</v>
      </c>
      <c r="CG346" s="53">
        <v>2</v>
      </c>
      <c r="CH346" s="83">
        <v>46169</v>
      </c>
      <c r="CI346" s="53"/>
      <c r="CJ346" s="53"/>
    </row>
    <row r="347" spans="3:88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40"/>
        <v>2</v>
      </c>
      <c r="M347" s="26">
        <f t="shared" si="43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>
        <v>2</v>
      </c>
      <c r="BY347" s="67">
        <f>SUMIFS([1]Up!$J:$J,[1]Up!$D:$D,D347)</f>
        <v>0</v>
      </c>
      <c r="BZ347" s="82"/>
      <c r="CA347" s="82" t="str">
        <f t="shared" si="41"/>
        <v/>
      </c>
      <c r="CB347" s="53" t="str">
        <f t="shared" si="42"/>
        <v/>
      </c>
      <c r="CC347" s="53" t="s">
        <v>75</v>
      </c>
      <c r="CD347" s="53"/>
      <c r="CE347" s="53"/>
      <c r="CF347" s="53"/>
      <c r="CG347" s="53"/>
      <c r="CH347" s="83"/>
      <c r="CI347" s="53"/>
      <c r="CJ347" s="53"/>
    </row>
    <row r="348" spans="3:88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40"/>
        <v>2</v>
      </c>
      <c r="M348" s="26">
        <f t="shared" si="43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>
        <v>2</v>
      </c>
      <c r="BY348" s="67">
        <f>SUMIFS([1]Up!$J:$J,[1]Up!$D:$D,D348)</f>
        <v>0</v>
      </c>
      <c r="BZ348" s="82"/>
      <c r="CA348" s="82" t="str">
        <f t="shared" si="41"/>
        <v/>
      </c>
      <c r="CB348" s="53" t="str">
        <f t="shared" si="42"/>
        <v/>
      </c>
      <c r="CC348" s="53" t="s">
        <v>75</v>
      </c>
      <c r="CD348" s="53"/>
      <c r="CE348" s="53"/>
      <c r="CF348" s="53"/>
      <c r="CG348" s="53"/>
      <c r="CH348" s="83"/>
      <c r="CI348" s="53"/>
      <c r="CJ348" s="53"/>
    </row>
    <row r="349" spans="3:88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40"/>
        <v>310</v>
      </c>
      <c r="M349" s="26">
        <f t="shared" si="43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>
        <v>310</v>
      </c>
      <c r="BY349" s="67">
        <f>SUMIFS([1]Up!$J:$J,[1]Up!$D:$D,D349)</f>
        <v>0</v>
      </c>
      <c r="BZ349" s="82"/>
      <c r="CA349" s="82" t="str">
        <f t="shared" si="41"/>
        <v/>
      </c>
      <c r="CB349" s="53" t="str">
        <f t="shared" si="42"/>
        <v/>
      </c>
      <c r="CC349" s="53" t="s">
        <v>75</v>
      </c>
      <c r="CD349" s="53"/>
      <c r="CE349" s="53"/>
      <c r="CF349" s="53"/>
      <c r="CG349" s="53"/>
      <c r="CH349" s="83"/>
      <c r="CI349" s="53"/>
      <c r="CJ349" s="53"/>
    </row>
    <row r="350" spans="3:88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4">MIN(SUM(N350:BX350),I350)</f>
        <v>155</v>
      </c>
      <c r="M350" s="26">
        <f t="shared" si="43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67">
        <f>SUMIFS([1]Up!$J:$J,[1]Up!$D:$D,D350)</f>
        <v>0</v>
      </c>
      <c r="BZ350" s="82"/>
      <c r="CA350" s="82" t="str">
        <f t="shared" ref="CA350:CA413" si="45">IFERROR(IF(C350="Plate",LEFT(E350,FIND("*",E350,1)-1),""),IF(C350="Plate",LEFT(E350,FIND("x",E350,1)-1),""))</f>
        <v/>
      </c>
      <c r="CB350" s="53" t="str">
        <f t="shared" ref="CB350:CB413" si="46">IF(ROUND(SUM(N350:BX350)-I350,0)&gt;0,"Thừa "&amp;SUM(N350:BX350)-I350,"")</f>
        <v/>
      </c>
      <c r="CC350" s="53" t="s">
        <v>75</v>
      </c>
      <c r="CD350" s="53"/>
      <c r="CE350" s="53"/>
      <c r="CF350" s="53"/>
      <c r="CG350" s="53"/>
      <c r="CH350" s="83"/>
      <c r="CI350" s="53"/>
      <c r="CJ350" s="53"/>
    </row>
    <row r="351" spans="3:88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4"/>
        <v>4</v>
      </c>
      <c r="M351" s="26">
        <f t="shared" si="43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>
        <v>4</v>
      </c>
      <c r="BY351" s="67">
        <f>SUMIFS([1]Up!$J:$J,[1]Up!$D:$D,D351)</f>
        <v>0</v>
      </c>
      <c r="BZ351" s="82"/>
      <c r="CA351" s="82" t="str">
        <f t="shared" si="45"/>
        <v/>
      </c>
      <c r="CB351" s="53" t="str">
        <f t="shared" si="46"/>
        <v/>
      </c>
      <c r="CC351" s="53" t="s">
        <v>75</v>
      </c>
      <c r="CD351" s="53"/>
      <c r="CE351" s="53"/>
      <c r="CF351" s="53"/>
      <c r="CG351" s="53"/>
      <c r="CH351" s="83"/>
      <c r="CI351" s="53"/>
      <c r="CJ351" s="53"/>
    </row>
    <row r="352" spans="3:88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4"/>
        <v>2</v>
      </c>
      <c r="M352" s="26">
        <f t="shared" si="43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67">
        <f>SUMIFS([1]Up!$J:$J,[1]Up!$D:$D,D352)</f>
        <v>0</v>
      </c>
      <c r="BZ352" s="82"/>
      <c r="CA352" s="82" t="str">
        <f t="shared" si="45"/>
        <v/>
      </c>
      <c r="CB352" s="53" t="str">
        <f t="shared" si="46"/>
        <v/>
      </c>
      <c r="CC352" s="53" t="s">
        <v>75</v>
      </c>
      <c r="CD352" s="53"/>
      <c r="CE352" s="53"/>
      <c r="CF352" s="53"/>
      <c r="CG352" s="53"/>
      <c r="CH352" s="83"/>
      <c r="CI352" s="53"/>
      <c r="CJ352" s="53"/>
    </row>
    <row r="353" spans="3:88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4"/>
        <v>4</v>
      </c>
      <c r="M353" s="26">
        <f t="shared" si="43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>
        <v>4</v>
      </c>
      <c r="BY353" s="67">
        <f>SUMIFS([1]Up!$J:$J,[1]Up!$D:$D,D353)</f>
        <v>0</v>
      </c>
      <c r="BZ353" s="82"/>
      <c r="CA353" s="82" t="str">
        <f t="shared" si="45"/>
        <v/>
      </c>
      <c r="CB353" s="53" t="str">
        <f t="shared" si="46"/>
        <v/>
      </c>
      <c r="CC353" s="53" t="s">
        <v>75</v>
      </c>
      <c r="CD353" s="53"/>
      <c r="CE353" s="53"/>
      <c r="CF353" s="53"/>
      <c r="CG353" s="53"/>
      <c r="CH353" s="83"/>
      <c r="CI353" s="53"/>
      <c r="CJ353" s="53"/>
    </row>
    <row r="354" spans="3:88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4"/>
        <v>1</v>
      </c>
      <c r="M354" s="26">
        <f t="shared" si="43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>
        <v>1</v>
      </c>
      <c r="BY354" s="67">
        <f>SUMIFS([1]Up!$J:$J,[1]Up!$D:$D,D354)</f>
        <v>0</v>
      </c>
      <c r="BZ354" s="82"/>
      <c r="CA354" s="82" t="str">
        <f t="shared" si="45"/>
        <v/>
      </c>
      <c r="CB354" s="53" t="str">
        <f t="shared" si="46"/>
        <v/>
      </c>
      <c r="CC354" s="53" t="s">
        <v>75</v>
      </c>
      <c r="CD354" s="53"/>
      <c r="CE354" s="53"/>
      <c r="CF354" s="53"/>
      <c r="CG354" s="53"/>
      <c r="CH354" s="83"/>
      <c r="CI354" s="53"/>
      <c r="CJ354" s="53"/>
    </row>
    <row r="355" spans="3:88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4"/>
        <v>1</v>
      </c>
      <c r="M355" s="26">
        <f t="shared" si="43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>
        <v>1</v>
      </c>
      <c r="BY355" s="67">
        <f>SUMIFS([1]Up!$J:$J,[1]Up!$D:$D,D355)</f>
        <v>0</v>
      </c>
      <c r="BZ355" s="82"/>
      <c r="CA355" s="82" t="str">
        <f t="shared" si="45"/>
        <v/>
      </c>
      <c r="CB355" s="53" t="str">
        <f t="shared" si="46"/>
        <v/>
      </c>
      <c r="CC355" s="53" t="s">
        <v>75</v>
      </c>
      <c r="CD355" s="53"/>
      <c r="CE355" s="53"/>
      <c r="CF355" s="53"/>
      <c r="CG355" s="53"/>
      <c r="CH355" s="83"/>
      <c r="CI355" s="53"/>
      <c r="CJ355" s="53"/>
    </row>
    <row r="356" spans="3:88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4"/>
        <v>2</v>
      </c>
      <c r="M356" s="26">
        <f t="shared" si="43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>
        <v>2</v>
      </c>
      <c r="BY356" s="67">
        <f>SUMIFS([1]Up!$J:$J,[1]Up!$D:$D,D356)</f>
        <v>0</v>
      </c>
      <c r="BZ356" s="82"/>
      <c r="CA356" s="82" t="str">
        <f t="shared" si="45"/>
        <v/>
      </c>
      <c r="CB356" s="53" t="str">
        <f t="shared" si="46"/>
        <v/>
      </c>
      <c r="CC356" s="53" t="s">
        <v>75</v>
      </c>
      <c r="CD356" s="53"/>
      <c r="CE356" s="53"/>
      <c r="CF356" s="53"/>
      <c r="CG356" s="53"/>
      <c r="CH356" s="83"/>
      <c r="CI356" s="53"/>
      <c r="CJ356" s="53"/>
    </row>
    <row r="357" spans="3:88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4"/>
        <v>8</v>
      </c>
      <c r="M357" s="26">
        <f t="shared" si="4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67">
        <f>SUMIFS([1]Up!$J:$J,[1]Up!$D:$D,D357)</f>
        <v>0</v>
      </c>
      <c r="BZ357" s="82"/>
      <c r="CA357" s="82" t="str">
        <f t="shared" si="45"/>
        <v>PL10</v>
      </c>
      <c r="CB357" s="53" t="str">
        <f t="shared" si="46"/>
        <v/>
      </c>
      <c r="CC357" s="53" t="s">
        <v>50</v>
      </c>
      <c r="CD357" s="84" t="s">
        <v>1789</v>
      </c>
      <c r="CE357" s="53"/>
      <c r="CF357" s="53" t="s">
        <v>1790</v>
      </c>
      <c r="CG357" s="53">
        <v>8</v>
      </c>
      <c r="CH357" s="83">
        <v>46169</v>
      </c>
      <c r="CI357" s="53"/>
      <c r="CJ357" s="53"/>
    </row>
    <row r="358" spans="3:88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4"/>
        <v>1</v>
      </c>
      <c r="M358" s="26">
        <f t="shared" si="43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67">
        <f>SUMIFS([1]Up!$J:$J,[1]Up!$D:$D,D358)</f>
        <v>0</v>
      </c>
      <c r="BZ358" s="82"/>
      <c r="CA358" s="82" t="str">
        <f t="shared" si="45"/>
        <v>PL6</v>
      </c>
      <c r="CB358" s="53" t="str">
        <f t="shared" si="46"/>
        <v/>
      </c>
      <c r="CC358" s="53" t="s">
        <v>50</v>
      </c>
      <c r="CD358" s="84" t="s">
        <v>1780</v>
      </c>
      <c r="CE358" s="53"/>
      <c r="CF358" s="53" t="s">
        <v>1781</v>
      </c>
      <c r="CG358" s="53">
        <v>1</v>
      </c>
      <c r="CH358" s="83">
        <v>46169</v>
      </c>
      <c r="CI358" s="53"/>
      <c r="CJ358" s="53"/>
    </row>
    <row r="359" spans="3:88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4"/>
        <v>12</v>
      </c>
      <c r="M359" s="26">
        <f t="shared" si="4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67">
        <f>SUMIFS([1]Up!$J:$J,[1]Up!$D:$D,D359)</f>
        <v>0</v>
      </c>
      <c r="BZ359" s="82"/>
      <c r="CA359" s="82" t="str">
        <f t="shared" si="45"/>
        <v>PL6</v>
      </c>
      <c r="CB359" s="53" t="str">
        <f t="shared" si="46"/>
        <v/>
      </c>
      <c r="CC359" s="53" t="s">
        <v>50</v>
      </c>
      <c r="CD359" s="84" t="s">
        <v>1780</v>
      </c>
      <c r="CE359" s="53"/>
      <c r="CF359" s="53" t="s">
        <v>1781</v>
      </c>
      <c r="CG359" s="53">
        <v>12</v>
      </c>
      <c r="CH359" s="83">
        <v>46169</v>
      </c>
      <c r="CI359" s="53"/>
      <c r="CJ359" s="53"/>
    </row>
    <row r="360" spans="3:88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4"/>
        <v>12</v>
      </c>
      <c r="M360" s="26">
        <f t="shared" ref="M360:M426" si="47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67">
        <f>SUMIFS([1]Up!$J:$J,[1]Up!$D:$D,D360)</f>
        <v>0</v>
      </c>
      <c r="BZ360" s="82"/>
      <c r="CA360" s="82" t="str">
        <f t="shared" si="45"/>
        <v>PL6</v>
      </c>
      <c r="CB360" s="53" t="str">
        <f t="shared" si="46"/>
        <v/>
      </c>
      <c r="CC360" s="53" t="s">
        <v>50</v>
      </c>
      <c r="CD360" s="84" t="s">
        <v>1780</v>
      </c>
      <c r="CE360" s="53"/>
      <c r="CF360" s="53" t="s">
        <v>1781</v>
      </c>
      <c r="CG360" s="53">
        <v>12</v>
      </c>
      <c r="CH360" s="83">
        <v>46169</v>
      </c>
      <c r="CI360" s="53"/>
      <c r="CJ360" s="53"/>
    </row>
    <row r="361" spans="3:88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4"/>
        <v>1</v>
      </c>
      <c r="M361" s="26">
        <f t="shared" si="47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67">
        <f>SUMIFS([1]Up!$J:$J,[1]Up!$D:$D,D361)</f>
        <v>0</v>
      </c>
      <c r="BZ361" s="82"/>
      <c r="CA361" s="82" t="str">
        <f t="shared" si="45"/>
        <v/>
      </c>
      <c r="CB361" s="53" t="str">
        <f t="shared" si="46"/>
        <v/>
      </c>
      <c r="CC361" s="53" t="s">
        <v>50</v>
      </c>
      <c r="CD361" s="84" t="s">
        <v>1953</v>
      </c>
      <c r="CE361" s="53"/>
      <c r="CF361" s="53" t="s">
        <v>1954</v>
      </c>
      <c r="CG361" s="53">
        <v>1</v>
      </c>
      <c r="CH361" s="83">
        <v>46169</v>
      </c>
      <c r="CI361" s="53"/>
      <c r="CJ361" s="53"/>
    </row>
    <row r="362" spans="3:88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4"/>
        <v>1</v>
      </c>
      <c r="M362" s="26">
        <f t="shared" si="47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67">
        <f>SUMIFS([1]Up!$J:$J,[1]Up!$D:$D,D362)</f>
        <v>0</v>
      </c>
      <c r="BZ362" s="82"/>
      <c r="CA362" s="82" t="str">
        <f t="shared" si="45"/>
        <v/>
      </c>
      <c r="CB362" s="53" t="str">
        <f t="shared" si="46"/>
        <v/>
      </c>
      <c r="CC362" s="53" t="s">
        <v>50</v>
      </c>
      <c r="CD362" s="53"/>
      <c r="CE362" s="53"/>
      <c r="CF362" s="53" t="s">
        <v>1681</v>
      </c>
      <c r="CG362" s="53">
        <v>1</v>
      </c>
      <c r="CH362" s="83"/>
      <c r="CI362" s="53"/>
      <c r="CJ362" s="53"/>
    </row>
    <row r="363" spans="3:88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4"/>
        <v>0</v>
      </c>
      <c r="M363" s="26">
        <f t="shared" si="47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67">
        <f>SUMIFS([1]Up!$J:$J,[1]Up!$D:$D,D363)</f>
        <v>0</v>
      </c>
      <c r="BZ363" s="82"/>
      <c r="CA363" s="82" t="str">
        <f t="shared" si="45"/>
        <v/>
      </c>
      <c r="CB363" s="53" t="str">
        <f t="shared" si="46"/>
        <v>Thừa 1</v>
      </c>
      <c r="CC363" s="53"/>
      <c r="CD363" s="84"/>
      <c r="CE363" s="53"/>
      <c r="CF363" s="53"/>
      <c r="CG363" s="53"/>
      <c r="CH363" s="83"/>
      <c r="CI363" s="53"/>
      <c r="CJ363" s="53"/>
    </row>
    <row r="364" spans="3:88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4"/>
        <v>1</v>
      </c>
      <c r="M364" s="26">
        <f t="shared" si="47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>
        <v>1</v>
      </c>
      <c r="BY364" s="67">
        <f>SUMIFS([1]Up!$J:$J,[1]Up!$D:$D,D364)</f>
        <v>0</v>
      </c>
      <c r="BZ364" s="82"/>
      <c r="CA364" s="82" t="str">
        <f t="shared" si="45"/>
        <v/>
      </c>
      <c r="CB364" s="53" t="str">
        <f t="shared" si="46"/>
        <v/>
      </c>
      <c r="CC364" s="53" t="s">
        <v>50</v>
      </c>
      <c r="CD364" s="84" t="s">
        <v>1921</v>
      </c>
      <c r="CE364" s="53"/>
      <c r="CF364" s="53" t="s">
        <v>1922</v>
      </c>
      <c r="CG364" s="53">
        <v>1</v>
      </c>
      <c r="CH364" s="83">
        <v>46169</v>
      </c>
      <c r="CI364" s="53"/>
      <c r="CJ364" s="53"/>
    </row>
    <row r="365" spans="3:88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4"/>
        <v>1</v>
      </c>
      <c r="M365" s="26">
        <f t="shared" si="47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8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67">
        <f>SUMIFS([1]Up!$J:$J,[1]Up!$D:$D,D365)</f>
        <v>0</v>
      </c>
      <c r="BZ365" s="82"/>
      <c r="CA365" s="82" t="str">
        <f t="shared" si="45"/>
        <v/>
      </c>
      <c r="CB365" s="53" t="str">
        <f t="shared" si="46"/>
        <v/>
      </c>
      <c r="CC365" s="53" t="s">
        <v>50</v>
      </c>
      <c r="CD365" s="53"/>
      <c r="CE365" s="53"/>
      <c r="CF365" s="53" t="s">
        <v>1681</v>
      </c>
      <c r="CG365" s="53">
        <v>1</v>
      </c>
      <c r="CH365" s="83"/>
      <c r="CI365" s="53"/>
      <c r="CJ365" s="53"/>
    </row>
    <row r="366" spans="3:88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4"/>
        <v>1</v>
      </c>
      <c r="M366" s="26">
        <f t="shared" si="47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8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67">
        <f>SUMIFS([1]Up!$J:$J,[1]Up!$D:$D,D366)</f>
        <v>0</v>
      </c>
      <c r="BZ366" s="82"/>
      <c r="CA366" s="82" t="str">
        <f t="shared" si="45"/>
        <v/>
      </c>
      <c r="CB366" s="53" t="str">
        <f t="shared" si="46"/>
        <v/>
      </c>
      <c r="CC366" s="53" t="s">
        <v>50</v>
      </c>
      <c r="CD366" s="53"/>
      <c r="CE366" s="53"/>
      <c r="CF366" s="53" t="s">
        <v>1681</v>
      </c>
      <c r="CG366" s="53">
        <v>1</v>
      </c>
      <c r="CH366" s="83"/>
      <c r="CI366" s="53"/>
      <c r="CJ366" s="53"/>
    </row>
    <row r="367" spans="3:88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4"/>
        <v>8</v>
      </c>
      <c r="M367" s="26">
        <f t="shared" si="47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67">
        <f>SUMIFS([1]Up!$J:$J,[1]Up!$D:$D,D367)</f>
        <v>0</v>
      </c>
      <c r="BZ367" s="82"/>
      <c r="CA367" s="82" t="str">
        <f t="shared" si="45"/>
        <v/>
      </c>
      <c r="CB367" s="53" t="str">
        <f t="shared" si="46"/>
        <v/>
      </c>
      <c r="CC367" s="53" t="s">
        <v>50</v>
      </c>
      <c r="CD367" s="84" t="s">
        <v>1870</v>
      </c>
      <c r="CE367" s="53"/>
      <c r="CF367" s="53" t="s">
        <v>1871</v>
      </c>
      <c r="CG367" s="53">
        <v>8</v>
      </c>
      <c r="CH367" s="83">
        <v>46169</v>
      </c>
      <c r="CI367" s="53"/>
      <c r="CJ367" s="53"/>
    </row>
    <row r="368" spans="3:88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4"/>
        <v>8</v>
      </c>
      <c r="M368" s="26">
        <f t="shared" si="47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67">
        <f>SUMIFS([1]Up!$J:$J,[1]Up!$D:$D,D368)</f>
        <v>0</v>
      </c>
      <c r="BZ368" s="82"/>
      <c r="CA368" s="82" t="str">
        <f t="shared" si="45"/>
        <v/>
      </c>
      <c r="CB368" s="53" t="str">
        <f t="shared" si="46"/>
        <v/>
      </c>
      <c r="CC368" s="53" t="s">
        <v>50</v>
      </c>
      <c r="CD368" s="84" t="s">
        <v>1870</v>
      </c>
      <c r="CE368" s="53"/>
      <c r="CF368" s="53" t="s">
        <v>1871</v>
      </c>
      <c r="CG368" s="53">
        <v>8</v>
      </c>
      <c r="CH368" s="83">
        <v>46169</v>
      </c>
      <c r="CI368" s="53"/>
      <c r="CJ368" s="53"/>
    </row>
    <row r="369" spans="3:88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4"/>
        <v>8</v>
      </c>
      <c r="M369" s="26">
        <f t="shared" si="47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67">
        <f>SUMIFS([1]Up!$J:$J,[1]Up!$D:$D,D369)</f>
        <v>0</v>
      </c>
      <c r="BZ369" s="82"/>
      <c r="CA369" s="82" t="str">
        <f t="shared" si="45"/>
        <v/>
      </c>
      <c r="CB369" s="53" t="str">
        <f t="shared" si="46"/>
        <v/>
      </c>
      <c r="CC369" s="53" t="s">
        <v>50</v>
      </c>
      <c r="CD369" s="84" t="s">
        <v>1870</v>
      </c>
      <c r="CE369" s="53"/>
      <c r="CF369" s="53" t="s">
        <v>1871</v>
      </c>
      <c r="CG369" s="53">
        <v>8</v>
      </c>
      <c r="CH369" s="83">
        <v>46169</v>
      </c>
      <c r="CI369" s="53"/>
      <c r="CJ369" s="53"/>
    </row>
    <row r="370" spans="3:88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4"/>
        <v>9</v>
      </c>
      <c r="M370" s="26">
        <f t="shared" si="47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67">
        <f>SUMIFS([1]Up!$J:$J,[1]Up!$D:$D,D370)</f>
        <v>0</v>
      </c>
      <c r="BZ370" s="82"/>
      <c r="CA370" s="82" t="str">
        <f t="shared" si="45"/>
        <v/>
      </c>
      <c r="CB370" s="53" t="str">
        <f t="shared" si="46"/>
        <v/>
      </c>
      <c r="CC370" s="53" t="s">
        <v>50</v>
      </c>
      <c r="CD370" s="84" t="s">
        <v>2090</v>
      </c>
      <c r="CE370" s="53"/>
      <c r="CF370" s="53" t="s">
        <v>2091</v>
      </c>
      <c r="CG370" s="53">
        <v>9</v>
      </c>
      <c r="CH370" s="83">
        <v>46169</v>
      </c>
      <c r="CI370" s="53"/>
      <c r="CJ370" s="53"/>
    </row>
    <row r="371" spans="3:88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4"/>
        <v>1</v>
      </c>
      <c r="M371" s="26">
        <f t="shared" si="47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26"/>
      <c r="BW371" s="26"/>
      <c r="BX371" s="26"/>
      <c r="BY371" s="67">
        <f>SUMIFS([1]Up!$J:$J,[1]Up!$D:$D,D371)</f>
        <v>0</v>
      </c>
      <c r="BZ371" s="82"/>
      <c r="CA371" s="82" t="str">
        <f t="shared" si="45"/>
        <v/>
      </c>
      <c r="CB371" s="53" t="str">
        <f t="shared" si="46"/>
        <v/>
      </c>
      <c r="CC371" s="53" t="s">
        <v>61</v>
      </c>
      <c r="CD371" s="53" t="s">
        <v>1984</v>
      </c>
      <c r="CE371" s="53"/>
      <c r="CF371" s="53" t="s">
        <v>1985</v>
      </c>
      <c r="CG371" s="53">
        <v>1</v>
      </c>
      <c r="CH371" s="83">
        <v>46169</v>
      </c>
      <c r="CI371" s="53"/>
      <c r="CJ371" s="53"/>
    </row>
    <row r="372" spans="3:88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4"/>
        <v>1</v>
      </c>
      <c r="M372" s="26">
        <f t="shared" si="47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67">
        <f>SUMIFS([1]Up!$J:$J,[1]Up!$D:$D,D372)</f>
        <v>0</v>
      </c>
      <c r="BZ372" s="82"/>
      <c r="CA372" s="82" t="str">
        <f t="shared" si="45"/>
        <v>PL6</v>
      </c>
      <c r="CB372" s="53" t="str">
        <f t="shared" si="46"/>
        <v/>
      </c>
      <c r="CC372" s="53" t="s">
        <v>50</v>
      </c>
      <c r="CD372" s="53"/>
      <c r="CE372" s="53"/>
      <c r="CF372" s="53" t="s">
        <v>1992</v>
      </c>
      <c r="CG372" s="53">
        <v>1</v>
      </c>
      <c r="CH372" s="83">
        <v>46169</v>
      </c>
      <c r="CI372" s="53"/>
      <c r="CJ372" s="53"/>
    </row>
    <row r="373" spans="3:88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4"/>
        <v>352</v>
      </c>
      <c r="M373" s="26">
        <f t="shared" si="47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>
        <v>352</v>
      </c>
      <c r="BY373" s="67">
        <f>SUMIFS([1]Up!$J:$J,[1]Up!$D:$D,D373)</f>
        <v>0</v>
      </c>
      <c r="BZ373" s="82"/>
      <c r="CA373" s="82" t="str">
        <f t="shared" si="45"/>
        <v/>
      </c>
      <c r="CB373" s="53" t="str">
        <f t="shared" si="46"/>
        <v/>
      </c>
      <c r="CC373" s="53" t="s">
        <v>75</v>
      </c>
      <c r="CD373" s="53"/>
      <c r="CE373" s="53"/>
      <c r="CF373" s="53"/>
      <c r="CG373" s="53"/>
      <c r="CH373" s="83"/>
      <c r="CI373" s="53"/>
      <c r="CJ373" s="53"/>
    </row>
    <row r="374" spans="3:88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4"/>
        <v>176</v>
      </c>
      <c r="M374" s="26">
        <f t="shared" si="47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67">
        <f>SUMIFS([1]Up!$J:$J,[1]Up!$D:$D,D374)</f>
        <v>0</v>
      </c>
      <c r="BZ374" s="82"/>
      <c r="CA374" s="82" t="str">
        <f t="shared" si="45"/>
        <v/>
      </c>
      <c r="CB374" s="53" t="str">
        <f t="shared" si="46"/>
        <v/>
      </c>
      <c r="CC374" s="53" t="s">
        <v>75</v>
      </c>
      <c r="CD374" s="53"/>
      <c r="CE374" s="53"/>
      <c r="CF374" s="53"/>
      <c r="CG374" s="53"/>
      <c r="CH374" s="83"/>
      <c r="CI374" s="53"/>
      <c r="CJ374" s="53"/>
    </row>
    <row r="375" spans="3:88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4"/>
        <v>4</v>
      </c>
      <c r="M375" s="26">
        <f t="shared" si="47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>
        <v>4</v>
      </c>
      <c r="BY375" s="67">
        <f>SUMIFS([1]Up!$J:$J,[1]Up!$D:$D,D375)</f>
        <v>0</v>
      </c>
      <c r="BZ375" s="82"/>
      <c r="CA375" s="82" t="str">
        <f t="shared" si="45"/>
        <v/>
      </c>
      <c r="CB375" s="53" t="str">
        <f t="shared" si="46"/>
        <v/>
      </c>
      <c r="CC375" s="53" t="s">
        <v>75</v>
      </c>
      <c r="CD375" s="53"/>
      <c r="CE375" s="53"/>
      <c r="CF375" s="53"/>
      <c r="CG375" s="53"/>
      <c r="CH375" s="83"/>
      <c r="CI375" s="53"/>
      <c r="CJ375" s="53"/>
    </row>
    <row r="376" spans="3:88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4"/>
        <v>1</v>
      </c>
      <c r="M376" s="26">
        <f t="shared" si="47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>
        <v>1</v>
      </c>
      <c r="BY376" s="67">
        <f>SUMIFS([1]Up!$J:$J,[1]Up!$D:$D,D376)</f>
        <v>0</v>
      </c>
      <c r="BZ376" s="82"/>
      <c r="CA376" s="82" t="str">
        <f t="shared" si="45"/>
        <v/>
      </c>
      <c r="CB376" s="53" t="str">
        <f t="shared" si="46"/>
        <v/>
      </c>
      <c r="CC376" s="53" t="s">
        <v>75</v>
      </c>
      <c r="CD376" s="53"/>
      <c r="CE376" s="53"/>
      <c r="CF376" s="53"/>
      <c r="CG376" s="53"/>
      <c r="CH376" s="83"/>
      <c r="CI376" s="53"/>
      <c r="CJ376" s="53"/>
    </row>
    <row r="377" spans="3:88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4"/>
        <v>1</v>
      </c>
      <c r="M377" s="26">
        <f t="shared" si="47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>
        <v>1</v>
      </c>
      <c r="BY377" s="67">
        <f>SUMIFS([1]Up!$J:$J,[1]Up!$D:$D,D377)</f>
        <v>0</v>
      </c>
      <c r="BZ377" s="82"/>
      <c r="CA377" s="82" t="str">
        <f t="shared" si="45"/>
        <v/>
      </c>
      <c r="CB377" s="53" t="str">
        <f t="shared" si="46"/>
        <v/>
      </c>
      <c r="CC377" s="53" t="s">
        <v>75</v>
      </c>
      <c r="CD377" s="53"/>
      <c r="CE377" s="53"/>
      <c r="CF377" s="53"/>
      <c r="CG377" s="53"/>
      <c r="CH377" s="83"/>
      <c r="CI377" s="53"/>
      <c r="CJ377" s="53"/>
    </row>
    <row r="378" spans="3:88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4"/>
        <v>1</v>
      </c>
      <c r="M378" s="26">
        <f t="shared" si="47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67">
        <f>SUMIFS([1]Up!$J:$J,[1]Up!$D:$D,D378)</f>
        <v>0</v>
      </c>
      <c r="BZ378" s="82"/>
      <c r="CA378" s="82" t="str">
        <f t="shared" si="45"/>
        <v>PL6</v>
      </c>
      <c r="CB378" s="53" t="str">
        <f t="shared" si="46"/>
        <v/>
      </c>
      <c r="CC378" s="53" t="s">
        <v>50</v>
      </c>
      <c r="CD378" s="84" t="s">
        <v>1780</v>
      </c>
      <c r="CE378" s="53"/>
      <c r="CF378" s="53" t="s">
        <v>1781</v>
      </c>
      <c r="CG378" s="53">
        <v>1</v>
      </c>
      <c r="CH378" s="83">
        <v>46169</v>
      </c>
      <c r="CI378" s="53"/>
      <c r="CJ378" s="53"/>
    </row>
    <row r="379" spans="3:88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4"/>
        <v>8</v>
      </c>
      <c r="M379" s="26">
        <f t="shared" si="47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67">
        <f>SUMIFS([1]Up!$J:$J,[1]Up!$D:$D,D379)</f>
        <v>0</v>
      </c>
      <c r="BZ379" s="82"/>
      <c r="CA379" s="82" t="str">
        <f t="shared" si="45"/>
        <v>PL10</v>
      </c>
      <c r="CB379" s="53" t="str">
        <f t="shared" si="46"/>
        <v/>
      </c>
      <c r="CC379" s="53" t="s">
        <v>50</v>
      </c>
      <c r="CD379" s="84" t="s">
        <v>1789</v>
      </c>
      <c r="CE379" s="53"/>
      <c r="CF379" s="53" t="s">
        <v>1790</v>
      </c>
      <c r="CG379" s="53">
        <v>8</v>
      </c>
      <c r="CH379" s="83">
        <v>46169</v>
      </c>
      <c r="CI379" s="53"/>
      <c r="CJ379" s="53"/>
    </row>
    <row r="380" spans="3:88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4"/>
        <v>9</v>
      </c>
      <c r="M380" s="26">
        <f t="shared" si="47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67">
        <f>SUMIFS([1]Up!$J:$J,[1]Up!$D:$D,D380)</f>
        <v>0</v>
      </c>
      <c r="BZ380" s="82"/>
      <c r="CA380" s="82" t="str">
        <f t="shared" si="45"/>
        <v>PL6</v>
      </c>
      <c r="CB380" s="53" t="str">
        <f t="shared" si="46"/>
        <v/>
      </c>
      <c r="CC380" s="53" t="s">
        <v>50</v>
      </c>
      <c r="CD380" s="84" t="s">
        <v>1780</v>
      </c>
      <c r="CE380" s="53"/>
      <c r="CF380" s="53" t="s">
        <v>1781</v>
      </c>
      <c r="CG380" s="53">
        <v>9</v>
      </c>
      <c r="CH380" s="83">
        <v>46169</v>
      </c>
      <c r="CI380" s="53"/>
      <c r="CJ380" s="53"/>
    </row>
    <row r="381" spans="3:88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4"/>
        <v>9</v>
      </c>
      <c r="M381" s="26">
        <f t="shared" si="47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67">
        <f>SUMIFS([1]Up!$J:$J,[1]Up!$D:$D,D381)</f>
        <v>0</v>
      </c>
      <c r="BZ381" s="82"/>
      <c r="CA381" s="82" t="str">
        <f t="shared" si="45"/>
        <v>PL6</v>
      </c>
      <c r="CB381" s="53" t="str">
        <f t="shared" si="46"/>
        <v/>
      </c>
      <c r="CC381" s="53" t="s">
        <v>50</v>
      </c>
      <c r="CD381" s="84" t="s">
        <v>1780</v>
      </c>
      <c r="CE381" s="53"/>
      <c r="CF381" s="53" t="s">
        <v>1781</v>
      </c>
      <c r="CG381" s="53">
        <v>9</v>
      </c>
      <c r="CH381" s="83">
        <v>46169</v>
      </c>
      <c r="CI381" s="53"/>
      <c r="CJ381" s="53"/>
    </row>
    <row r="382" spans="3:88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4"/>
        <v>4</v>
      </c>
      <c r="M382" s="26">
        <f t="shared" si="47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67">
        <f>SUMIFS([1]Up!$J:$J,[1]Up!$D:$D,D382)</f>
        <v>0</v>
      </c>
      <c r="BZ382" s="82"/>
      <c r="CA382" s="82" t="str">
        <f t="shared" si="45"/>
        <v>PL1.5</v>
      </c>
      <c r="CB382" s="53" t="str">
        <f t="shared" si="46"/>
        <v/>
      </c>
      <c r="CC382" s="53" t="s">
        <v>50</v>
      </c>
      <c r="CD382" s="84" t="s">
        <v>3832</v>
      </c>
      <c r="CE382" s="53"/>
      <c r="CF382" s="84" t="s">
        <v>3833</v>
      </c>
      <c r="CG382" s="53">
        <v>4</v>
      </c>
      <c r="CH382" s="83">
        <v>46191</v>
      </c>
      <c r="CI382" s="53"/>
      <c r="CJ382" s="53"/>
    </row>
    <row r="383" spans="3:88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4"/>
        <v>2</v>
      </c>
      <c r="M383" s="26">
        <f t="shared" si="47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67">
        <f>SUMIFS([1]Up!$J:$J,[1]Up!$D:$D,D383)</f>
        <v>0</v>
      </c>
      <c r="BZ383" s="82"/>
      <c r="CA383" s="82" t="str">
        <f t="shared" si="45"/>
        <v>PL2.6</v>
      </c>
      <c r="CB383" s="53" t="str">
        <f t="shared" si="46"/>
        <v/>
      </c>
      <c r="CC383" s="53" t="s">
        <v>50</v>
      </c>
      <c r="CD383" s="84" t="s">
        <v>3877</v>
      </c>
      <c r="CE383" s="53"/>
      <c r="CF383" s="53" t="s">
        <v>3878</v>
      </c>
      <c r="CG383" s="53">
        <v>2</v>
      </c>
      <c r="CH383" s="83">
        <v>46191</v>
      </c>
      <c r="CI383" s="53"/>
      <c r="CJ383" s="53"/>
    </row>
    <row r="384" spans="3:88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4"/>
        <v>6</v>
      </c>
      <c r="M384" s="26">
        <f t="shared" si="47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67">
        <f>SUMIFS([1]Up!$J:$J,[1]Up!$D:$D,D384)</f>
        <v>0</v>
      </c>
      <c r="BZ384" s="82"/>
      <c r="CA384" s="82" t="str">
        <f t="shared" si="45"/>
        <v>PL6</v>
      </c>
      <c r="CB384" s="53" t="str">
        <f t="shared" si="46"/>
        <v/>
      </c>
      <c r="CC384" s="53" t="s">
        <v>50</v>
      </c>
      <c r="CD384" s="84" t="s">
        <v>1780</v>
      </c>
      <c r="CE384" s="53"/>
      <c r="CF384" s="53" t="s">
        <v>1781</v>
      </c>
      <c r="CG384" s="53">
        <v>6</v>
      </c>
      <c r="CH384" s="83">
        <v>46169</v>
      </c>
      <c r="CI384" s="53"/>
      <c r="CJ384" s="53"/>
    </row>
    <row r="385" spans="3:88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4"/>
        <v>0</v>
      </c>
      <c r="M385" s="26">
        <f t="shared" ref="M385:M386" si="49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67">
        <f>SUMIFS([1]Up!$J:$J,[1]Up!$D:$D,D385)</f>
        <v>0</v>
      </c>
      <c r="BZ385" s="82"/>
      <c r="CA385" s="82" t="str">
        <f t="shared" si="45"/>
        <v/>
      </c>
      <c r="CB385" s="53" t="str">
        <f t="shared" si="46"/>
        <v>Thừa 132</v>
      </c>
      <c r="CC385" s="53"/>
      <c r="CD385" s="84"/>
      <c r="CE385" s="53"/>
      <c r="CF385" s="53"/>
      <c r="CG385" s="53"/>
      <c r="CH385" s="83"/>
      <c r="CI385" s="53"/>
      <c r="CJ385" s="53"/>
    </row>
    <row r="386" spans="3:88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4"/>
        <v>66</v>
      </c>
      <c r="M386" s="26">
        <f t="shared" si="49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>
        <v>66</v>
      </c>
      <c r="BY386" s="67">
        <f>SUMIFS([1]Up!$J:$J,[1]Up!$D:$D,D386)</f>
        <v>0</v>
      </c>
      <c r="BZ386" s="82"/>
      <c r="CA386" s="82" t="str">
        <f t="shared" si="45"/>
        <v>PL8</v>
      </c>
      <c r="CB386" s="53" t="str">
        <f t="shared" si="46"/>
        <v/>
      </c>
      <c r="CC386" s="53" t="s">
        <v>50</v>
      </c>
      <c r="CD386" s="84" t="s">
        <v>3821</v>
      </c>
      <c r="CE386" s="53"/>
      <c r="CF386" s="53" t="s">
        <v>3822</v>
      </c>
      <c r="CG386" s="53">
        <v>66</v>
      </c>
      <c r="CH386" s="83">
        <v>46191</v>
      </c>
      <c r="CI386" s="53"/>
      <c r="CJ386" s="53"/>
    </row>
    <row r="387" spans="3:88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4"/>
        <v>7</v>
      </c>
      <c r="M387" s="26">
        <f t="shared" si="47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67">
        <f>SUMIFS([1]Up!$J:$J,[1]Up!$D:$D,D387)</f>
        <v>0</v>
      </c>
      <c r="BZ387" s="82"/>
      <c r="CA387" s="82" t="str">
        <f t="shared" si="45"/>
        <v>PL8</v>
      </c>
      <c r="CB387" s="53" t="str">
        <f t="shared" si="46"/>
        <v/>
      </c>
      <c r="CC387" s="53" t="s">
        <v>50</v>
      </c>
      <c r="CD387" s="84" t="s">
        <v>1796</v>
      </c>
      <c r="CE387" s="53"/>
      <c r="CF387" s="53" t="s">
        <v>1797</v>
      </c>
      <c r="CG387" s="53">
        <v>7</v>
      </c>
      <c r="CH387" s="83">
        <v>46169</v>
      </c>
      <c r="CI387" s="53"/>
      <c r="CJ387" s="53"/>
    </row>
    <row r="388" spans="3:88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4"/>
        <v>16</v>
      </c>
      <c r="M388" s="26">
        <f t="shared" si="47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67">
        <f>SUMIFS([1]Up!$J:$J,[1]Up!$D:$D,D388)</f>
        <v>0</v>
      </c>
      <c r="BZ388" s="82"/>
      <c r="CA388" s="82" t="str">
        <f t="shared" si="45"/>
        <v>PL8</v>
      </c>
      <c r="CB388" s="53" t="str">
        <f t="shared" si="46"/>
        <v/>
      </c>
      <c r="CC388" s="53" t="s">
        <v>50</v>
      </c>
      <c r="CD388" s="84" t="s">
        <v>1796</v>
      </c>
      <c r="CE388" s="53"/>
      <c r="CF388" s="53" t="s">
        <v>1797</v>
      </c>
      <c r="CG388" s="53">
        <v>16</v>
      </c>
      <c r="CH388" s="83">
        <v>46169</v>
      </c>
      <c r="CI388" s="53"/>
      <c r="CJ388" s="53"/>
    </row>
    <row r="389" spans="3:88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4"/>
        <v>14</v>
      </c>
      <c r="M389" s="26">
        <f t="shared" si="47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67">
        <f>SUMIFS([1]Up!$J:$J,[1]Up!$D:$D,D389)</f>
        <v>0</v>
      </c>
      <c r="BZ389" s="82"/>
      <c r="CA389" s="82" t="str">
        <f t="shared" si="45"/>
        <v>PL2.6</v>
      </c>
      <c r="CB389" s="53" t="str">
        <f t="shared" si="46"/>
        <v/>
      </c>
      <c r="CC389" s="53" t="s">
        <v>50</v>
      </c>
      <c r="CD389" s="84" t="s">
        <v>3877</v>
      </c>
      <c r="CE389" s="53"/>
      <c r="CF389" s="53" t="s">
        <v>3878</v>
      </c>
      <c r="CG389" s="53">
        <v>14</v>
      </c>
      <c r="CH389" s="83">
        <v>46191</v>
      </c>
      <c r="CI389" s="53"/>
      <c r="CJ389" s="53"/>
    </row>
    <row r="390" spans="3:88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4"/>
        <v>14</v>
      </c>
      <c r="M390" s="26">
        <f t="shared" si="47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67">
        <f>SUMIFS([1]Up!$J:$J,[1]Up!$D:$D,D390)</f>
        <v>0</v>
      </c>
      <c r="BZ390" s="82"/>
      <c r="CA390" s="82" t="str">
        <f t="shared" si="45"/>
        <v>PL2.6</v>
      </c>
      <c r="CB390" s="53" t="str">
        <f t="shared" si="46"/>
        <v/>
      </c>
      <c r="CC390" s="53" t="s">
        <v>50</v>
      </c>
      <c r="CD390" s="84" t="s">
        <v>3877</v>
      </c>
      <c r="CE390" s="53"/>
      <c r="CF390" s="53" t="s">
        <v>3878</v>
      </c>
      <c r="CG390" s="53">
        <v>14</v>
      </c>
      <c r="CH390" s="83">
        <v>46191</v>
      </c>
      <c r="CI390" s="53"/>
      <c r="CJ390" s="53"/>
    </row>
    <row r="391" spans="3:88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4"/>
        <v>0</v>
      </c>
      <c r="M391" s="26">
        <f t="shared" si="47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67">
        <f>SUMIFS([1]Up!$J:$J,[1]Up!$D:$D,D391)</f>
        <v>0</v>
      </c>
      <c r="BZ391" s="82" t="s">
        <v>3809</v>
      </c>
      <c r="CA391" s="82" t="str">
        <f t="shared" si="45"/>
        <v/>
      </c>
      <c r="CB391" s="53" t="str">
        <f t="shared" si="46"/>
        <v>Thừa 4</v>
      </c>
      <c r="CC391" s="53"/>
      <c r="CD391" s="84"/>
      <c r="CE391" s="53"/>
      <c r="CF391" s="53"/>
      <c r="CG391" s="53"/>
      <c r="CH391" s="83"/>
      <c r="CI391" s="53"/>
      <c r="CJ391" s="53"/>
    </row>
    <row r="392" spans="3:88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4"/>
        <v>2</v>
      </c>
      <c r="M392" s="26">
        <f t="shared" si="47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67">
        <f>SUMIFS([1]Up!$J:$J,[1]Up!$D:$D,D392)</f>
        <v>0</v>
      </c>
      <c r="BZ392" s="82"/>
      <c r="CA392" s="82" t="str">
        <f t="shared" si="45"/>
        <v>PL6</v>
      </c>
      <c r="CB392" s="53" t="str">
        <f t="shared" si="46"/>
        <v/>
      </c>
      <c r="CC392" s="53" t="s">
        <v>50</v>
      </c>
      <c r="CD392" s="84" t="s">
        <v>3826</v>
      </c>
      <c r="CE392" s="53"/>
      <c r="CF392" s="53" t="s">
        <v>3827</v>
      </c>
      <c r="CG392" s="53">
        <v>2</v>
      </c>
      <c r="CH392" s="83">
        <v>46200</v>
      </c>
      <c r="CI392" s="53"/>
      <c r="CJ392" s="53"/>
    </row>
    <row r="393" spans="3:88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4"/>
        <v>2</v>
      </c>
      <c r="M393" s="26">
        <f t="shared" si="47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67">
        <f>SUMIFS([1]Up!$J:$J,[1]Up!$D:$D,D393)</f>
        <v>0</v>
      </c>
      <c r="BZ393" s="82"/>
      <c r="CA393" s="82" t="str">
        <f t="shared" si="45"/>
        <v>PL12</v>
      </c>
      <c r="CB393" s="53" t="str">
        <f t="shared" si="46"/>
        <v/>
      </c>
      <c r="CC393" s="53" t="s">
        <v>50</v>
      </c>
      <c r="CD393" s="84" t="s">
        <v>1808</v>
      </c>
      <c r="CE393" s="53"/>
      <c r="CF393" s="53" t="s">
        <v>1809</v>
      </c>
      <c r="CG393" s="53">
        <v>2</v>
      </c>
      <c r="CH393" s="83">
        <v>46169</v>
      </c>
      <c r="CI393" s="53"/>
      <c r="CJ393" s="53"/>
    </row>
    <row r="394" spans="3:88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4"/>
        <v>8</v>
      </c>
      <c r="M394" s="26">
        <f t="shared" si="47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67">
        <f>SUMIFS([1]Up!$J:$J,[1]Up!$D:$D,D394)</f>
        <v>0</v>
      </c>
      <c r="BZ394" s="82"/>
      <c r="CA394" s="82" t="str">
        <f t="shared" si="45"/>
        <v>PL2.6</v>
      </c>
      <c r="CB394" s="53" t="str">
        <f t="shared" si="46"/>
        <v/>
      </c>
      <c r="CC394" s="53" t="s">
        <v>50</v>
      </c>
      <c r="CD394" s="84" t="s">
        <v>3877</v>
      </c>
      <c r="CE394" s="53"/>
      <c r="CF394" s="53" t="s">
        <v>3878</v>
      </c>
      <c r="CG394" s="53">
        <v>8</v>
      </c>
      <c r="CH394" s="83">
        <v>46191</v>
      </c>
      <c r="CI394" s="53"/>
      <c r="CJ394" s="53"/>
    </row>
    <row r="395" spans="3:88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4"/>
        <v>1</v>
      </c>
      <c r="M395" s="26">
        <f t="shared" si="47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67">
        <f>SUMIFS([1]Up!$J:$J,[1]Up!$D:$D,D395)</f>
        <v>0</v>
      </c>
      <c r="BZ395" s="82"/>
      <c r="CA395" s="82" t="str">
        <f t="shared" si="45"/>
        <v/>
      </c>
      <c r="CB395" s="53" t="str">
        <f t="shared" si="46"/>
        <v/>
      </c>
      <c r="CC395" s="53" t="s">
        <v>50</v>
      </c>
      <c r="CD395" s="84" t="s">
        <v>1953</v>
      </c>
      <c r="CE395" s="53"/>
      <c r="CF395" s="53" t="s">
        <v>1954</v>
      </c>
      <c r="CG395" s="53">
        <v>1</v>
      </c>
      <c r="CH395" s="83">
        <v>46169</v>
      </c>
      <c r="CI395" s="53"/>
      <c r="CJ395" s="53"/>
    </row>
    <row r="396" spans="3:88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4"/>
        <v>1</v>
      </c>
      <c r="M396" s="26">
        <f t="shared" si="47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26"/>
      <c r="BW396" s="26"/>
      <c r="BX396" s="26"/>
      <c r="BY396" s="67">
        <f>SUMIFS([1]Up!$J:$J,[1]Up!$D:$D,D396)</f>
        <v>0</v>
      </c>
      <c r="BZ396" s="82"/>
      <c r="CA396" s="82" t="str">
        <f t="shared" si="45"/>
        <v/>
      </c>
      <c r="CB396" s="53" t="str">
        <f t="shared" si="46"/>
        <v/>
      </c>
      <c r="CC396" s="53" t="s">
        <v>50</v>
      </c>
      <c r="CD396" s="84" t="s">
        <v>1958</v>
      </c>
      <c r="CE396" s="53"/>
      <c r="CF396" s="53" t="s">
        <v>1959</v>
      </c>
      <c r="CG396" s="53">
        <v>1</v>
      </c>
      <c r="CH396" s="83">
        <v>46169</v>
      </c>
      <c r="CI396" s="53"/>
      <c r="CJ396" s="53"/>
    </row>
    <row r="397" spans="3:88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4"/>
        <v>1</v>
      </c>
      <c r="M397" s="26">
        <f t="shared" si="47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67">
        <f>SUMIFS([1]Up!$J:$J,[1]Up!$D:$D,D397)</f>
        <v>0</v>
      </c>
      <c r="BZ397" s="82"/>
      <c r="CA397" s="82" t="str">
        <f t="shared" si="45"/>
        <v/>
      </c>
      <c r="CB397" s="53" t="str">
        <f t="shared" si="46"/>
        <v/>
      </c>
      <c r="CC397" s="53" t="s">
        <v>50</v>
      </c>
      <c r="CD397" s="84" t="s">
        <v>1948</v>
      </c>
      <c r="CE397" s="53"/>
      <c r="CF397" s="53" t="s">
        <v>1949</v>
      </c>
      <c r="CG397" s="53">
        <v>1</v>
      </c>
      <c r="CH397" s="83">
        <v>46169</v>
      </c>
      <c r="CI397" s="53"/>
      <c r="CJ397" s="53"/>
    </row>
    <row r="398" spans="3:88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4"/>
        <v>1</v>
      </c>
      <c r="M398" s="26">
        <f t="shared" si="47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>
        <v>1</v>
      </c>
      <c r="BW398" s="26"/>
      <c r="BX398" s="26"/>
      <c r="BY398" s="67">
        <f>SUMIFS([1]Up!$J:$J,[1]Up!$D:$D,D398)</f>
        <v>0</v>
      </c>
      <c r="BZ398" s="82"/>
      <c r="CA398" s="82" t="str">
        <f t="shared" si="45"/>
        <v/>
      </c>
      <c r="CB398" s="53" t="str">
        <f t="shared" si="46"/>
        <v>Thừa 1</v>
      </c>
      <c r="CC398" s="53" t="s">
        <v>50</v>
      </c>
      <c r="CD398" s="53"/>
      <c r="CE398" s="53"/>
      <c r="CF398" s="53"/>
      <c r="CG398" s="53"/>
      <c r="CH398" s="83"/>
      <c r="CI398" s="53"/>
      <c r="CJ398" s="53"/>
    </row>
    <row r="399" spans="3:88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4"/>
        <v>3</v>
      </c>
      <c r="M399" s="26">
        <f t="shared" si="47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67">
        <f>SUMIFS([1]Up!$J:$J,[1]Up!$D:$D,D399)</f>
        <v>0</v>
      </c>
      <c r="BZ399" s="82"/>
      <c r="CA399" s="82" t="str">
        <f t="shared" si="45"/>
        <v/>
      </c>
      <c r="CB399" s="53" t="str">
        <f t="shared" si="46"/>
        <v/>
      </c>
      <c r="CC399" s="53" t="s">
        <v>50</v>
      </c>
      <c r="CD399" s="84" t="s">
        <v>1870</v>
      </c>
      <c r="CE399" s="53"/>
      <c r="CF399" s="53" t="s">
        <v>1871</v>
      </c>
      <c r="CG399" s="53">
        <v>3</v>
      </c>
      <c r="CH399" s="83">
        <v>46169</v>
      </c>
      <c r="CI399" s="53"/>
      <c r="CJ399" s="53"/>
    </row>
    <row r="400" spans="3:88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4"/>
        <v>1</v>
      </c>
      <c r="M400" s="26">
        <f t="shared" si="47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67">
        <f>SUMIFS([1]Up!$J:$J,[1]Up!$D:$D,D400)</f>
        <v>0</v>
      </c>
      <c r="BZ400" s="82"/>
      <c r="CA400" s="82" t="str">
        <f t="shared" si="45"/>
        <v/>
      </c>
      <c r="CB400" s="53" t="str">
        <f t="shared" si="46"/>
        <v/>
      </c>
      <c r="CC400" s="53" t="s">
        <v>50</v>
      </c>
      <c r="CD400" s="84" t="s">
        <v>1870</v>
      </c>
      <c r="CE400" s="53"/>
      <c r="CF400" s="53" t="s">
        <v>1871</v>
      </c>
      <c r="CG400" s="53">
        <v>1</v>
      </c>
      <c r="CH400" s="83">
        <v>46169</v>
      </c>
      <c r="CI400" s="53"/>
      <c r="CJ400" s="53"/>
    </row>
    <row r="401" spans="3:88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4"/>
        <v>1</v>
      </c>
      <c r="M401" s="26">
        <f t="shared" si="47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67">
        <f>SUMIFS([1]Up!$J:$J,[1]Up!$D:$D,D401)</f>
        <v>0</v>
      </c>
      <c r="BZ401" s="82"/>
      <c r="CA401" s="82" t="str">
        <f t="shared" si="45"/>
        <v/>
      </c>
      <c r="CB401" s="53" t="str">
        <f t="shared" si="46"/>
        <v/>
      </c>
      <c r="CC401" s="53" t="s">
        <v>50</v>
      </c>
      <c r="CD401" s="84" t="s">
        <v>1870</v>
      </c>
      <c r="CE401" s="53"/>
      <c r="CF401" s="53" t="s">
        <v>1871</v>
      </c>
      <c r="CG401" s="53">
        <v>1</v>
      </c>
      <c r="CH401" s="83">
        <v>46169</v>
      </c>
      <c r="CI401" s="53"/>
      <c r="CJ401" s="53"/>
    </row>
    <row r="402" spans="3:88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4"/>
        <v>8</v>
      </c>
      <c r="M402" s="26">
        <f t="shared" si="47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67">
        <f>SUMIFS([1]Up!$J:$J,[1]Up!$D:$D,D402)</f>
        <v>0</v>
      </c>
      <c r="BZ402" s="82"/>
      <c r="CA402" s="82" t="str">
        <f t="shared" si="45"/>
        <v/>
      </c>
      <c r="CB402" s="53" t="str">
        <f t="shared" si="46"/>
        <v/>
      </c>
      <c r="CC402" s="53" t="s">
        <v>50</v>
      </c>
      <c r="CD402" s="84" t="s">
        <v>1870</v>
      </c>
      <c r="CE402" s="53"/>
      <c r="CF402" s="53" t="s">
        <v>1871</v>
      </c>
      <c r="CG402" s="53">
        <v>8</v>
      </c>
      <c r="CH402" s="83">
        <v>46169</v>
      </c>
      <c r="CI402" s="53"/>
      <c r="CJ402" s="53"/>
    </row>
    <row r="403" spans="3:88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4"/>
        <v>7</v>
      </c>
      <c r="M403" s="26">
        <f t="shared" si="47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67">
        <f>SUMIFS([1]Up!$J:$J,[1]Up!$D:$D,D403)</f>
        <v>0</v>
      </c>
      <c r="BZ403" s="82"/>
      <c r="CA403" s="82" t="str">
        <f t="shared" si="45"/>
        <v/>
      </c>
      <c r="CB403" s="53" t="str">
        <f t="shared" si="46"/>
        <v/>
      </c>
      <c r="CC403" s="53" t="s">
        <v>50</v>
      </c>
      <c r="CD403" s="84" t="s">
        <v>1870</v>
      </c>
      <c r="CE403" s="53"/>
      <c r="CF403" s="53" t="s">
        <v>1871</v>
      </c>
      <c r="CG403" s="53">
        <v>7</v>
      </c>
      <c r="CH403" s="83">
        <v>46169</v>
      </c>
      <c r="CI403" s="53"/>
      <c r="CJ403" s="53"/>
    </row>
    <row r="404" spans="3:88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4"/>
        <v>8</v>
      </c>
      <c r="M404" s="26">
        <f t="shared" si="47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67">
        <f>SUMIFS([1]Up!$J:$J,[1]Up!$D:$D,D404)</f>
        <v>0</v>
      </c>
      <c r="BZ404" s="82"/>
      <c r="CA404" s="82" t="str">
        <f t="shared" si="45"/>
        <v/>
      </c>
      <c r="CB404" s="53" t="str">
        <f t="shared" si="46"/>
        <v/>
      </c>
      <c r="CC404" s="53" t="s">
        <v>50</v>
      </c>
      <c r="CD404" s="84" t="s">
        <v>1870</v>
      </c>
      <c r="CE404" s="53"/>
      <c r="CF404" s="53" t="s">
        <v>1871</v>
      </c>
      <c r="CG404" s="53">
        <v>8</v>
      </c>
      <c r="CH404" s="83">
        <v>46169</v>
      </c>
      <c r="CI404" s="53"/>
      <c r="CJ404" s="53"/>
    </row>
    <row r="405" spans="3:88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4"/>
        <v>1</v>
      </c>
      <c r="M405" s="26">
        <f t="shared" si="47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67">
        <f>SUMIFS([1]Up!$J:$J,[1]Up!$D:$D,D405)</f>
        <v>0</v>
      </c>
      <c r="BZ405" s="82"/>
      <c r="CA405" s="82" t="str">
        <f t="shared" si="45"/>
        <v/>
      </c>
      <c r="CB405" s="53" t="str">
        <f t="shared" si="46"/>
        <v/>
      </c>
      <c r="CC405" s="53" t="s">
        <v>50</v>
      </c>
      <c r="CD405" s="84" t="s">
        <v>1870</v>
      </c>
      <c r="CE405" s="53"/>
      <c r="CF405" s="53" t="s">
        <v>1871</v>
      </c>
      <c r="CG405" s="53">
        <v>1</v>
      </c>
      <c r="CH405" s="83">
        <v>46169</v>
      </c>
      <c r="CI405" s="53"/>
      <c r="CJ405" s="53"/>
    </row>
    <row r="406" spans="3:88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4"/>
        <v>1</v>
      </c>
      <c r="M406" s="26">
        <f t="shared" si="47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67">
        <f>SUMIFS([1]Up!$J:$J,[1]Up!$D:$D,D406)</f>
        <v>0</v>
      </c>
      <c r="BZ406" s="82"/>
      <c r="CA406" s="82" t="str">
        <f t="shared" si="45"/>
        <v/>
      </c>
      <c r="CB406" s="53" t="str">
        <f t="shared" si="46"/>
        <v/>
      </c>
      <c r="CC406" s="53" t="s">
        <v>50</v>
      </c>
      <c r="CD406" s="84" t="s">
        <v>1870</v>
      </c>
      <c r="CE406" s="53"/>
      <c r="CF406" s="53" t="s">
        <v>1871</v>
      </c>
      <c r="CG406" s="53">
        <v>1</v>
      </c>
      <c r="CH406" s="83">
        <v>46169</v>
      </c>
      <c r="CI406" s="53"/>
      <c r="CJ406" s="53"/>
    </row>
    <row r="407" spans="3:88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4"/>
        <v>1</v>
      </c>
      <c r="M407" s="26">
        <f t="shared" si="47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67">
        <f>SUMIFS([1]Up!$J:$J,[1]Up!$D:$D,D407)</f>
        <v>0</v>
      </c>
      <c r="BZ407" s="82"/>
      <c r="CA407" s="82" t="str">
        <f t="shared" si="45"/>
        <v/>
      </c>
      <c r="CB407" s="53" t="str">
        <f t="shared" si="46"/>
        <v/>
      </c>
      <c r="CC407" s="53" t="s">
        <v>50</v>
      </c>
      <c r="CD407" s="84" t="s">
        <v>1870</v>
      </c>
      <c r="CE407" s="53"/>
      <c r="CF407" s="53" t="s">
        <v>1871</v>
      </c>
      <c r="CG407" s="53">
        <v>1</v>
      </c>
      <c r="CH407" s="83">
        <v>46169</v>
      </c>
      <c r="CI407" s="53"/>
      <c r="CJ407" s="53"/>
    </row>
    <row r="408" spans="3:88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4"/>
        <v>45</v>
      </c>
      <c r="M408" s="26">
        <f t="shared" si="47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67">
        <f>SUMIFS([1]Up!$J:$J,[1]Up!$D:$D,D408)</f>
        <v>0</v>
      </c>
      <c r="BZ408" s="82"/>
      <c r="CA408" s="82" t="str">
        <f t="shared" si="45"/>
        <v/>
      </c>
      <c r="CB408" s="53" t="str">
        <f t="shared" si="46"/>
        <v/>
      </c>
      <c r="CC408" s="53" t="s">
        <v>50</v>
      </c>
      <c r="CD408" s="84" t="s">
        <v>1974</v>
      </c>
      <c r="CE408" s="53"/>
      <c r="CF408" s="53" t="s">
        <v>1975</v>
      </c>
      <c r="CG408" s="53">
        <v>45</v>
      </c>
      <c r="CH408" s="83">
        <v>46169</v>
      </c>
      <c r="CI408" s="53"/>
      <c r="CJ408" s="53"/>
    </row>
    <row r="409" spans="3:88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4"/>
        <v>1</v>
      </c>
      <c r="M409" s="26">
        <f t="shared" si="47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67">
        <f>SUMIFS([1]Up!$J:$J,[1]Up!$D:$D,D409)</f>
        <v>0</v>
      </c>
      <c r="BZ409" s="82"/>
      <c r="CA409" s="82" t="str">
        <f t="shared" si="45"/>
        <v/>
      </c>
      <c r="CB409" s="53" t="str">
        <f t="shared" si="46"/>
        <v/>
      </c>
      <c r="CC409" s="53" t="s">
        <v>50</v>
      </c>
      <c r="CD409" s="53" t="s">
        <v>1979</v>
      </c>
      <c r="CE409" s="53"/>
      <c r="CF409" s="53" t="s">
        <v>1980</v>
      </c>
      <c r="CG409" s="53">
        <v>1</v>
      </c>
      <c r="CH409" s="83">
        <v>46169</v>
      </c>
      <c r="CI409" s="53"/>
      <c r="CJ409" s="53"/>
    </row>
    <row r="410" spans="3:88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4"/>
        <v>1</v>
      </c>
      <c r="M410" s="26">
        <f t="shared" si="47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26"/>
      <c r="BW410" s="26"/>
      <c r="BX410" s="26"/>
      <c r="BY410" s="67">
        <f>SUMIFS([1]Up!$J:$J,[1]Up!$D:$D,D410)</f>
        <v>0</v>
      </c>
      <c r="BZ410" s="82"/>
      <c r="CA410" s="82" t="str">
        <f t="shared" si="45"/>
        <v/>
      </c>
      <c r="CB410" s="53" t="str">
        <f t="shared" si="46"/>
        <v>Thừa 1</v>
      </c>
      <c r="CC410" s="53" t="s">
        <v>61</v>
      </c>
      <c r="CD410" s="53" t="s">
        <v>1984</v>
      </c>
      <c r="CE410" s="53"/>
      <c r="CF410" s="53" t="s">
        <v>1985</v>
      </c>
      <c r="CG410" s="53">
        <v>1</v>
      </c>
      <c r="CH410" s="83">
        <v>46169</v>
      </c>
      <c r="CI410" s="53"/>
      <c r="CJ410" s="53"/>
    </row>
    <row r="411" spans="3:88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4"/>
        <v>7</v>
      </c>
      <c r="M411" s="26">
        <f t="shared" si="47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67">
        <f>SUMIFS([1]Up!$J:$J,[1]Up!$D:$D,D411)</f>
        <v>0</v>
      </c>
      <c r="BZ411" s="82"/>
      <c r="CA411" s="82" t="str">
        <f t="shared" si="45"/>
        <v>PL6</v>
      </c>
      <c r="CB411" s="53" t="str">
        <f t="shared" si="46"/>
        <v/>
      </c>
      <c r="CC411" s="53" t="s">
        <v>50</v>
      </c>
      <c r="CD411" s="84" t="s">
        <v>1780</v>
      </c>
      <c r="CE411" s="53"/>
      <c r="CF411" s="53" t="s">
        <v>1781</v>
      </c>
      <c r="CG411" s="53">
        <v>7</v>
      </c>
      <c r="CH411" s="83">
        <v>46169</v>
      </c>
      <c r="CI411" s="53"/>
      <c r="CJ411" s="53"/>
    </row>
    <row r="412" spans="3:88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4"/>
        <v>1</v>
      </c>
      <c r="M412" s="26">
        <f t="shared" si="47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67">
        <f>SUMIFS([1]Up!$J:$J,[1]Up!$D:$D,D412)</f>
        <v>0</v>
      </c>
      <c r="BZ412" s="82"/>
      <c r="CA412" s="82" t="str">
        <f t="shared" si="45"/>
        <v>PL6</v>
      </c>
      <c r="CB412" s="53" t="str">
        <f t="shared" si="46"/>
        <v/>
      </c>
      <c r="CC412" s="53" t="s">
        <v>50</v>
      </c>
      <c r="CD412" s="53"/>
      <c r="CE412" s="53"/>
      <c r="CF412" s="53" t="s">
        <v>1992</v>
      </c>
      <c r="CG412" s="53">
        <v>1</v>
      </c>
      <c r="CH412" s="83">
        <v>46169</v>
      </c>
      <c r="CI412" s="53"/>
      <c r="CJ412" s="53"/>
    </row>
    <row r="413" spans="3:88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4"/>
        <v>8</v>
      </c>
      <c r="M413" s="26">
        <f t="shared" si="47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67">
        <f>SUMIFS([1]Up!$J:$J,[1]Up!$D:$D,D413)</f>
        <v>0</v>
      </c>
      <c r="BZ413" s="82"/>
      <c r="CA413" s="82" t="str">
        <f t="shared" si="45"/>
        <v>PL6</v>
      </c>
      <c r="CB413" s="53" t="str">
        <f t="shared" si="46"/>
        <v/>
      </c>
      <c r="CC413" s="53" t="s">
        <v>50</v>
      </c>
      <c r="CD413" s="84" t="s">
        <v>1780</v>
      </c>
      <c r="CE413" s="53"/>
      <c r="CF413" s="53" t="s">
        <v>1781</v>
      </c>
      <c r="CG413" s="53">
        <v>8</v>
      </c>
      <c r="CH413" s="83">
        <v>46169</v>
      </c>
      <c r="CI413" s="53"/>
      <c r="CJ413" s="53"/>
    </row>
    <row r="414" spans="3:88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50">MIN(SUM(N414:BX414),I414)</f>
        <v>30</v>
      </c>
      <c r="M414" s="26">
        <f t="shared" si="47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67">
        <f>SUMIFS([1]Up!$J:$J,[1]Up!$D:$D,D414)</f>
        <v>0</v>
      </c>
      <c r="BZ414" s="82"/>
      <c r="CA414" s="82" t="str">
        <f t="shared" ref="CA414:CA477" si="51">IFERROR(IF(C414="Plate",LEFT(E414,FIND("*",E414,1)-1),""),IF(C414="Plate",LEFT(E414,FIND("x",E414,1)-1),""))</f>
        <v>PL6</v>
      </c>
      <c r="CB414" s="53" t="str">
        <f t="shared" ref="CB414:CB477" si="52">IF(ROUND(SUM(N414:BX414)-I414,0)&gt;0,"Thừa "&amp;SUM(N414:BX414)-I414,"")</f>
        <v/>
      </c>
      <c r="CC414" s="53" t="s">
        <v>50</v>
      </c>
      <c r="CD414" s="84" t="s">
        <v>1780</v>
      </c>
      <c r="CE414" s="53"/>
      <c r="CF414" s="53" t="s">
        <v>1781</v>
      </c>
      <c r="CG414" s="53">
        <v>30</v>
      </c>
      <c r="CH414" s="83">
        <v>46169</v>
      </c>
      <c r="CI414" s="53"/>
      <c r="CJ414" s="53"/>
    </row>
    <row r="415" spans="3:88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50"/>
        <v>45</v>
      </c>
      <c r="M415" s="26">
        <f t="shared" si="47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>
        <v>45</v>
      </c>
      <c r="BY415" s="67">
        <f>SUMIFS([1]Up!$J:$J,[1]Up!$D:$D,D415)</f>
        <v>0</v>
      </c>
      <c r="BZ415" s="82"/>
      <c r="CA415" s="82" t="str">
        <f t="shared" si="51"/>
        <v/>
      </c>
      <c r="CB415" s="53" t="str">
        <f t="shared" si="52"/>
        <v/>
      </c>
      <c r="CC415" s="53" t="s">
        <v>75</v>
      </c>
      <c r="CD415" s="53"/>
      <c r="CE415" s="53"/>
      <c r="CF415" s="53"/>
      <c r="CG415" s="53"/>
      <c r="CH415" s="83"/>
      <c r="CI415" s="53"/>
      <c r="CJ415" s="53"/>
    </row>
    <row r="416" spans="3:88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50"/>
        <v>1</v>
      </c>
      <c r="M416" s="26">
        <f t="shared" si="47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>
        <v>1</v>
      </c>
      <c r="BY416" s="67">
        <f>SUMIFS([1]Up!$J:$J,[1]Up!$D:$D,D416)</f>
        <v>0</v>
      </c>
      <c r="BZ416" s="82"/>
      <c r="CA416" s="82" t="str">
        <f t="shared" si="51"/>
        <v/>
      </c>
      <c r="CB416" s="53" t="str">
        <f t="shared" si="52"/>
        <v/>
      </c>
      <c r="CC416" s="53" t="s">
        <v>75</v>
      </c>
      <c r="CD416" s="53"/>
      <c r="CE416" s="53"/>
      <c r="CF416" s="53"/>
      <c r="CG416" s="53"/>
      <c r="CH416" s="83"/>
      <c r="CI416" s="53"/>
      <c r="CJ416" s="53"/>
    </row>
    <row r="417" spans="3:88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50"/>
        <v>1</v>
      </c>
      <c r="M417" s="26">
        <f t="shared" si="47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>
        <v>1</v>
      </c>
      <c r="BY417" s="67">
        <f>SUMIFS([1]Up!$J:$J,[1]Up!$D:$D,D417)</f>
        <v>0</v>
      </c>
      <c r="BZ417" s="82"/>
      <c r="CA417" s="82" t="str">
        <f t="shared" si="51"/>
        <v/>
      </c>
      <c r="CB417" s="53" t="str">
        <f t="shared" si="52"/>
        <v/>
      </c>
      <c r="CC417" s="53" t="s">
        <v>75</v>
      </c>
      <c r="CD417" s="53"/>
      <c r="CE417" s="53"/>
      <c r="CF417" s="53"/>
      <c r="CG417" s="53"/>
      <c r="CH417" s="83"/>
      <c r="CI417" s="53"/>
      <c r="CJ417" s="53"/>
    </row>
    <row r="418" spans="3:88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50"/>
        <v>556</v>
      </c>
      <c r="M418" s="26">
        <f t="shared" si="47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>
        <v>556</v>
      </c>
      <c r="BY418" s="67">
        <f>SUMIFS([1]Up!$J:$J,[1]Up!$D:$D,D418)</f>
        <v>0</v>
      </c>
      <c r="BZ418" s="82"/>
      <c r="CA418" s="82" t="str">
        <f t="shared" si="51"/>
        <v/>
      </c>
      <c r="CB418" s="53" t="str">
        <f t="shared" si="52"/>
        <v/>
      </c>
      <c r="CC418" s="53" t="s">
        <v>75</v>
      </c>
      <c r="CD418" s="53"/>
      <c r="CE418" s="53"/>
      <c r="CF418" s="53"/>
      <c r="CG418" s="53"/>
      <c r="CH418" s="83"/>
      <c r="CI418" s="53"/>
      <c r="CJ418" s="53"/>
    </row>
    <row r="419" spans="3:88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50"/>
        <v>278</v>
      </c>
      <c r="M419" s="26">
        <f t="shared" si="47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67">
        <f>SUMIFS([1]Up!$J:$J,[1]Up!$D:$D,D419)</f>
        <v>0</v>
      </c>
      <c r="BZ419" s="82"/>
      <c r="CA419" s="82" t="str">
        <f t="shared" si="51"/>
        <v/>
      </c>
      <c r="CB419" s="53" t="str">
        <f t="shared" si="52"/>
        <v/>
      </c>
      <c r="CC419" s="53" t="s">
        <v>75</v>
      </c>
      <c r="CD419" s="53"/>
      <c r="CE419" s="53"/>
      <c r="CF419" s="53"/>
      <c r="CG419" s="53"/>
      <c r="CH419" s="83"/>
      <c r="CI419" s="53"/>
      <c r="CJ419" s="53"/>
    </row>
    <row r="420" spans="3:88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50"/>
        <v>1</v>
      </c>
      <c r="M420" s="26">
        <f t="shared" si="47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>
        <v>1</v>
      </c>
      <c r="BY420" s="67">
        <f>SUMIFS([1]Up!$J:$J,[1]Up!$D:$D,D420)</f>
        <v>0</v>
      </c>
      <c r="BZ420" s="82"/>
      <c r="CA420" s="82" t="str">
        <f t="shared" si="51"/>
        <v/>
      </c>
      <c r="CB420" s="53" t="str">
        <f t="shared" si="52"/>
        <v/>
      </c>
      <c r="CC420" s="53" t="s">
        <v>75</v>
      </c>
      <c r="CD420" s="53"/>
      <c r="CE420" s="53"/>
      <c r="CF420" s="53"/>
      <c r="CG420" s="53"/>
      <c r="CH420" s="83"/>
      <c r="CI420" s="53"/>
      <c r="CJ420" s="53"/>
    </row>
    <row r="421" spans="3:88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50"/>
        <v>4</v>
      </c>
      <c r="M421" s="26">
        <f t="shared" si="47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>
        <v>4</v>
      </c>
      <c r="BY421" s="67">
        <f>SUMIFS([1]Up!$J:$J,[1]Up!$D:$D,D421)</f>
        <v>0</v>
      </c>
      <c r="BZ421" s="82"/>
      <c r="CA421" s="82" t="str">
        <f t="shared" si="51"/>
        <v/>
      </c>
      <c r="CB421" s="53" t="str">
        <f t="shared" si="52"/>
        <v/>
      </c>
      <c r="CC421" s="53" t="s">
        <v>75</v>
      </c>
      <c r="CD421" s="53"/>
      <c r="CE421" s="53"/>
      <c r="CF421" s="53"/>
      <c r="CG421" s="53"/>
      <c r="CH421" s="83"/>
      <c r="CI421" s="53"/>
      <c r="CJ421" s="53"/>
    </row>
    <row r="422" spans="3:88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50"/>
        <v>1</v>
      </c>
      <c r="M422" s="26">
        <f t="shared" si="47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67">
        <f>SUMIFS([1]Up!$J:$J,[1]Up!$D:$D,D422)</f>
        <v>0</v>
      </c>
      <c r="BZ422" s="82"/>
      <c r="CA422" s="82" t="str">
        <f t="shared" si="51"/>
        <v/>
      </c>
      <c r="CB422" s="53" t="str">
        <f t="shared" si="52"/>
        <v/>
      </c>
      <c r="CC422" s="53" t="s">
        <v>75</v>
      </c>
      <c r="CD422" s="53"/>
      <c r="CE422" s="53"/>
      <c r="CF422" s="53"/>
      <c r="CG422" s="53"/>
      <c r="CH422" s="83"/>
      <c r="CI422" s="53"/>
      <c r="CJ422" s="53"/>
    </row>
    <row r="423" spans="3:88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50"/>
        <v>2</v>
      </c>
      <c r="M423" s="26">
        <f t="shared" si="47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>
        <v>2</v>
      </c>
      <c r="BY423" s="67">
        <f>SUMIFS([1]Up!$J:$J,[1]Up!$D:$D,D423)</f>
        <v>0</v>
      </c>
      <c r="BZ423" s="82"/>
      <c r="CA423" s="82" t="str">
        <f t="shared" si="51"/>
        <v/>
      </c>
      <c r="CB423" s="53" t="str">
        <f t="shared" si="52"/>
        <v/>
      </c>
      <c r="CC423" s="53" t="s">
        <v>75</v>
      </c>
      <c r="CD423" s="53"/>
      <c r="CE423" s="53"/>
      <c r="CF423" s="53"/>
      <c r="CG423" s="53"/>
      <c r="CH423" s="83"/>
      <c r="CI423" s="53"/>
      <c r="CJ423" s="53"/>
    </row>
    <row r="424" spans="3:88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50"/>
        <v>1</v>
      </c>
      <c r="M424" s="26">
        <f t="shared" si="47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>
        <v>1</v>
      </c>
      <c r="BY424" s="67">
        <f>SUMIFS([1]Up!$J:$J,[1]Up!$D:$D,D424)</f>
        <v>0</v>
      </c>
      <c r="BZ424" s="82"/>
      <c r="CA424" s="82" t="str">
        <f t="shared" si="51"/>
        <v/>
      </c>
      <c r="CB424" s="53" t="str">
        <f t="shared" si="52"/>
        <v/>
      </c>
      <c r="CC424" s="53" t="s">
        <v>75</v>
      </c>
      <c r="CD424" s="53"/>
      <c r="CE424" s="53"/>
      <c r="CF424" s="53"/>
      <c r="CG424" s="53"/>
      <c r="CH424" s="83"/>
      <c r="CI424" s="53"/>
      <c r="CJ424" s="53"/>
    </row>
    <row r="425" spans="3:88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50"/>
        <v>1</v>
      </c>
      <c r="M425" s="26">
        <f t="shared" si="47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>
        <v>1</v>
      </c>
      <c r="BY425" s="67">
        <f>SUMIFS([1]Up!$J:$J,[1]Up!$D:$D,D425)</f>
        <v>0</v>
      </c>
      <c r="BZ425" s="82"/>
      <c r="CA425" s="82" t="str">
        <f t="shared" si="51"/>
        <v/>
      </c>
      <c r="CB425" s="53" t="str">
        <f t="shared" si="52"/>
        <v/>
      </c>
      <c r="CC425" s="53" t="s">
        <v>75</v>
      </c>
      <c r="CD425" s="53"/>
      <c r="CE425" s="53"/>
      <c r="CF425" s="53"/>
      <c r="CG425" s="53"/>
      <c r="CH425" s="83"/>
      <c r="CI425" s="53"/>
      <c r="CJ425" s="53"/>
    </row>
    <row r="426" spans="3:88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50"/>
        <v>8</v>
      </c>
      <c r="M426" s="26">
        <f t="shared" si="47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67">
        <f>SUMIFS([1]Up!$J:$J,[1]Up!$D:$D,D426)</f>
        <v>0</v>
      </c>
      <c r="BZ426" s="82"/>
      <c r="CA426" s="82" t="str">
        <f t="shared" si="51"/>
        <v>PL10</v>
      </c>
      <c r="CB426" s="53" t="str">
        <f t="shared" si="52"/>
        <v/>
      </c>
      <c r="CC426" s="53" t="s">
        <v>50</v>
      </c>
      <c r="CD426" s="84" t="s">
        <v>1789</v>
      </c>
      <c r="CE426" s="53"/>
      <c r="CF426" s="53" t="s">
        <v>1790</v>
      </c>
      <c r="CG426" s="53">
        <v>8</v>
      </c>
      <c r="CH426" s="83">
        <v>46169</v>
      </c>
      <c r="CI426" s="53"/>
      <c r="CJ426" s="53"/>
    </row>
    <row r="427" spans="3:88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50"/>
        <v>4</v>
      </c>
      <c r="M427" s="26">
        <f t="shared" ref="M427:M497" si="53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67">
        <f>SUMIFS([1]Up!$J:$J,[1]Up!$D:$D,D427)</f>
        <v>0</v>
      </c>
      <c r="BZ427" s="82"/>
      <c r="CA427" s="82" t="str">
        <f t="shared" si="51"/>
        <v>PL25</v>
      </c>
      <c r="CB427" s="53" t="str">
        <f t="shared" si="52"/>
        <v/>
      </c>
      <c r="CC427" s="53" t="s">
        <v>50</v>
      </c>
      <c r="CD427" s="53" t="s">
        <v>1850</v>
      </c>
      <c r="CE427" s="53"/>
      <c r="CF427" s="53" t="s">
        <v>1851</v>
      </c>
      <c r="CG427" s="53">
        <v>4</v>
      </c>
      <c r="CH427" s="83">
        <v>46169</v>
      </c>
      <c r="CI427" s="53"/>
      <c r="CJ427" s="53"/>
    </row>
    <row r="428" spans="3:88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50"/>
        <v>16</v>
      </c>
      <c r="M428" s="26">
        <f t="shared" si="53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67">
        <f>SUMIFS([1]Up!$J:$J,[1]Up!$D:$D,D428)</f>
        <v>0</v>
      </c>
      <c r="BZ428" s="82"/>
      <c r="CA428" s="82" t="str">
        <f t="shared" si="51"/>
        <v>PL12</v>
      </c>
      <c r="CB428" s="53" t="str">
        <f t="shared" si="52"/>
        <v/>
      </c>
      <c r="CC428" s="53" t="s">
        <v>50</v>
      </c>
      <c r="CD428" s="53" t="s">
        <v>1890</v>
      </c>
      <c r="CE428" s="53"/>
      <c r="CF428" s="53" t="s">
        <v>1891</v>
      </c>
      <c r="CG428" s="53">
        <v>16</v>
      </c>
      <c r="CH428" s="83">
        <v>46169</v>
      </c>
      <c r="CI428" s="53"/>
      <c r="CJ428" s="53"/>
    </row>
    <row r="429" spans="3:88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50"/>
        <v>1</v>
      </c>
      <c r="M429" s="26">
        <f t="shared" si="53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67">
        <f>SUMIFS([1]Up!$J:$J,[1]Up!$D:$D,D429)</f>
        <v>0</v>
      </c>
      <c r="BZ429" s="82" t="s">
        <v>4089</v>
      </c>
      <c r="CA429" s="82" t="str">
        <f t="shared" si="51"/>
        <v>PL6</v>
      </c>
      <c r="CB429" s="53" t="str">
        <f t="shared" si="52"/>
        <v>Thừa 2</v>
      </c>
      <c r="CC429" s="53" t="s">
        <v>50</v>
      </c>
      <c r="CD429" s="53"/>
      <c r="CE429" s="53"/>
      <c r="CF429" s="53" t="s">
        <v>1681</v>
      </c>
      <c r="CG429" s="53">
        <v>1</v>
      </c>
      <c r="CH429" s="83"/>
      <c r="CI429" s="53"/>
      <c r="CJ429" s="53"/>
    </row>
    <row r="430" spans="3:88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50"/>
        <v>1</v>
      </c>
      <c r="M430" s="26">
        <f t="shared" si="53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26"/>
      <c r="BW430" s="26"/>
      <c r="BX430" s="26"/>
      <c r="BY430" s="67">
        <f>SUMIFS([1]Up!$J:$J,[1]Up!$D:$D,D430)</f>
        <v>0</v>
      </c>
      <c r="BZ430" s="82" t="s">
        <v>82</v>
      </c>
      <c r="CA430" s="82" t="str">
        <f t="shared" si="51"/>
        <v/>
      </c>
      <c r="CB430" s="53" t="str">
        <f t="shared" si="52"/>
        <v>Thừa 1</v>
      </c>
      <c r="CC430" s="53" t="s">
        <v>50</v>
      </c>
      <c r="CD430" s="53"/>
      <c r="CE430" s="53"/>
      <c r="CF430" s="53" t="s">
        <v>1681</v>
      </c>
      <c r="CG430" s="53">
        <v>1</v>
      </c>
      <c r="CH430" s="83"/>
      <c r="CI430" s="53"/>
      <c r="CJ430" s="53"/>
    </row>
    <row r="431" spans="3:88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50"/>
        <v>1</v>
      </c>
      <c r="M431" s="26">
        <f t="shared" si="53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67">
        <f>SUMIFS([1]Up!$J:$J,[1]Up!$D:$D,D431)</f>
        <v>0</v>
      </c>
      <c r="BZ431" s="82"/>
      <c r="CA431" s="82" t="str">
        <f t="shared" si="51"/>
        <v/>
      </c>
      <c r="CB431" s="53" t="str">
        <f t="shared" si="52"/>
        <v/>
      </c>
      <c r="CC431" s="53" t="s">
        <v>50</v>
      </c>
      <c r="CD431" s="84" t="s">
        <v>1953</v>
      </c>
      <c r="CE431" s="53"/>
      <c r="CF431" s="53" t="s">
        <v>1954</v>
      </c>
      <c r="CG431" s="53">
        <v>1</v>
      </c>
      <c r="CH431" s="83">
        <v>46169</v>
      </c>
      <c r="CI431" s="53"/>
      <c r="CJ431" s="53"/>
    </row>
    <row r="432" spans="3:88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50"/>
        <v>1</v>
      </c>
      <c r="M432" s="26">
        <f t="shared" si="53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67">
        <f>SUMIFS([1]Up!$J:$J,[1]Up!$D:$D,D432)</f>
        <v>0</v>
      </c>
      <c r="BZ432" s="82"/>
      <c r="CA432" s="82" t="str">
        <f t="shared" si="51"/>
        <v/>
      </c>
      <c r="CB432" s="53" t="str">
        <f t="shared" si="52"/>
        <v/>
      </c>
      <c r="CC432" s="53" t="s">
        <v>50</v>
      </c>
      <c r="CD432" s="53"/>
      <c r="CE432" s="53"/>
      <c r="CF432" s="53" t="s">
        <v>1681</v>
      </c>
      <c r="CG432" s="53">
        <v>1</v>
      </c>
      <c r="CH432" s="83"/>
      <c r="CI432" s="53"/>
      <c r="CJ432" s="53"/>
    </row>
    <row r="433" spans="3:88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50"/>
        <v>1</v>
      </c>
      <c r="M433" s="26">
        <f t="shared" si="53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>
        <v>1</v>
      </c>
      <c r="BX433" s="26"/>
      <c r="BY433" s="67">
        <f>SUMIFS([1]Up!$J:$J,[1]Up!$D:$D,D433)</f>
        <v>0</v>
      </c>
      <c r="BZ433" s="82"/>
      <c r="CA433" s="82" t="str">
        <f t="shared" si="51"/>
        <v/>
      </c>
      <c r="CB433" s="53" t="str">
        <f t="shared" si="52"/>
        <v/>
      </c>
      <c r="CC433" s="53" t="s">
        <v>50</v>
      </c>
      <c r="CD433" s="53"/>
      <c r="CE433" s="53"/>
      <c r="CF433" s="53"/>
      <c r="CG433" s="53"/>
      <c r="CH433" s="83"/>
      <c r="CI433" s="53"/>
      <c r="CJ433" s="53"/>
    </row>
    <row r="434" spans="3:88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50"/>
        <v>4</v>
      </c>
      <c r="M434" s="26">
        <f t="shared" si="53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67">
        <f>SUMIFS([1]Up!$J:$J,[1]Up!$D:$D,D434)</f>
        <v>0</v>
      </c>
      <c r="BZ434" s="82"/>
      <c r="CA434" s="82" t="str">
        <f t="shared" si="51"/>
        <v/>
      </c>
      <c r="CB434" s="53" t="str">
        <f t="shared" si="52"/>
        <v/>
      </c>
      <c r="CC434" s="53" t="s">
        <v>50</v>
      </c>
      <c r="CD434" s="84" t="s">
        <v>1870</v>
      </c>
      <c r="CE434" s="53"/>
      <c r="CF434" s="53" t="s">
        <v>1871</v>
      </c>
      <c r="CG434" s="53">
        <v>4</v>
      </c>
      <c r="CH434" s="83">
        <v>46169</v>
      </c>
      <c r="CI434" s="53"/>
      <c r="CJ434" s="53"/>
    </row>
    <row r="435" spans="3:88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50"/>
        <v>1</v>
      </c>
      <c r="M435" s="26">
        <f t="shared" si="53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4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67">
        <f>SUMIFS([1]Up!$J:$J,[1]Up!$D:$D,D435)</f>
        <v>0</v>
      </c>
      <c r="BZ435" s="82"/>
      <c r="CA435" s="82" t="str">
        <f t="shared" si="51"/>
        <v/>
      </c>
      <c r="CB435" s="53" t="str">
        <f t="shared" si="52"/>
        <v/>
      </c>
      <c r="CC435" s="53" t="s">
        <v>50</v>
      </c>
      <c r="CD435" s="53"/>
      <c r="CE435" s="53"/>
      <c r="CF435" s="53" t="s">
        <v>1681</v>
      </c>
      <c r="CG435" s="53">
        <v>1</v>
      </c>
      <c r="CH435" s="83"/>
      <c r="CI435" s="53"/>
      <c r="CJ435" s="53"/>
    </row>
    <row r="436" spans="3:88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50"/>
        <v>1</v>
      </c>
      <c r="M436" s="26">
        <f t="shared" si="53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4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67">
        <f>SUMIFS([1]Up!$J:$J,[1]Up!$D:$D,D436)</f>
        <v>0</v>
      </c>
      <c r="BZ436" s="82"/>
      <c r="CA436" s="82" t="str">
        <f t="shared" si="51"/>
        <v/>
      </c>
      <c r="CB436" s="53" t="str">
        <f t="shared" si="52"/>
        <v/>
      </c>
      <c r="CC436" s="53" t="s">
        <v>50</v>
      </c>
      <c r="CD436" s="53"/>
      <c r="CE436" s="53"/>
      <c r="CF436" s="53" t="s">
        <v>1681</v>
      </c>
      <c r="CG436" s="53">
        <v>1</v>
      </c>
      <c r="CH436" s="83"/>
      <c r="CI436" s="53"/>
      <c r="CJ436" s="53"/>
    </row>
    <row r="437" spans="3:88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50"/>
        <v>1</v>
      </c>
      <c r="M437" s="26">
        <f t="shared" si="53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67">
        <f>SUMIFS([1]Up!$J:$J,[1]Up!$D:$D,D437)</f>
        <v>0</v>
      </c>
      <c r="BZ437" s="82"/>
      <c r="CA437" s="82" t="str">
        <f t="shared" si="51"/>
        <v/>
      </c>
      <c r="CB437" s="53" t="str">
        <f t="shared" si="52"/>
        <v/>
      </c>
      <c r="CC437" s="53" t="s">
        <v>50</v>
      </c>
      <c r="CD437" s="84" t="s">
        <v>1870</v>
      </c>
      <c r="CE437" s="53"/>
      <c r="CF437" s="53" t="s">
        <v>1871</v>
      </c>
      <c r="CG437" s="53">
        <v>1</v>
      </c>
      <c r="CH437" s="83">
        <v>46169</v>
      </c>
      <c r="CI437" s="53"/>
      <c r="CJ437" s="53"/>
    </row>
    <row r="438" spans="3:88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50"/>
        <v>8</v>
      </c>
      <c r="M438" s="26">
        <f t="shared" si="53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67">
        <f>SUMIFS([1]Up!$J:$J,[1]Up!$D:$D,D438)</f>
        <v>0</v>
      </c>
      <c r="BZ438" s="82"/>
      <c r="CA438" s="82" t="str">
        <f t="shared" si="51"/>
        <v/>
      </c>
      <c r="CB438" s="53" t="str">
        <f t="shared" si="52"/>
        <v/>
      </c>
      <c r="CC438" s="53" t="s">
        <v>50</v>
      </c>
      <c r="CD438" s="84" t="s">
        <v>1870</v>
      </c>
      <c r="CE438" s="53"/>
      <c r="CF438" s="53" t="s">
        <v>1871</v>
      </c>
      <c r="CG438" s="53">
        <v>8</v>
      </c>
      <c r="CH438" s="83">
        <v>46169</v>
      </c>
      <c r="CI438" s="53"/>
      <c r="CJ438" s="53"/>
    </row>
    <row r="439" spans="3:88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50"/>
        <v>8</v>
      </c>
      <c r="M439" s="26">
        <f t="shared" si="53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67">
        <f>SUMIFS([1]Up!$J:$J,[1]Up!$D:$D,D439)</f>
        <v>0</v>
      </c>
      <c r="BZ439" s="82"/>
      <c r="CA439" s="82" t="str">
        <f t="shared" si="51"/>
        <v/>
      </c>
      <c r="CB439" s="53" t="str">
        <f t="shared" si="52"/>
        <v/>
      </c>
      <c r="CC439" s="53" t="s">
        <v>50</v>
      </c>
      <c r="CD439" s="84" t="s">
        <v>1870</v>
      </c>
      <c r="CE439" s="53"/>
      <c r="CF439" s="53" t="s">
        <v>1871</v>
      </c>
      <c r="CG439" s="53">
        <v>8</v>
      </c>
      <c r="CH439" s="83">
        <v>46169</v>
      </c>
      <c r="CI439" s="53"/>
      <c r="CJ439" s="53"/>
    </row>
    <row r="440" spans="3:88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50"/>
        <v>8</v>
      </c>
      <c r="M440" s="26">
        <f t="shared" si="53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67">
        <f>SUMIFS([1]Up!$J:$J,[1]Up!$D:$D,D440)</f>
        <v>0</v>
      </c>
      <c r="BZ440" s="82"/>
      <c r="CA440" s="82" t="str">
        <f t="shared" si="51"/>
        <v/>
      </c>
      <c r="CB440" s="53" t="str">
        <f t="shared" si="52"/>
        <v/>
      </c>
      <c r="CC440" s="53" t="s">
        <v>50</v>
      </c>
      <c r="CD440" s="84" t="s">
        <v>1870</v>
      </c>
      <c r="CE440" s="53"/>
      <c r="CF440" s="53" t="s">
        <v>1871</v>
      </c>
      <c r="CG440" s="53">
        <v>8</v>
      </c>
      <c r="CH440" s="83">
        <v>46169</v>
      </c>
      <c r="CI440" s="53"/>
      <c r="CJ440" s="53"/>
    </row>
    <row r="441" spans="3:88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50"/>
        <v>51</v>
      </c>
      <c r="M441" s="26">
        <f t="shared" si="53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67">
        <f>SUMIFS([1]Up!$J:$J,[1]Up!$D:$D,D441)</f>
        <v>0</v>
      </c>
      <c r="BZ441" s="82"/>
      <c r="CA441" s="82" t="str">
        <f t="shared" si="51"/>
        <v/>
      </c>
      <c r="CB441" s="53" t="str">
        <f t="shared" si="52"/>
        <v/>
      </c>
      <c r="CC441" s="53" t="s">
        <v>50</v>
      </c>
      <c r="CD441" s="84" t="s">
        <v>1974</v>
      </c>
      <c r="CE441" s="53"/>
      <c r="CF441" s="53" t="s">
        <v>1975</v>
      </c>
      <c r="CG441" s="53">
        <v>51</v>
      </c>
      <c r="CH441" s="83">
        <v>46169</v>
      </c>
      <c r="CI441" s="53"/>
      <c r="CJ441" s="53"/>
    </row>
    <row r="442" spans="3:88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50"/>
        <v>2</v>
      </c>
      <c r="M442" s="26">
        <f t="shared" si="53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67">
        <f>SUMIFS([1]Up!$J:$J,[1]Up!$D:$D,D442)</f>
        <v>0</v>
      </c>
      <c r="BZ442" s="82"/>
      <c r="CA442" s="82" t="str">
        <f t="shared" si="51"/>
        <v/>
      </c>
      <c r="CB442" s="53" t="str">
        <f t="shared" si="52"/>
        <v/>
      </c>
      <c r="CC442" s="53" t="s">
        <v>50</v>
      </c>
      <c r="CD442" s="53" t="s">
        <v>1979</v>
      </c>
      <c r="CE442" s="53"/>
      <c r="CF442" s="53" t="s">
        <v>1980</v>
      </c>
      <c r="CG442" s="53">
        <v>2</v>
      </c>
      <c r="CH442" s="83">
        <v>46169</v>
      </c>
      <c r="CI442" s="53"/>
      <c r="CJ442" s="53"/>
    </row>
    <row r="443" spans="3:88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50"/>
        <v>2</v>
      </c>
      <c r="M443" s="26">
        <f t="shared" si="53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67">
        <f>SUMIFS([1]Up!$J:$J,[1]Up!$D:$D,D443)</f>
        <v>0</v>
      </c>
      <c r="BZ443" s="82"/>
      <c r="CA443" s="82" t="str">
        <f t="shared" si="51"/>
        <v/>
      </c>
      <c r="CB443" s="53" t="str">
        <f t="shared" si="52"/>
        <v/>
      </c>
      <c r="CC443" s="53" t="s">
        <v>50</v>
      </c>
      <c r="CD443" s="53" t="s">
        <v>2125</v>
      </c>
      <c r="CE443" s="53"/>
      <c r="CF443" s="53" t="s">
        <v>2126</v>
      </c>
      <c r="CG443" s="53">
        <v>2</v>
      </c>
      <c r="CH443" s="83">
        <v>46169</v>
      </c>
      <c r="CI443" s="53"/>
      <c r="CJ443" s="53"/>
    </row>
    <row r="444" spans="3:88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50"/>
        <v>2</v>
      </c>
      <c r="M444" s="26">
        <f t="shared" si="53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26"/>
      <c r="BW444" s="26"/>
      <c r="BX444" s="26"/>
      <c r="BY444" s="67">
        <f>SUMIFS([1]Up!$J:$J,[1]Up!$D:$D,D444)</f>
        <v>0</v>
      </c>
      <c r="BZ444" s="82"/>
      <c r="CA444" s="82" t="str">
        <f t="shared" si="51"/>
        <v/>
      </c>
      <c r="CB444" s="53" t="str">
        <f t="shared" si="52"/>
        <v>Thừa 2</v>
      </c>
      <c r="CC444" s="53" t="s">
        <v>61</v>
      </c>
      <c r="CD444" s="53" t="s">
        <v>1984</v>
      </c>
      <c r="CE444" s="53"/>
      <c r="CF444" s="53" t="s">
        <v>1985</v>
      </c>
      <c r="CG444" s="53">
        <v>2</v>
      </c>
      <c r="CH444" s="83">
        <v>46169</v>
      </c>
      <c r="CI444" s="53"/>
      <c r="CJ444" s="53"/>
    </row>
    <row r="445" spans="3:88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50"/>
        <v>3</v>
      </c>
      <c r="M445" s="26">
        <f t="shared" si="53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67">
        <f>SUMIFS([1]Up!$J:$J,[1]Up!$D:$D,D445)</f>
        <v>0</v>
      </c>
      <c r="BZ445" s="82"/>
      <c r="CA445" s="82" t="str">
        <f t="shared" si="51"/>
        <v>PL6</v>
      </c>
      <c r="CB445" s="53" t="str">
        <f t="shared" si="52"/>
        <v/>
      </c>
      <c r="CC445" s="53" t="s">
        <v>50</v>
      </c>
      <c r="CD445" s="84" t="s">
        <v>1780</v>
      </c>
      <c r="CE445" s="53"/>
      <c r="CF445" s="53" t="s">
        <v>1781</v>
      </c>
      <c r="CG445" s="53">
        <v>3</v>
      </c>
      <c r="CH445" s="83">
        <v>46169</v>
      </c>
      <c r="CI445" s="53"/>
      <c r="CJ445" s="53"/>
    </row>
    <row r="446" spans="3:88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50"/>
        <v>6</v>
      </c>
      <c r="M446" s="26">
        <f t="shared" si="53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67">
        <f>SUMIFS([1]Up!$J:$J,[1]Up!$D:$D,D446)</f>
        <v>0</v>
      </c>
      <c r="BZ446" s="82"/>
      <c r="CA446" s="82" t="str">
        <f t="shared" si="51"/>
        <v>PL6</v>
      </c>
      <c r="CB446" s="53" t="str">
        <f t="shared" si="52"/>
        <v/>
      </c>
      <c r="CC446" s="53" t="s">
        <v>50</v>
      </c>
      <c r="CD446" s="84" t="s">
        <v>1780</v>
      </c>
      <c r="CE446" s="53"/>
      <c r="CF446" s="53" t="s">
        <v>1781</v>
      </c>
      <c r="CG446" s="53">
        <v>6</v>
      </c>
      <c r="CH446" s="83">
        <v>46169</v>
      </c>
      <c r="CI446" s="53"/>
      <c r="CJ446" s="53"/>
    </row>
    <row r="447" spans="3:88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50"/>
        <v>5</v>
      </c>
      <c r="M447" s="26">
        <f t="shared" si="53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67">
        <f>SUMIFS([1]Up!$J:$J,[1]Up!$D:$D,D447)</f>
        <v>0</v>
      </c>
      <c r="BZ447" s="82"/>
      <c r="CA447" s="82" t="str">
        <f t="shared" si="51"/>
        <v>PL6</v>
      </c>
      <c r="CB447" s="53" t="str">
        <f t="shared" si="52"/>
        <v/>
      </c>
      <c r="CC447" s="53" t="s">
        <v>50</v>
      </c>
      <c r="CD447" s="84" t="s">
        <v>1780</v>
      </c>
      <c r="CE447" s="53"/>
      <c r="CF447" s="53" t="s">
        <v>1781</v>
      </c>
      <c r="CG447" s="53">
        <v>5</v>
      </c>
      <c r="CH447" s="83">
        <v>46169</v>
      </c>
      <c r="CI447" s="53"/>
      <c r="CJ447" s="53"/>
    </row>
    <row r="448" spans="3:88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50"/>
        <v>2</v>
      </c>
      <c r="M448" s="26">
        <f t="shared" si="53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67">
        <f>SUMIFS([1]Up!$J:$J,[1]Up!$D:$D,D448)</f>
        <v>0</v>
      </c>
      <c r="BZ448" s="82"/>
      <c r="CA448" s="82" t="str">
        <f t="shared" si="51"/>
        <v>PL6</v>
      </c>
      <c r="CB448" s="53" t="str">
        <f t="shared" si="52"/>
        <v/>
      </c>
      <c r="CC448" s="53" t="s">
        <v>50</v>
      </c>
      <c r="CD448" s="53"/>
      <c r="CE448" s="53"/>
      <c r="CF448" s="53" t="s">
        <v>1992</v>
      </c>
      <c r="CG448" s="53">
        <v>2</v>
      </c>
      <c r="CH448" s="83">
        <v>46169</v>
      </c>
      <c r="CI448" s="53"/>
      <c r="CJ448" s="53"/>
    </row>
    <row r="449" spans="3:88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50"/>
        <v>2</v>
      </c>
      <c r="M449" s="26">
        <f t="shared" si="53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67">
        <f>SUMIFS([1]Up!$J:$J,[1]Up!$D:$D,D449)</f>
        <v>0</v>
      </c>
      <c r="BZ449" s="82"/>
      <c r="CA449" s="82" t="str">
        <f t="shared" si="51"/>
        <v/>
      </c>
      <c r="CB449" s="53" t="str">
        <f t="shared" si="52"/>
        <v/>
      </c>
      <c r="CC449" s="53" t="s">
        <v>50</v>
      </c>
      <c r="CD449" s="53" t="s">
        <v>3799</v>
      </c>
      <c r="CE449" s="53"/>
      <c r="CF449" s="53" t="s">
        <v>3801</v>
      </c>
      <c r="CG449" s="53">
        <v>2</v>
      </c>
      <c r="CH449" s="83">
        <v>46169</v>
      </c>
      <c r="CI449" s="53"/>
      <c r="CJ449" s="53"/>
    </row>
    <row r="450" spans="3:88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50"/>
        <v>2</v>
      </c>
      <c r="M450" s="26">
        <f t="shared" si="53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67">
        <f>SUMIFS([1]Up!$J:$J,[1]Up!$D:$D,D450)</f>
        <v>0</v>
      </c>
      <c r="BZ450" s="82"/>
      <c r="CA450" s="82" t="str">
        <f t="shared" si="51"/>
        <v>PL6</v>
      </c>
      <c r="CB450" s="53" t="str">
        <f t="shared" si="52"/>
        <v/>
      </c>
      <c r="CC450" s="53" t="s">
        <v>50</v>
      </c>
      <c r="CD450" s="84" t="s">
        <v>1780</v>
      </c>
      <c r="CE450" s="53"/>
      <c r="CF450" s="53" t="s">
        <v>1781</v>
      </c>
      <c r="CG450" s="53">
        <v>2</v>
      </c>
      <c r="CH450" s="83">
        <v>46169</v>
      </c>
      <c r="CI450" s="53"/>
      <c r="CJ450" s="53"/>
    </row>
    <row r="451" spans="3:88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50"/>
        <v>35</v>
      </c>
      <c r="M451" s="26">
        <f t="shared" si="53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67">
        <f>SUMIFS([1]Up!$J:$J,[1]Up!$D:$D,D451)</f>
        <v>0</v>
      </c>
      <c r="BZ451" s="82"/>
      <c r="CA451" s="82" t="str">
        <f t="shared" si="51"/>
        <v>PL6</v>
      </c>
      <c r="CB451" s="53" t="str">
        <f t="shared" si="52"/>
        <v/>
      </c>
      <c r="CC451" s="53" t="s">
        <v>50</v>
      </c>
      <c r="CD451" s="84" t="s">
        <v>1780</v>
      </c>
      <c r="CE451" s="53"/>
      <c r="CF451" s="53" t="s">
        <v>1781</v>
      </c>
      <c r="CG451" s="53">
        <v>35</v>
      </c>
      <c r="CH451" s="83">
        <v>46169</v>
      </c>
      <c r="CI451" s="53"/>
      <c r="CJ451" s="53"/>
    </row>
    <row r="452" spans="3:88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50"/>
        <v>51</v>
      </c>
      <c r="M452" s="26">
        <f t="shared" si="53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>
        <v>51</v>
      </c>
      <c r="BY452" s="67">
        <f>SUMIFS([1]Up!$J:$J,[1]Up!$D:$D,D452)</f>
        <v>0</v>
      </c>
      <c r="BZ452" s="82"/>
      <c r="CA452" s="82" t="str">
        <f t="shared" si="51"/>
        <v/>
      </c>
      <c r="CB452" s="53" t="str">
        <f t="shared" si="52"/>
        <v/>
      </c>
      <c r="CC452" s="53" t="s">
        <v>75</v>
      </c>
      <c r="CD452" s="53"/>
      <c r="CE452" s="53"/>
      <c r="CF452" s="53"/>
      <c r="CG452" s="53"/>
      <c r="CH452" s="83"/>
      <c r="CI452" s="53"/>
      <c r="CJ452" s="53"/>
    </row>
    <row r="453" spans="3:88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50"/>
        <v>2</v>
      </c>
      <c r="M453" s="26">
        <f t="shared" si="53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>
        <v>2</v>
      </c>
      <c r="BY453" s="67">
        <f>SUMIFS([1]Up!$J:$J,[1]Up!$D:$D,D453)</f>
        <v>0</v>
      </c>
      <c r="BZ453" s="82"/>
      <c r="CA453" s="82" t="str">
        <f t="shared" si="51"/>
        <v/>
      </c>
      <c r="CB453" s="53" t="str">
        <f t="shared" si="52"/>
        <v/>
      </c>
      <c r="CC453" s="53" t="s">
        <v>75</v>
      </c>
      <c r="CD453" s="53"/>
      <c r="CE453" s="53"/>
      <c r="CF453" s="53"/>
      <c r="CG453" s="53"/>
      <c r="CH453" s="83"/>
      <c r="CI453" s="53"/>
      <c r="CJ453" s="53"/>
    </row>
    <row r="454" spans="3:88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50"/>
        <v>2</v>
      </c>
      <c r="M454" s="26">
        <f t="shared" si="53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>
        <v>2</v>
      </c>
      <c r="BY454" s="67">
        <f>SUMIFS([1]Up!$J:$J,[1]Up!$D:$D,D454)</f>
        <v>0</v>
      </c>
      <c r="BZ454" s="82"/>
      <c r="CA454" s="82" t="str">
        <f t="shared" si="51"/>
        <v/>
      </c>
      <c r="CB454" s="53" t="str">
        <f t="shared" si="52"/>
        <v/>
      </c>
      <c r="CC454" s="53" t="s">
        <v>75</v>
      </c>
      <c r="CD454" s="53"/>
      <c r="CE454" s="53"/>
      <c r="CF454" s="53"/>
      <c r="CG454" s="53"/>
      <c r="CH454" s="83"/>
      <c r="CI454" s="53"/>
      <c r="CJ454" s="53"/>
    </row>
    <row r="455" spans="3:88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50"/>
        <v>638</v>
      </c>
      <c r="M455" s="26">
        <f t="shared" si="53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>
        <v>638</v>
      </c>
      <c r="BY455" s="67">
        <f>SUMIFS([1]Up!$J:$J,[1]Up!$D:$D,D455)</f>
        <v>0</v>
      </c>
      <c r="BZ455" s="82"/>
      <c r="CA455" s="82" t="str">
        <f t="shared" si="51"/>
        <v/>
      </c>
      <c r="CB455" s="53" t="str">
        <f t="shared" si="52"/>
        <v/>
      </c>
      <c r="CC455" s="53" t="s">
        <v>75</v>
      </c>
      <c r="CD455" s="53"/>
      <c r="CE455" s="53"/>
      <c r="CF455" s="53"/>
      <c r="CG455" s="53"/>
      <c r="CH455" s="83"/>
      <c r="CI455" s="53"/>
      <c r="CJ455" s="53"/>
    </row>
    <row r="456" spans="3:88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50"/>
        <v>2</v>
      </c>
      <c r="M456" s="26">
        <f t="shared" si="53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>
        <v>2</v>
      </c>
      <c r="BY456" s="67">
        <f>SUMIFS([1]Up!$J:$J,[1]Up!$D:$D,D456)</f>
        <v>0</v>
      </c>
      <c r="BZ456" s="82"/>
      <c r="CA456" s="82" t="str">
        <f t="shared" si="51"/>
        <v/>
      </c>
      <c r="CB456" s="53" t="str">
        <f t="shared" si="52"/>
        <v/>
      </c>
      <c r="CC456" s="53" t="s">
        <v>75</v>
      </c>
      <c r="CD456" s="53"/>
      <c r="CE456" s="53"/>
      <c r="CF456" s="53"/>
      <c r="CG456" s="53"/>
      <c r="CH456" s="83"/>
      <c r="CI456" s="53"/>
      <c r="CJ456" s="53"/>
    </row>
    <row r="457" spans="3:88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50"/>
        <v>319</v>
      </c>
      <c r="M457" s="26">
        <f t="shared" si="53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67">
        <f>SUMIFS([1]Up!$J:$J,[1]Up!$D:$D,D457)</f>
        <v>0</v>
      </c>
      <c r="BZ457" s="82"/>
      <c r="CA457" s="82" t="str">
        <f t="shared" si="51"/>
        <v/>
      </c>
      <c r="CB457" s="53" t="str">
        <f t="shared" si="52"/>
        <v/>
      </c>
      <c r="CC457" s="53" t="s">
        <v>75</v>
      </c>
      <c r="CD457" s="53"/>
      <c r="CE457" s="53"/>
      <c r="CF457" s="53"/>
      <c r="CG457" s="53"/>
      <c r="CH457" s="83"/>
      <c r="CI457" s="53"/>
      <c r="CJ457" s="53"/>
    </row>
    <row r="458" spans="3:88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50"/>
        <v>2</v>
      </c>
      <c r="M458" s="26">
        <f t="shared" si="53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>
        <v>2</v>
      </c>
      <c r="BY458" s="67">
        <f>SUMIFS([1]Up!$J:$J,[1]Up!$D:$D,D458)</f>
        <v>0</v>
      </c>
      <c r="BZ458" s="82"/>
      <c r="CA458" s="82" t="str">
        <f t="shared" si="51"/>
        <v/>
      </c>
      <c r="CB458" s="53" t="str">
        <f t="shared" si="52"/>
        <v/>
      </c>
      <c r="CC458" s="53" t="s">
        <v>75</v>
      </c>
      <c r="CD458" s="53"/>
      <c r="CE458" s="53"/>
      <c r="CF458" s="53"/>
      <c r="CG458" s="53"/>
      <c r="CH458" s="83"/>
      <c r="CI458" s="53"/>
      <c r="CJ458" s="53"/>
    </row>
    <row r="459" spans="3:88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50"/>
        <v>4</v>
      </c>
      <c r="M459" s="26">
        <f t="shared" si="53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>
        <v>4</v>
      </c>
      <c r="BY459" s="67">
        <f>SUMIFS([1]Up!$J:$J,[1]Up!$D:$D,D459)</f>
        <v>0</v>
      </c>
      <c r="BZ459" s="82"/>
      <c r="CA459" s="82" t="str">
        <f t="shared" si="51"/>
        <v/>
      </c>
      <c r="CB459" s="53" t="str">
        <f t="shared" si="52"/>
        <v/>
      </c>
      <c r="CC459" s="53" t="s">
        <v>75</v>
      </c>
      <c r="CD459" s="53"/>
      <c r="CE459" s="53"/>
      <c r="CF459" s="53"/>
      <c r="CG459" s="53"/>
      <c r="CH459" s="83"/>
      <c r="CI459" s="53"/>
      <c r="CJ459" s="53"/>
    </row>
    <row r="460" spans="3:88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50"/>
        <v>2</v>
      </c>
      <c r="M460" s="26">
        <f t="shared" si="53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67">
        <f>SUMIFS([1]Up!$J:$J,[1]Up!$D:$D,D460)</f>
        <v>0</v>
      </c>
      <c r="BZ460" s="82"/>
      <c r="CA460" s="82" t="str">
        <f t="shared" si="51"/>
        <v/>
      </c>
      <c r="CB460" s="53" t="str">
        <f t="shared" si="52"/>
        <v/>
      </c>
      <c r="CC460" s="53" t="s">
        <v>75</v>
      </c>
      <c r="CD460" s="53"/>
      <c r="CE460" s="53"/>
      <c r="CF460" s="53"/>
      <c r="CG460" s="53"/>
      <c r="CH460" s="83"/>
      <c r="CI460" s="53"/>
      <c r="CJ460" s="53"/>
    </row>
    <row r="461" spans="3:88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50"/>
        <v>4</v>
      </c>
      <c r="M461" s="26">
        <f t="shared" si="53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>
        <v>4</v>
      </c>
      <c r="BY461" s="67">
        <f>SUMIFS([1]Up!$J:$J,[1]Up!$D:$D,D461)</f>
        <v>0</v>
      </c>
      <c r="BZ461" s="82"/>
      <c r="CA461" s="82" t="str">
        <f t="shared" si="51"/>
        <v/>
      </c>
      <c r="CB461" s="53" t="str">
        <f t="shared" si="52"/>
        <v/>
      </c>
      <c r="CC461" s="53" t="s">
        <v>75</v>
      </c>
      <c r="CD461" s="53"/>
      <c r="CE461" s="53"/>
      <c r="CF461" s="53"/>
      <c r="CG461" s="53"/>
      <c r="CH461" s="83"/>
      <c r="CI461" s="53"/>
      <c r="CJ461" s="53"/>
    </row>
    <row r="462" spans="3:88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50"/>
        <v>2</v>
      </c>
      <c r="M462" s="26">
        <f t="shared" si="53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>
        <v>2</v>
      </c>
      <c r="BY462" s="67">
        <f>SUMIFS([1]Up!$J:$J,[1]Up!$D:$D,D462)</f>
        <v>0</v>
      </c>
      <c r="BZ462" s="82"/>
      <c r="CA462" s="82" t="str">
        <f t="shared" si="51"/>
        <v/>
      </c>
      <c r="CB462" s="53" t="str">
        <f t="shared" si="52"/>
        <v/>
      </c>
      <c r="CC462" s="53" t="s">
        <v>75</v>
      </c>
      <c r="CD462" s="53"/>
      <c r="CE462" s="53"/>
      <c r="CF462" s="53"/>
      <c r="CG462" s="53"/>
      <c r="CH462" s="83"/>
      <c r="CI462" s="53"/>
      <c r="CJ462" s="53"/>
    </row>
    <row r="463" spans="3:88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50"/>
        <v>2</v>
      </c>
      <c r="M463" s="26">
        <f t="shared" si="53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>
        <v>2</v>
      </c>
      <c r="BY463" s="67">
        <f>SUMIFS([1]Up!$J:$J,[1]Up!$D:$D,D463)</f>
        <v>0</v>
      </c>
      <c r="BZ463" s="82"/>
      <c r="CA463" s="82" t="str">
        <f t="shared" si="51"/>
        <v/>
      </c>
      <c r="CB463" s="53" t="str">
        <f t="shared" si="52"/>
        <v/>
      </c>
      <c r="CC463" s="53" t="s">
        <v>75</v>
      </c>
      <c r="CD463" s="53"/>
      <c r="CE463" s="53"/>
      <c r="CF463" s="53"/>
      <c r="CG463" s="53"/>
      <c r="CH463" s="83"/>
      <c r="CI463" s="53"/>
      <c r="CJ463" s="53"/>
    </row>
    <row r="464" spans="3:88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50"/>
        <v>8</v>
      </c>
      <c r="M464" s="26">
        <f t="shared" si="53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67">
        <f>SUMIFS([1]Up!$J:$J,[1]Up!$D:$D,D464)</f>
        <v>0</v>
      </c>
      <c r="BZ464" s="82"/>
      <c r="CA464" s="82" t="str">
        <f t="shared" si="51"/>
        <v>PL10</v>
      </c>
      <c r="CB464" s="53" t="str">
        <f t="shared" si="52"/>
        <v/>
      </c>
      <c r="CC464" s="53" t="s">
        <v>50</v>
      </c>
      <c r="CD464" s="84" t="s">
        <v>1789</v>
      </c>
      <c r="CE464" s="53"/>
      <c r="CF464" s="53" t="s">
        <v>1790</v>
      </c>
      <c r="CG464" s="53">
        <v>8</v>
      </c>
      <c r="CH464" s="83">
        <v>46169</v>
      </c>
      <c r="CI464" s="53"/>
      <c r="CJ464" s="53"/>
    </row>
    <row r="465" spans="3:88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50"/>
        <v>5</v>
      </c>
      <c r="M465" s="26">
        <f t="shared" si="53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67">
        <f>SUMIFS([1]Up!$J:$J,[1]Up!$D:$D,D465)</f>
        <v>0</v>
      </c>
      <c r="BZ465" s="82"/>
      <c r="CA465" s="82" t="str">
        <f t="shared" si="51"/>
        <v>PL25</v>
      </c>
      <c r="CB465" s="53" t="str">
        <f t="shared" si="52"/>
        <v/>
      </c>
      <c r="CC465" s="53" t="s">
        <v>50</v>
      </c>
      <c r="CD465" s="53" t="s">
        <v>1850</v>
      </c>
      <c r="CE465" s="53"/>
      <c r="CF465" s="53" t="s">
        <v>1851</v>
      </c>
      <c r="CG465" s="53">
        <v>5</v>
      </c>
      <c r="CH465" s="83">
        <v>46169</v>
      </c>
      <c r="CI465" s="53"/>
      <c r="CJ465" s="53"/>
    </row>
    <row r="466" spans="3:88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50"/>
        <v>20</v>
      </c>
      <c r="M466" s="26">
        <f t="shared" si="53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67">
        <f>SUMIFS([1]Up!$J:$J,[1]Up!$D:$D,D466)</f>
        <v>0</v>
      </c>
      <c r="BZ466" s="82"/>
      <c r="CA466" s="82" t="str">
        <f t="shared" si="51"/>
        <v>PL12</v>
      </c>
      <c r="CB466" s="53" t="str">
        <f t="shared" si="52"/>
        <v/>
      </c>
      <c r="CC466" s="53" t="s">
        <v>50</v>
      </c>
      <c r="CD466" s="53" t="s">
        <v>1890</v>
      </c>
      <c r="CE466" s="53"/>
      <c r="CF466" s="53" t="s">
        <v>1891</v>
      </c>
      <c r="CG466" s="53">
        <v>20</v>
      </c>
      <c r="CH466" s="83">
        <v>46169</v>
      </c>
      <c r="CI466" s="53"/>
      <c r="CJ466" s="53"/>
    </row>
    <row r="467" spans="3:88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50"/>
        <v>1</v>
      </c>
      <c r="M467" s="26">
        <f t="shared" si="5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67">
        <f>SUMIFS([1]Up!$J:$J,[1]Up!$D:$D,D467)</f>
        <v>0</v>
      </c>
      <c r="BZ467" s="82" t="s">
        <v>82</v>
      </c>
      <c r="CA467" s="82" t="str">
        <f t="shared" si="51"/>
        <v>PL6</v>
      </c>
      <c r="CB467" s="53" t="str">
        <f t="shared" si="52"/>
        <v>Thừa 1</v>
      </c>
      <c r="CC467" s="53" t="s">
        <v>50</v>
      </c>
      <c r="CD467" s="53"/>
      <c r="CE467" s="53"/>
      <c r="CF467" s="53" t="s">
        <v>1681</v>
      </c>
      <c r="CG467" s="53">
        <v>1</v>
      </c>
      <c r="CH467" s="83"/>
      <c r="CI467" s="53"/>
      <c r="CJ467" s="53"/>
    </row>
    <row r="468" spans="3:88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50"/>
        <v>2</v>
      </c>
      <c r="M468" s="26">
        <f t="shared" si="5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67">
        <f>SUMIFS([1]Up!$J:$J,[1]Up!$D:$D,D468)</f>
        <v>0</v>
      </c>
      <c r="BZ468" s="82"/>
      <c r="CA468" s="82" t="str">
        <f t="shared" si="51"/>
        <v/>
      </c>
      <c r="CB468" s="53" t="str">
        <f t="shared" si="52"/>
        <v/>
      </c>
      <c r="CC468" s="53" t="s">
        <v>50</v>
      </c>
      <c r="CD468" s="84" t="s">
        <v>1953</v>
      </c>
      <c r="CE468" s="53"/>
      <c r="CF468" s="53" t="s">
        <v>1954</v>
      </c>
      <c r="CG468" s="53">
        <v>2</v>
      </c>
      <c r="CH468" s="83">
        <v>46169</v>
      </c>
      <c r="CI468" s="53"/>
      <c r="CJ468" s="53"/>
    </row>
    <row r="469" spans="3:88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50"/>
        <v>1</v>
      </c>
      <c r="M469" s="26">
        <f t="shared" si="53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67">
        <f>SUMIFS([1]Up!$J:$J,[1]Up!$D:$D,D469)</f>
        <v>0</v>
      </c>
      <c r="BZ469" s="82" t="s">
        <v>3808</v>
      </c>
      <c r="CA469" s="82" t="str">
        <f t="shared" si="51"/>
        <v/>
      </c>
      <c r="CB469" s="53" t="str">
        <f t="shared" si="52"/>
        <v>Thừa 2</v>
      </c>
      <c r="CC469" s="53" t="s">
        <v>50</v>
      </c>
      <c r="CD469" s="53"/>
      <c r="CE469" s="53"/>
      <c r="CF469" s="53" t="s">
        <v>1681</v>
      </c>
      <c r="CG469" s="53">
        <v>1</v>
      </c>
      <c r="CH469" s="83"/>
      <c r="CI469" s="53"/>
      <c r="CJ469" s="53"/>
    </row>
    <row r="470" spans="3:88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50"/>
        <v>1</v>
      </c>
      <c r="M470" s="26">
        <f t="shared" si="53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67">
        <f>SUMIFS([1]Up!$J:$J,[1]Up!$D:$D,D470)</f>
        <v>0</v>
      </c>
      <c r="BZ470" s="82" t="s">
        <v>3808</v>
      </c>
      <c r="CA470" s="82" t="str">
        <f t="shared" si="51"/>
        <v/>
      </c>
      <c r="CB470" s="53" t="str">
        <f t="shared" si="52"/>
        <v>Thừa 2</v>
      </c>
      <c r="CC470" s="53" t="s">
        <v>50</v>
      </c>
      <c r="CD470" s="53"/>
      <c r="CE470" s="53"/>
      <c r="CF470" s="53" t="s">
        <v>1681</v>
      </c>
      <c r="CG470" s="53">
        <v>1</v>
      </c>
      <c r="CH470" s="83"/>
      <c r="CI470" s="53"/>
      <c r="CJ470" s="53"/>
    </row>
    <row r="471" spans="3:88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50"/>
        <v>0</v>
      </c>
      <c r="M471" s="26">
        <f t="shared" si="53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67">
        <f>SUMIFS([1]Up!$J:$J,[1]Up!$D:$D,D471)</f>
        <v>0</v>
      </c>
      <c r="BZ471" s="82"/>
      <c r="CA471" s="82" t="str">
        <f t="shared" si="51"/>
        <v/>
      </c>
      <c r="CB471" s="53" t="str">
        <f t="shared" si="52"/>
        <v/>
      </c>
      <c r="CC471" s="53"/>
      <c r="CD471" s="53"/>
      <c r="CE471" s="53"/>
      <c r="CF471" s="53"/>
      <c r="CG471" s="53"/>
      <c r="CH471" s="83"/>
      <c r="CI471" s="53"/>
      <c r="CJ471" s="53"/>
    </row>
    <row r="472" spans="3:88" ht="14.25" hidden="1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50"/>
        <v>1</v>
      </c>
      <c r="M472" s="26">
        <f t="shared" si="53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67">
        <f>SUMIFS([1]Up!$J:$J,[1]Up!$D:$D,D472)</f>
        <v>0</v>
      </c>
      <c r="BZ472" s="82"/>
      <c r="CA472" s="82" t="str">
        <f t="shared" si="51"/>
        <v/>
      </c>
      <c r="CB472" s="53" t="str">
        <f t="shared" si="52"/>
        <v/>
      </c>
      <c r="CC472" s="53" t="s">
        <v>96</v>
      </c>
      <c r="CD472" s="53"/>
      <c r="CE472" s="53"/>
      <c r="CF472" s="53" t="s">
        <v>1681</v>
      </c>
      <c r="CG472" s="53">
        <v>2</v>
      </c>
      <c r="CH472" s="83"/>
      <c r="CI472" s="53"/>
      <c r="CJ472" s="53"/>
    </row>
    <row r="473" spans="3:88" ht="14.25" hidden="1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50"/>
        <v>1</v>
      </c>
      <c r="M473" s="26">
        <f t="shared" si="53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67">
        <f>SUMIFS([1]Up!$J:$J,[1]Up!$D:$D,D473)</f>
        <v>0</v>
      </c>
      <c r="BZ473" s="82"/>
      <c r="CA473" s="82" t="str">
        <f t="shared" si="51"/>
        <v/>
      </c>
      <c r="CB473" s="53" t="str">
        <f t="shared" si="52"/>
        <v/>
      </c>
      <c r="CC473" s="53" t="s">
        <v>96</v>
      </c>
      <c r="CD473" s="53"/>
      <c r="CE473" s="53"/>
      <c r="CF473" s="53" t="s">
        <v>1681</v>
      </c>
      <c r="CG473" s="53">
        <v>2</v>
      </c>
      <c r="CH473" s="83"/>
      <c r="CI473" s="53"/>
      <c r="CJ473" s="53"/>
    </row>
    <row r="474" spans="3:88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50"/>
        <v>12</v>
      </c>
      <c r="M474" s="26">
        <f t="shared" si="53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67">
        <f>SUMIFS([1]Up!$J:$J,[1]Up!$D:$D,D474)</f>
        <v>0</v>
      </c>
      <c r="BZ474" s="82"/>
      <c r="CA474" s="82" t="str">
        <f t="shared" si="51"/>
        <v/>
      </c>
      <c r="CB474" s="53" t="str">
        <f t="shared" si="52"/>
        <v/>
      </c>
      <c r="CC474" s="53" t="s">
        <v>50</v>
      </c>
      <c r="CD474" s="84" t="s">
        <v>1870</v>
      </c>
      <c r="CE474" s="53"/>
      <c r="CF474" s="53" t="s">
        <v>1871</v>
      </c>
      <c r="CG474" s="53">
        <v>12</v>
      </c>
      <c r="CH474" s="83">
        <v>46169</v>
      </c>
      <c r="CI474" s="53"/>
      <c r="CJ474" s="53"/>
    </row>
    <row r="475" spans="3:88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50"/>
        <v>4</v>
      </c>
      <c r="M475" s="26">
        <f t="shared" si="53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67">
        <f>SUMIFS([1]Up!$J:$J,[1]Up!$D:$D,D475)</f>
        <v>0</v>
      </c>
      <c r="BZ475" s="82"/>
      <c r="CA475" s="82" t="str">
        <f t="shared" si="51"/>
        <v/>
      </c>
      <c r="CB475" s="53" t="str">
        <f t="shared" si="52"/>
        <v/>
      </c>
      <c r="CC475" s="53" t="s">
        <v>50</v>
      </c>
      <c r="CD475" s="84" t="s">
        <v>2039</v>
      </c>
      <c r="CE475" s="53"/>
      <c r="CF475" s="53" t="s">
        <v>2040</v>
      </c>
      <c r="CG475" s="53">
        <v>4</v>
      </c>
      <c r="CH475" s="83">
        <v>46169</v>
      </c>
      <c r="CI475" s="53"/>
      <c r="CJ475" s="53"/>
    </row>
    <row r="476" spans="3:88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50"/>
        <v>1</v>
      </c>
      <c r="M476" s="26">
        <f t="shared" si="53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67">
        <f>SUMIFS([1]Up!$J:$J,[1]Up!$D:$D,D476)</f>
        <v>0</v>
      </c>
      <c r="BZ476" s="82"/>
      <c r="CA476" s="82" t="str">
        <f t="shared" si="51"/>
        <v/>
      </c>
      <c r="CB476" s="53" t="str">
        <f t="shared" si="52"/>
        <v/>
      </c>
      <c r="CC476" s="53" t="s">
        <v>50</v>
      </c>
      <c r="CD476" s="84" t="s">
        <v>1870</v>
      </c>
      <c r="CE476" s="53"/>
      <c r="CF476" s="53" t="s">
        <v>1871</v>
      </c>
      <c r="CG476" s="53">
        <v>1</v>
      </c>
      <c r="CH476" s="83">
        <v>46169</v>
      </c>
      <c r="CI476" s="53"/>
      <c r="CJ476" s="53"/>
    </row>
    <row r="477" spans="3:88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50"/>
        <v>1</v>
      </c>
      <c r="M477" s="26">
        <f t="shared" si="53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67">
        <f>SUMIFS([1]Up!$J:$J,[1]Up!$D:$D,D477)</f>
        <v>0</v>
      </c>
      <c r="BZ477" s="82"/>
      <c r="CA477" s="82" t="str">
        <f t="shared" si="51"/>
        <v/>
      </c>
      <c r="CB477" s="53" t="str">
        <f t="shared" si="52"/>
        <v/>
      </c>
      <c r="CC477" s="53" t="s">
        <v>50</v>
      </c>
      <c r="CD477" s="84" t="s">
        <v>1870</v>
      </c>
      <c r="CE477" s="53"/>
      <c r="CF477" s="53" t="s">
        <v>1871</v>
      </c>
      <c r="CG477" s="53">
        <v>1</v>
      </c>
      <c r="CH477" s="83">
        <v>46169</v>
      </c>
      <c r="CI477" s="53"/>
      <c r="CJ477" s="53"/>
    </row>
    <row r="478" spans="3:88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5">MIN(SUM(N478:BX478),I478)</f>
        <v>1</v>
      </c>
      <c r="M478" s="26">
        <f t="shared" si="53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67">
        <f>SUMIFS([1]Up!$J:$J,[1]Up!$D:$D,D478)</f>
        <v>0</v>
      </c>
      <c r="BZ478" s="82"/>
      <c r="CA478" s="82" t="str">
        <f t="shared" ref="CA478:CA541" si="56">IFERROR(IF(C478="Plate",LEFT(E478,FIND("*",E478,1)-1),""),IF(C478="Plate",LEFT(E478,FIND("x",E478,1)-1),""))</f>
        <v/>
      </c>
      <c r="CB478" s="53" t="str">
        <f t="shared" ref="CB478:CB541" si="57">IF(ROUND(SUM(N478:BX478)-I478,0)&gt;0,"Thừa "&amp;SUM(N478:BX478)-I478,"")</f>
        <v/>
      </c>
      <c r="CC478" s="53" t="s">
        <v>50</v>
      </c>
      <c r="CD478" s="53" t="s">
        <v>2125</v>
      </c>
      <c r="CE478" s="53"/>
      <c r="CF478" s="53" t="s">
        <v>2126</v>
      </c>
      <c r="CG478" s="53">
        <v>1</v>
      </c>
      <c r="CH478" s="83">
        <v>46169</v>
      </c>
      <c r="CI478" s="53"/>
      <c r="CJ478" s="53"/>
    </row>
    <row r="479" spans="3:88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5"/>
        <v>1</v>
      </c>
      <c r="M479" s="26">
        <f t="shared" si="53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67">
        <f>SUMIFS([1]Up!$J:$J,[1]Up!$D:$D,D479)</f>
        <v>0</v>
      </c>
      <c r="BZ479" s="82"/>
      <c r="CA479" s="82" t="str">
        <f t="shared" si="56"/>
        <v/>
      </c>
      <c r="CB479" s="53" t="str">
        <f t="shared" si="57"/>
        <v/>
      </c>
      <c r="CC479" s="53" t="s">
        <v>50</v>
      </c>
      <c r="CD479" s="53" t="s">
        <v>3799</v>
      </c>
      <c r="CE479" s="53"/>
      <c r="CF479" s="53" t="s">
        <v>3801</v>
      </c>
      <c r="CG479" s="53">
        <v>1</v>
      </c>
      <c r="CH479" s="83">
        <v>46169</v>
      </c>
      <c r="CI479" s="53"/>
      <c r="CJ479" s="53"/>
    </row>
    <row r="480" spans="3:88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5"/>
        <v>2</v>
      </c>
      <c r="M480" s="26">
        <f t="shared" si="5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67">
        <f>SUMIFS([1]Up!$J:$J,[1]Up!$D:$D,D480)</f>
        <v>0</v>
      </c>
      <c r="BZ480" s="82"/>
      <c r="CA480" s="82" t="str">
        <f t="shared" si="56"/>
        <v>PL10</v>
      </c>
      <c r="CB480" s="53" t="str">
        <f t="shared" si="57"/>
        <v/>
      </c>
      <c r="CC480" s="53" t="s">
        <v>50</v>
      </c>
      <c r="CD480" s="53" t="s">
        <v>3854</v>
      </c>
      <c r="CE480" s="53"/>
      <c r="CF480" s="53" t="s">
        <v>3855</v>
      </c>
      <c r="CG480" s="53">
        <v>2</v>
      </c>
      <c r="CH480" s="83">
        <v>46200</v>
      </c>
      <c r="CI480" s="53"/>
      <c r="CJ480" s="53"/>
    </row>
    <row r="481" spans="3:88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5"/>
        <v>3</v>
      </c>
      <c r="M481" s="26">
        <f t="shared" si="5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67">
        <f>SUMIFS([1]Up!$J:$J,[1]Up!$D:$D,D481)</f>
        <v>0</v>
      </c>
      <c r="BZ481" s="82"/>
      <c r="CA481" s="82" t="str">
        <f t="shared" si="56"/>
        <v>PL10</v>
      </c>
      <c r="CB481" s="53" t="str">
        <f t="shared" si="57"/>
        <v/>
      </c>
      <c r="CC481" s="53" t="s">
        <v>50</v>
      </c>
      <c r="CD481" s="53" t="s">
        <v>3854</v>
      </c>
      <c r="CE481" s="53"/>
      <c r="CF481" s="53" t="s">
        <v>3855</v>
      </c>
      <c r="CG481" s="53">
        <v>3</v>
      </c>
      <c r="CH481" s="83">
        <v>46200</v>
      </c>
      <c r="CI481" s="53"/>
      <c r="CJ481" s="53"/>
    </row>
    <row r="482" spans="3:88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5"/>
        <v>4</v>
      </c>
      <c r="M482" s="26">
        <f t="shared" si="53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67">
        <f>SUMIFS([1]Up!$J:$J,[1]Up!$D:$D,D482)</f>
        <v>0</v>
      </c>
      <c r="BZ482" s="82"/>
      <c r="CA482" s="82" t="str">
        <f t="shared" si="56"/>
        <v>PL6</v>
      </c>
      <c r="CB482" s="53" t="str">
        <f t="shared" si="57"/>
        <v/>
      </c>
      <c r="CC482" s="53" t="s">
        <v>50</v>
      </c>
      <c r="CD482" s="53" t="s">
        <v>3826</v>
      </c>
      <c r="CE482" s="53"/>
      <c r="CF482" s="53" t="s">
        <v>3827</v>
      </c>
      <c r="CG482" s="53">
        <v>4</v>
      </c>
      <c r="CH482" s="83">
        <v>46200</v>
      </c>
      <c r="CI482" s="53"/>
      <c r="CJ482" s="53"/>
    </row>
    <row r="483" spans="3:88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5"/>
        <v>4</v>
      </c>
      <c r="M483" s="26">
        <f t="shared" si="53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67">
        <f>SUMIFS([1]Up!$J:$J,[1]Up!$D:$D,D483)</f>
        <v>0</v>
      </c>
      <c r="BZ483" s="82"/>
      <c r="CA483" s="82" t="str">
        <f t="shared" si="56"/>
        <v>PL38</v>
      </c>
      <c r="CB483" s="53" t="str">
        <f t="shared" si="57"/>
        <v/>
      </c>
      <c r="CC483" s="53" t="s">
        <v>50</v>
      </c>
      <c r="CD483" s="53" t="s">
        <v>2046</v>
      </c>
      <c r="CE483" s="53"/>
      <c r="CF483" s="53" t="s">
        <v>2047</v>
      </c>
      <c r="CG483" s="53">
        <v>4</v>
      </c>
      <c r="CH483" s="83">
        <v>46169</v>
      </c>
      <c r="CI483" s="53"/>
      <c r="CJ483" s="53"/>
    </row>
    <row r="484" spans="3:88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5"/>
        <v>1</v>
      </c>
      <c r="M484" s="26">
        <f t="shared" si="53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67">
        <f>SUMIFS([1]Up!$J:$J,[1]Up!$D:$D,D484)</f>
        <v>0</v>
      </c>
      <c r="BZ484" s="82"/>
      <c r="CA484" s="82" t="str">
        <f t="shared" si="56"/>
        <v>PL12</v>
      </c>
      <c r="CB484" s="53" t="str">
        <f t="shared" si="57"/>
        <v/>
      </c>
      <c r="CC484" s="53" t="s">
        <v>61</v>
      </c>
      <c r="CD484" s="84" t="s">
        <v>1808</v>
      </c>
      <c r="CE484" s="53"/>
      <c r="CF484" s="53" t="s">
        <v>1809</v>
      </c>
      <c r="CG484" s="53">
        <v>1</v>
      </c>
      <c r="CH484" s="83">
        <v>46169</v>
      </c>
      <c r="CI484" s="53"/>
      <c r="CJ484" s="53"/>
    </row>
    <row r="485" spans="3:88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5"/>
        <v>8</v>
      </c>
      <c r="M485" s="26">
        <f t="shared" si="53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67">
        <f>SUMIFS([1]Up!$J:$J,[1]Up!$D:$D,D485)</f>
        <v>0</v>
      </c>
      <c r="BZ485" s="82"/>
      <c r="CA485" s="82" t="str">
        <f t="shared" si="56"/>
        <v>PL10</v>
      </c>
      <c r="CB485" s="53" t="str">
        <f t="shared" si="57"/>
        <v/>
      </c>
      <c r="CC485" s="53" t="s">
        <v>61</v>
      </c>
      <c r="CD485" s="84" t="s">
        <v>1789</v>
      </c>
      <c r="CE485" s="53"/>
      <c r="CF485" s="53" t="s">
        <v>1790</v>
      </c>
      <c r="CG485" s="53">
        <v>8</v>
      </c>
      <c r="CH485" s="83">
        <v>46169</v>
      </c>
      <c r="CI485" s="53"/>
      <c r="CJ485" s="53"/>
    </row>
    <row r="486" spans="3:88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5"/>
        <v>1318</v>
      </c>
      <c r="M486" s="26">
        <f t="shared" si="53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>
        <v>1318</v>
      </c>
      <c r="BY486" s="67">
        <f>SUMIFS([1]Up!$J:$J,[1]Up!$D:$D,D486)</f>
        <v>0</v>
      </c>
      <c r="BZ486" s="82"/>
      <c r="CA486" s="82" t="str">
        <f t="shared" si="56"/>
        <v/>
      </c>
      <c r="CB486" s="53" t="str">
        <f t="shared" si="57"/>
        <v/>
      </c>
      <c r="CC486" s="53" t="s">
        <v>75</v>
      </c>
      <c r="CD486" s="53"/>
      <c r="CE486" s="53"/>
      <c r="CF486" s="53"/>
      <c r="CG486" s="53"/>
      <c r="CH486" s="83"/>
      <c r="CI486" s="53"/>
      <c r="CJ486" s="53"/>
    </row>
    <row r="487" spans="3:88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5"/>
        <v>1</v>
      </c>
      <c r="M487" s="26">
        <f t="shared" si="53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>
        <v>1</v>
      </c>
      <c r="BY487" s="67">
        <f>SUMIFS([1]Up!$J:$J,[1]Up!$D:$D,D487)</f>
        <v>0</v>
      </c>
      <c r="BZ487" s="82"/>
      <c r="CA487" s="82" t="str">
        <f t="shared" si="56"/>
        <v/>
      </c>
      <c r="CB487" s="53" t="str">
        <f t="shared" si="57"/>
        <v/>
      </c>
      <c r="CC487" s="53" t="s">
        <v>75</v>
      </c>
      <c r="CD487" s="53"/>
      <c r="CE487" s="53"/>
      <c r="CF487" s="53"/>
      <c r="CG487" s="53"/>
      <c r="CH487" s="83"/>
      <c r="CI487" s="53"/>
      <c r="CJ487" s="53"/>
    </row>
    <row r="488" spans="3:88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5"/>
        <v>659</v>
      </c>
      <c r="M488" s="26">
        <f t="shared" si="5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67">
        <f>SUMIFS([1]Up!$J:$J,[1]Up!$D:$D,D488)</f>
        <v>0</v>
      </c>
      <c r="BZ488" s="82"/>
      <c r="CA488" s="82" t="str">
        <f t="shared" si="56"/>
        <v/>
      </c>
      <c r="CB488" s="53" t="str">
        <f t="shared" si="57"/>
        <v/>
      </c>
      <c r="CC488" s="53" t="s">
        <v>75</v>
      </c>
      <c r="CD488" s="53"/>
      <c r="CE488" s="53"/>
      <c r="CF488" s="53"/>
      <c r="CG488" s="53"/>
      <c r="CH488" s="83"/>
      <c r="CI488" s="53"/>
      <c r="CJ488" s="53"/>
    </row>
    <row r="489" spans="3:88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5"/>
        <v>10</v>
      </c>
      <c r="M489" s="26">
        <f t="shared" si="53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>
        <v>10</v>
      </c>
      <c r="BY489" s="67">
        <f>SUMIFS([1]Up!$J:$J,[1]Up!$D:$D,D489)</f>
        <v>0</v>
      </c>
      <c r="BZ489" s="82"/>
      <c r="CA489" s="82" t="str">
        <f t="shared" si="56"/>
        <v/>
      </c>
      <c r="CB489" s="53" t="str">
        <f t="shared" si="57"/>
        <v/>
      </c>
      <c r="CC489" s="53" t="s">
        <v>75</v>
      </c>
      <c r="CD489" s="53"/>
      <c r="CE489" s="53"/>
      <c r="CF489" s="53"/>
      <c r="CG489" s="53"/>
      <c r="CH489" s="83"/>
      <c r="CI489" s="53"/>
      <c r="CJ489" s="53"/>
    </row>
    <row r="490" spans="3:88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5"/>
        <v>16</v>
      </c>
      <c r="M490" s="26">
        <f t="shared" si="53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67">
        <f>SUMIFS([1]Up!$J:$J,[1]Up!$D:$D,D490)</f>
        <v>0</v>
      </c>
      <c r="BZ490" s="82"/>
      <c r="CA490" s="82" t="str">
        <f t="shared" si="56"/>
        <v>PL10</v>
      </c>
      <c r="CB490" s="53" t="str">
        <f t="shared" si="57"/>
        <v/>
      </c>
      <c r="CC490" s="53" t="s">
        <v>50</v>
      </c>
      <c r="CD490" s="84" t="s">
        <v>2053</v>
      </c>
      <c r="CE490" s="53"/>
      <c r="CF490" s="53" t="s">
        <v>2054</v>
      </c>
      <c r="CG490" s="53">
        <v>16</v>
      </c>
      <c r="CH490" s="83">
        <v>46169</v>
      </c>
      <c r="CI490" s="53"/>
      <c r="CJ490" s="53"/>
    </row>
    <row r="491" spans="3:88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5"/>
        <v>33</v>
      </c>
      <c r="M491" s="26">
        <f t="shared" si="53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67">
        <f>SUMIFS([1]Up!$J:$J,[1]Up!$D:$D,D491)</f>
        <v>0</v>
      </c>
      <c r="BZ491" s="82"/>
      <c r="CA491" s="82" t="str">
        <f t="shared" si="56"/>
        <v>PL8</v>
      </c>
      <c r="CB491" s="53" t="str">
        <f t="shared" si="57"/>
        <v/>
      </c>
      <c r="CC491" s="53" t="s">
        <v>50</v>
      </c>
      <c r="CD491" s="84" t="s">
        <v>1796</v>
      </c>
      <c r="CE491" s="53"/>
      <c r="CF491" s="53" t="s">
        <v>1797</v>
      </c>
      <c r="CG491" s="53">
        <v>33</v>
      </c>
      <c r="CH491" s="83">
        <v>46169</v>
      </c>
      <c r="CI491" s="53"/>
      <c r="CJ491" s="53"/>
    </row>
    <row r="492" spans="3:88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5"/>
        <v>8</v>
      </c>
      <c r="M492" s="26">
        <f t="shared" si="53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67">
        <f>SUMIFS([1]Up!$J:$J,[1]Up!$D:$D,D492)</f>
        <v>0</v>
      </c>
      <c r="BZ492" s="82"/>
      <c r="CA492" s="82" t="str">
        <f t="shared" si="56"/>
        <v>PL12</v>
      </c>
      <c r="CB492" s="53" t="str">
        <f t="shared" si="57"/>
        <v/>
      </c>
      <c r="CC492" s="53" t="s">
        <v>50</v>
      </c>
      <c r="CD492" s="84" t="s">
        <v>1808</v>
      </c>
      <c r="CE492" s="53"/>
      <c r="CF492" s="53" t="s">
        <v>1809</v>
      </c>
      <c r="CG492" s="53">
        <v>8</v>
      </c>
      <c r="CH492" s="83">
        <v>46169</v>
      </c>
      <c r="CI492" s="53"/>
      <c r="CJ492" s="53"/>
    </row>
    <row r="493" spans="3:88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5"/>
        <v>16</v>
      </c>
      <c r="M493" s="26">
        <f t="shared" si="53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67">
        <f>SUMIFS([1]Up!$J:$J,[1]Up!$D:$D,D493)</f>
        <v>0</v>
      </c>
      <c r="BZ493" s="82"/>
      <c r="CA493" s="82" t="str">
        <f t="shared" si="56"/>
        <v>PL10</v>
      </c>
      <c r="CB493" s="53" t="str">
        <f t="shared" si="57"/>
        <v/>
      </c>
      <c r="CC493" s="53" t="s">
        <v>50</v>
      </c>
      <c r="CD493" s="84" t="s">
        <v>2053</v>
      </c>
      <c r="CE493" s="53"/>
      <c r="CF493" s="53" t="s">
        <v>2054</v>
      </c>
      <c r="CG493" s="53">
        <v>16</v>
      </c>
      <c r="CH493" s="83">
        <v>46169</v>
      </c>
      <c r="CI493" s="53"/>
      <c r="CJ493" s="53"/>
    </row>
    <row r="494" spans="3:88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5"/>
        <v>1</v>
      </c>
      <c r="M494" s="26">
        <f t="shared" si="53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67">
        <f>SUMIFS([1]Up!$J:$J,[1]Up!$D:$D,D494)</f>
        <v>0</v>
      </c>
      <c r="BZ494" s="82" t="s">
        <v>4090</v>
      </c>
      <c r="CA494" s="82" t="str">
        <f t="shared" si="56"/>
        <v>PL6</v>
      </c>
      <c r="CB494" s="53" t="str">
        <f t="shared" si="57"/>
        <v>Thừa 4</v>
      </c>
      <c r="CC494" s="53" t="s">
        <v>50</v>
      </c>
      <c r="CD494" s="53"/>
      <c r="CE494" s="53"/>
      <c r="CF494" s="53" t="s">
        <v>1681</v>
      </c>
      <c r="CG494" s="53">
        <v>1</v>
      </c>
      <c r="CH494" s="83"/>
      <c r="CI494" s="53"/>
      <c r="CJ494" s="53"/>
    </row>
    <row r="495" spans="3:88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5"/>
        <v>7</v>
      </c>
      <c r="M495" s="26">
        <f t="shared" si="53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67">
        <f>SUMIFS([1]Up!$J:$J,[1]Up!$D:$D,D495)</f>
        <v>0</v>
      </c>
      <c r="BZ495" s="82"/>
      <c r="CA495" s="82" t="str">
        <f t="shared" si="56"/>
        <v>PL19</v>
      </c>
      <c r="CB495" s="53" t="str">
        <f t="shared" si="57"/>
        <v/>
      </c>
      <c r="CC495" s="53" t="s">
        <v>50</v>
      </c>
      <c r="CD495" s="53" t="s">
        <v>2064</v>
      </c>
      <c r="CE495" s="53"/>
      <c r="CF495" s="53" t="s">
        <v>2065</v>
      </c>
      <c r="CG495" s="53">
        <v>7</v>
      </c>
      <c r="CH495" s="83">
        <v>46169</v>
      </c>
      <c r="CI495" s="53"/>
      <c r="CJ495" s="53"/>
    </row>
    <row r="496" spans="3:88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5"/>
        <v>7</v>
      </c>
      <c r="M496" s="26">
        <f t="shared" si="53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67">
        <f>SUMIFS([1]Up!$J:$J,[1]Up!$D:$D,D496)</f>
        <v>0</v>
      </c>
      <c r="BZ496" s="82"/>
      <c r="CA496" s="82" t="str">
        <f t="shared" si="56"/>
        <v>PL19</v>
      </c>
      <c r="CB496" s="53" t="str">
        <f t="shared" si="57"/>
        <v/>
      </c>
      <c r="CC496" s="53" t="s">
        <v>50</v>
      </c>
      <c r="CD496" s="53" t="s">
        <v>2064</v>
      </c>
      <c r="CE496" s="53"/>
      <c r="CF496" s="53" t="s">
        <v>2065</v>
      </c>
      <c r="CG496" s="53">
        <v>7</v>
      </c>
      <c r="CH496" s="83">
        <v>46169</v>
      </c>
      <c r="CI496" s="53"/>
      <c r="CJ496" s="53"/>
    </row>
    <row r="497" spans="3:88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5"/>
        <v>8</v>
      </c>
      <c r="M497" s="26">
        <f t="shared" si="53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26"/>
      <c r="BW497" s="26"/>
      <c r="BX497" s="26"/>
      <c r="BY497" s="67">
        <f>SUMIFS([1]Up!$J:$J,[1]Up!$D:$D,D497)</f>
        <v>0</v>
      </c>
      <c r="BZ497" s="82"/>
      <c r="CA497" s="82" t="str">
        <f t="shared" si="56"/>
        <v>PL16</v>
      </c>
      <c r="CB497" s="53" t="str">
        <f t="shared" si="57"/>
        <v/>
      </c>
      <c r="CC497" s="53" t="s">
        <v>50</v>
      </c>
      <c r="CD497" s="53" t="s">
        <v>2070</v>
      </c>
      <c r="CE497" s="53"/>
      <c r="CF497" s="53" t="s">
        <v>2071</v>
      </c>
      <c r="CG497" s="53">
        <v>8</v>
      </c>
      <c r="CH497" s="83">
        <v>46169</v>
      </c>
      <c r="CI497" s="53"/>
      <c r="CJ497" s="53"/>
    </row>
    <row r="498" spans="3:88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5"/>
        <v>8</v>
      </c>
      <c r="M498" s="26">
        <f t="shared" ref="M498:M563" si="58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26"/>
      <c r="BW498" s="26"/>
      <c r="BX498" s="26"/>
      <c r="BY498" s="67">
        <f>SUMIFS([1]Up!$J:$J,[1]Up!$D:$D,D498)</f>
        <v>0</v>
      </c>
      <c r="BZ498" s="82"/>
      <c r="CA498" s="82" t="str">
        <f t="shared" si="56"/>
        <v>PL16</v>
      </c>
      <c r="CB498" s="53" t="str">
        <f t="shared" si="57"/>
        <v/>
      </c>
      <c r="CC498" s="53" t="s">
        <v>50</v>
      </c>
      <c r="CD498" s="53" t="s">
        <v>2070</v>
      </c>
      <c r="CE498" s="53"/>
      <c r="CF498" s="53" t="s">
        <v>2071</v>
      </c>
      <c r="CG498" s="53">
        <v>8</v>
      </c>
      <c r="CH498" s="83">
        <v>46169</v>
      </c>
      <c r="CI498" s="53"/>
      <c r="CJ498" s="53"/>
    </row>
    <row r="499" spans="3:88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5"/>
        <v>2</v>
      </c>
      <c r="M499" s="26">
        <f t="shared" si="58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67">
        <f>SUMIFS([1]Up!$J:$J,[1]Up!$D:$D,D499)</f>
        <v>0</v>
      </c>
      <c r="BZ499" s="82"/>
      <c r="CA499" s="82" t="str">
        <f t="shared" si="56"/>
        <v>PL25</v>
      </c>
      <c r="CB499" s="53" t="str">
        <f t="shared" si="57"/>
        <v/>
      </c>
      <c r="CC499" s="53" t="s">
        <v>50</v>
      </c>
      <c r="CD499" s="84" t="s">
        <v>1875</v>
      </c>
      <c r="CE499" s="53"/>
      <c r="CF499" s="53" t="s">
        <v>1876</v>
      </c>
      <c r="CG499" s="53">
        <v>2</v>
      </c>
      <c r="CH499" s="83">
        <v>46169</v>
      </c>
      <c r="CI499" s="53"/>
      <c r="CJ499" s="53"/>
    </row>
    <row r="500" spans="3:88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5"/>
        <v>4</v>
      </c>
      <c r="M500" s="26">
        <f t="shared" si="5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67">
        <f>SUMIFS([1]Up!$J:$J,[1]Up!$D:$D,D500)</f>
        <v>0</v>
      </c>
      <c r="BZ500" s="82"/>
      <c r="CA500" s="82" t="str">
        <f t="shared" si="56"/>
        <v>PL10</v>
      </c>
      <c r="CB500" s="53" t="str">
        <f t="shared" si="57"/>
        <v/>
      </c>
      <c r="CC500" s="53" t="s">
        <v>50</v>
      </c>
      <c r="CD500" s="84" t="s">
        <v>2053</v>
      </c>
      <c r="CE500" s="53"/>
      <c r="CF500" s="53" t="s">
        <v>2054</v>
      </c>
      <c r="CG500" s="53">
        <v>4</v>
      </c>
      <c r="CH500" s="83">
        <v>46169</v>
      </c>
      <c r="CI500" s="53"/>
      <c r="CJ500" s="53"/>
    </row>
    <row r="501" spans="3:88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5"/>
        <v>1</v>
      </c>
      <c r="M501" s="26">
        <f t="shared" si="58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67">
        <f>SUMIFS([1]Up!$J:$J,[1]Up!$D:$D,D501)</f>
        <v>0</v>
      </c>
      <c r="BZ501" s="82"/>
      <c r="CA501" s="82" t="str">
        <f t="shared" si="56"/>
        <v/>
      </c>
      <c r="CB501" s="53" t="str">
        <f t="shared" si="57"/>
        <v/>
      </c>
      <c r="CC501" s="53" t="s">
        <v>50</v>
      </c>
      <c r="CD501" s="84" t="s">
        <v>1953</v>
      </c>
      <c r="CE501" s="53"/>
      <c r="CF501" s="53" t="s">
        <v>1954</v>
      </c>
      <c r="CG501" s="53">
        <v>1</v>
      </c>
      <c r="CH501" s="83">
        <v>46169</v>
      </c>
      <c r="CI501" s="53"/>
      <c r="CJ501" s="53"/>
    </row>
    <row r="502" spans="3:88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5"/>
        <v>1</v>
      </c>
      <c r="M502" s="26">
        <f t="shared" si="58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67">
        <f>SUMIFS([1]Up!$J:$J,[1]Up!$D:$D,D502)</f>
        <v>0</v>
      </c>
      <c r="BZ502" s="82"/>
      <c r="CA502" s="82" t="str">
        <f t="shared" si="56"/>
        <v/>
      </c>
      <c r="CB502" s="53" t="str">
        <f t="shared" si="57"/>
        <v/>
      </c>
      <c r="CC502" s="53" t="s">
        <v>50</v>
      </c>
      <c r="CD502" s="84" t="s">
        <v>1948</v>
      </c>
      <c r="CE502" s="53"/>
      <c r="CF502" s="53" t="s">
        <v>1949</v>
      </c>
      <c r="CG502" s="53">
        <v>1</v>
      </c>
      <c r="CH502" s="83">
        <v>46169</v>
      </c>
      <c r="CI502" s="53"/>
      <c r="CJ502" s="53"/>
    </row>
    <row r="503" spans="3:88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5"/>
        <v>5</v>
      </c>
      <c r="M503" s="26">
        <f t="shared" si="5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67">
        <f>SUMIFS([1]Up!$J:$J,[1]Up!$D:$D,D503)</f>
        <v>0</v>
      </c>
      <c r="BZ503" s="82"/>
      <c r="CA503" s="82" t="str">
        <f t="shared" si="56"/>
        <v/>
      </c>
      <c r="CB503" s="53" t="str">
        <f t="shared" si="57"/>
        <v/>
      </c>
      <c r="CC503" s="53" t="s">
        <v>50</v>
      </c>
      <c r="CD503" s="84" t="s">
        <v>1870</v>
      </c>
      <c r="CE503" s="53"/>
      <c r="CF503" s="53" t="s">
        <v>1871</v>
      </c>
      <c r="CG503" s="53">
        <v>5</v>
      </c>
      <c r="CH503" s="83">
        <v>46169</v>
      </c>
      <c r="CI503" s="53"/>
      <c r="CJ503" s="53"/>
    </row>
    <row r="504" spans="3:88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5"/>
        <v>5</v>
      </c>
      <c r="M504" s="26">
        <f t="shared" si="58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67">
        <f>SUMIFS([1]Up!$J:$J,[1]Up!$D:$D,D504)</f>
        <v>0</v>
      </c>
      <c r="BZ504" s="82"/>
      <c r="CA504" s="82" t="str">
        <f t="shared" si="56"/>
        <v/>
      </c>
      <c r="CB504" s="53" t="str">
        <f t="shared" si="57"/>
        <v/>
      </c>
      <c r="CC504" s="53" t="s">
        <v>50</v>
      </c>
      <c r="CD504" s="84" t="s">
        <v>1870</v>
      </c>
      <c r="CE504" s="53"/>
      <c r="CF504" s="53" t="s">
        <v>1871</v>
      </c>
      <c r="CG504" s="53">
        <v>5</v>
      </c>
      <c r="CH504" s="83">
        <v>46169</v>
      </c>
      <c r="CI504" s="53"/>
      <c r="CJ504" s="53"/>
    </row>
    <row r="505" spans="3:88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5"/>
        <v>8</v>
      </c>
      <c r="M505" s="26">
        <f t="shared" si="58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67">
        <f>SUMIFS([1]Up!$J:$J,[1]Up!$D:$D,D505)</f>
        <v>0</v>
      </c>
      <c r="BZ505" s="82"/>
      <c r="CA505" s="82" t="str">
        <f t="shared" si="56"/>
        <v/>
      </c>
      <c r="CB505" s="53" t="str">
        <f t="shared" si="57"/>
        <v/>
      </c>
      <c r="CC505" s="53" t="s">
        <v>50</v>
      </c>
      <c r="CD505" s="84" t="s">
        <v>1870</v>
      </c>
      <c r="CE505" s="53"/>
      <c r="CF505" s="53" t="s">
        <v>1871</v>
      </c>
      <c r="CG505" s="53">
        <v>8</v>
      </c>
      <c r="CH505" s="83">
        <v>46169</v>
      </c>
      <c r="CI505" s="53"/>
      <c r="CJ505" s="53"/>
    </row>
    <row r="506" spans="3:88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5"/>
        <v>2</v>
      </c>
      <c r="M506" s="26">
        <f t="shared" si="58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67">
        <f>SUMIFS([1]Up!$J:$J,[1]Up!$D:$D,D506)</f>
        <v>0</v>
      </c>
      <c r="BZ506" s="82"/>
      <c r="CA506" s="82" t="str">
        <f t="shared" si="56"/>
        <v/>
      </c>
      <c r="CB506" s="53" t="str">
        <f t="shared" si="57"/>
        <v/>
      </c>
      <c r="CC506" s="53" t="s">
        <v>50</v>
      </c>
      <c r="CD506" s="84" t="s">
        <v>1870</v>
      </c>
      <c r="CE506" s="53"/>
      <c r="CF506" s="53" t="s">
        <v>1871</v>
      </c>
      <c r="CG506" s="53">
        <v>2</v>
      </c>
      <c r="CH506" s="83">
        <v>46169</v>
      </c>
      <c r="CI506" s="53"/>
      <c r="CJ506" s="53"/>
    </row>
    <row r="507" spans="3:88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5"/>
        <v>1</v>
      </c>
      <c r="M507" s="26">
        <f t="shared" si="58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67">
        <f>SUMIFS([1]Up!$J:$J,[1]Up!$D:$D,D507)</f>
        <v>0</v>
      </c>
      <c r="BZ507" s="82"/>
      <c r="CA507" s="82" t="str">
        <f t="shared" si="56"/>
        <v/>
      </c>
      <c r="CB507" s="53" t="str">
        <f t="shared" si="57"/>
        <v/>
      </c>
      <c r="CC507" s="53" t="s">
        <v>50</v>
      </c>
      <c r="CD507" s="84" t="s">
        <v>1870</v>
      </c>
      <c r="CE507" s="53"/>
      <c r="CF507" s="53" t="s">
        <v>1871</v>
      </c>
      <c r="CG507" s="53">
        <v>1</v>
      </c>
      <c r="CH507" s="83">
        <v>46169</v>
      </c>
      <c r="CI507" s="53"/>
      <c r="CJ507" s="53"/>
    </row>
    <row r="508" spans="3:88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5"/>
        <v>0</v>
      </c>
      <c r="M508" s="26">
        <f t="shared" si="58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67">
        <f>SUMIFS([1]Up!$J:$J,[1]Up!$D:$D,D508)</f>
        <v>0</v>
      </c>
      <c r="BZ508" s="82"/>
      <c r="CA508" s="82" t="str">
        <f t="shared" si="56"/>
        <v/>
      </c>
      <c r="CB508" s="53" t="str">
        <f t="shared" si="57"/>
        <v>Thừa 1</v>
      </c>
      <c r="CC508" s="53"/>
      <c r="CD508" s="84"/>
      <c r="CE508" s="53"/>
      <c r="CF508" s="53"/>
      <c r="CG508" s="53"/>
      <c r="CH508" s="83"/>
      <c r="CI508" s="53"/>
      <c r="CJ508" s="53"/>
    </row>
    <row r="509" spans="3:88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5"/>
        <v>1</v>
      </c>
      <c r="M509" s="26">
        <f t="shared" si="5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>
        <v>1</v>
      </c>
      <c r="BY509" s="67">
        <f>SUMIFS([1]Up!$J:$J,[1]Up!$D:$D,D509)</f>
        <v>0</v>
      </c>
      <c r="BZ509" s="82"/>
      <c r="CA509" s="82" t="str">
        <f t="shared" si="56"/>
        <v/>
      </c>
      <c r="CB509" s="53" t="str">
        <f t="shared" si="57"/>
        <v/>
      </c>
      <c r="CC509" s="53" t="s">
        <v>50</v>
      </c>
      <c r="CD509" s="84" t="s">
        <v>1870</v>
      </c>
      <c r="CE509" s="53"/>
      <c r="CF509" s="53" t="s">
        <v>1871</v>
      </c>
      <c r="CG509" s="53">
        <v>1</v>
      </c>
      <c r="CH509" s="83">
        <v>46169</v>
      </c>
      <c r="CI509" s="53"/>
      <c r="CJ509" s="53"/>
    </row>
    <row r="510" spans="3:88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5"/>
        <v>1</v>
      </c>
      <c r="M510" s="26">
        <f t="shared" si="58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67">
        <f>SUMIFS([1]Up!$J:$J,[1]Up!$D:$D,D510)</f>
        <v>0</v>
      </c>
      <c r="BZ510" s="82"/>
      <c r="CA510" s="82" t="str">
        <f t="shared" si="56"/>
        <v/>
      </c>
      <c r="CB510" s="53" t="str">
        <f t="shared" si="57"/>
        <v/>
      </c>
      <c r="CC510" s="53" t="s">
        <v>50</v>
      </c>
      <c r="CD510" s="84" t="s">
        <v>1870</v>
      </c>
      <c r="CE510" s="53"/>
      <c r="CF510" s="53" t="s">
        <v>1871</v>
      </c>
      <c r="CG510" s="53">
        <v>1</v>
      </c>
      <c r="CH510" s="83">
        <v>46169</v>
      </c>
      <c r="CI510" s="53"/>
      <c r="CJ510" s="53"/>
    </row>
    <row r="511" spans="3:88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5"/>
        <v>2</v>
      </c>
      <c r="M511" s="26">
        <f t="shared" si="5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67">
        <f>SUMIFS([1]Up!$J:$J,[1]Up!$D:$D,D511)</f>
        <v>0</v>
      </c>
      <c r="BZ511" s="82"/>
      <c r="CA511" s="82" t="str">
        <f t="shared" si="56"/>
        <v/>
      </c>
      <c r="CB511" s="53" t="str">
        <f t="shared" si="57"/>
        <v/>
      </c>
      <c r="CC511" s="53" t="s">
        <v>50</v>
      </c>
      <c r="CD511" s="53" t="s">
        <v>2085</v>
      </c>
      <c r="CE511" s="53"/>
      <c r="CF511" s="53" t="s">
        <v>2086</v>
      </c>
      <c r="CG511" s="53">
        <v>2</v>
      </c>
      <c r="CH511" s="83">
        <v>46169</v>
      </c>
      <c r="CI511" s="53"/>
      <c r="CJ511" s="53"/>
    </row>
    <row r="512" spans="3:88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5"/>
        <v>12</v>
      </c>
      <c r="M512" s="26">
        <f t="shared" si="5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67">
        <f>SUMIFS([1]Up!$J:$J,[1]Up!$D:$D,D512)</f>
        <v>0</v>
      </c>
      <c r="BZ512" s="82"/>
      <c r="CA512" s="82" t="str">
        <f t="shared" si="56"/>
        <v/>
      </c>
      <c r="CB512" s="53" t="str">
        <f t="shared" si="57"/>
        <v/>
      </c>
      <c r="CC512" s="53" t="s">
        <v>50</v>
      </c>
      <c r="CD512" s="84" t="s">
        <v>2090</v>
      </c>
      <c r="CE512" s="53"/>
      <c r="CF512" s="53" t="s">
        <v>2091</v>
      </c>
      <c r="CG512" s="53">
        <v>12</v>
      </c>
      <c r="CH512" s="83">
        <v>46169</v>
      </c>
      <c r="CI512" s="53"/>
      <c r="CJ512" s="53"/>
    </row>
    <row r="513" spans="3:88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5"/>
        <v>1</v>
      </c>
      <c r="M513" s="26">
        <f t="shared" si="5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26"/>
      <c r="BW513" s="26"/>
      <c r="BX513" s="26"/>
      <c r="BY513" s="67">
        <f>SUMIFS([1]Up!$J:$J,[1]Up!$D:$D,D513)</f>
        <v>0</v>
      </c>
      <c r="BZ513" s="82"/>
      <c r="CA513" s="82" t="str">
        <f t="shared" si="56"/>
        <v/>
      </c>
      <c r="CB513" s="53" t="str">
        <f t="shared" si="57"/>
        <v>Thừa 1</v>
      </c>
      <c r="CC513" s="53" t="s">
        <v>61</v>
      </c>
      <c r="CD513" s="53" t="s">
        <v>1984</v>
      </c>
      <c r="CE513" s="53"/>
      <c r="CF513" s="53" t="s">
        <v>1985</v>
      </c>
      <c r="CG513" s="53">
        <v>1</v>
      </c>
      <c r="CH513" s="83">
        <v>46169</v>
      </c>
      <c r="CI513" s="53"/>
      <c r="CJ513" s="53"/>
    </row>
    <row r="514" spans="3:88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5"/>
        <v>1</v>
      </c>
      <c r="M514" s="26">
        <f t="shared" si="58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67">
        <f>SUMIFS([1]Up!$J:$J,[1]Up!$D:$D,D514)</f>
        <v>0</v>
      </c>
      <c r="BZ514" s="82"/>
      <c r="CA514" s="82" t="str">
        <f t="shared" si="56"/>
        <v>PL6</v>
      </c>
      <c r="CB514" s="53" t="str">
        <f t="shared" si="57"/>
        <v/>
      </c>
      <c r="CC514" s="53" t="s">
        <v>50</v>
      </c>
      <c r="CD514" s="53"/>
      <c r="CE514" s="53"/>
      <c r="CF514" s="53" t="s">
        <v>1992</v>
      </c>
      <c r="CG514" s="53">
        <v>1</v>
      </c>
      <c r="CH514" s="83">
        <v>46169</v>
      </c>
      <c r="CI514" s="53"/>
      <c r="CJ514" s="53"/>
    </row>
    <row r="515" spans="3:88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5"/>
        <v>2</v>
      </c>
      <c r="M515" s="26">
        <f t="shared" si="5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67">
        <f>SUMIFS([1]Up!$J:$J,[1]Up!$D:$D,D515)</f>
        <v>0</v>
      </c>
      <c r="BZ515" s="82"/>
      <c r="CA515" s="82" t="str">
        <f t="shared" si="56"/>
        <v>PL6</v>
      </c>
      <c r="CB515" s="53" t="str">
        <f t="shared" si="57"/>
        <v/>
      </c>
      <c r="CC515" s="53" t="s">
        <v>50</v>
      </c>
      <c r="CD515" s="84" t="s">
        <v>1780</v>
      </c>
      <c r="CE515" s="53"/>
      <c r="CF515" s="53" t="s">
        <v>1781</v>
      </c>
      <c r="CG515" s="53">
        <v>2</v>
      </c>
      <c r="CH515" s="83">
        <v>46169</v>
      </c>
      <c r="CI515" s="53"/>
      <c r="CJ515" s="53"/>
    </row>
    <row r="516" spans="3:88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5"/>
        <v>2</v>
      </c>
      <c r="M516" s="26">
        <f t="shared" si="58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>
        <v>2</v>
      </c>
      <c r="BY516" s="67">
        <f>SUMIFS([1]Up!$J:$J,[1]Up!$D:$D,D516)</f>
        <v>0</v>
      </c>
      <c r="BZ516" s="82"/>
      <c r="CA516" s="82" t="str">
        <f t="shared" si="56"/>
        <v/>
      </c>
      <c r="CB516" s="53" t="str">
        <f t="shared" si="57"/>
        <v/>
      </c>
      <c r="CC516" s="53" t="s">
        <v>75</v>
      </c>
      <c r="CD516" s="53"/>
      <c r="CE516" s="53"/>
      <c r="CF516" s="53"/>
      <c r="CG516" s="53"/>
      <c r="CH516" s="83"/>
      <c r="CI516" s="53"/>
      <c r="CJ516" s="53"/>
    </row>
    <row r="517" spans="3:88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5"/>
        <v>2</v>
      </c>
      <c r="M517" s="26">
        <f t="shared" si="58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>
        <v>2</v>
      </c>
      <c r="BY517" s="67">
        <f>SUMIFS([1]Up!$J:$J,[1]Up!$D:$D,D517)</f>
        <v>0</v>
      </c>
      <c r="BZ517" s="82"/>
      <c r="CA517" s="82" t="str">
        <f t="shared" si="56"/>
        <v/>
      </c>
      <c r="CB517" s="53" t="str">
        <f t="shared" si="57"/>
        <v/>
      </c>
      <c r="CC517" s="53" t="s">
        <v>75</v>
      </c>
      <c r="CD517" s="53"/>
      <c r="CE517" s="53"/>
      <c r="CF517" s="53"/>
      <c r="CG517" s="53"/>
      <c r="CH517" s="83"/>
      <c r="CI517" s="53"/>
      <c r="CJ517" s="53"/>
    </row>
    <row r="518" spans="3:88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5"/>
        <v>2</v>
      </c>
      <c r="M518" s="26">
        <f t="shared" si="58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>
        <v>2</v>
      </c>
      <c r="BY518" s="67">
        <f>SUMIFS([1]Up!$J:$J,[1]Up!$D:$D,D518)</f>
        <v>0</v>
      </c>
      <c r="BZ518" s="82"/>
      <c r="CA518" s="82" t="str">
        <f t="shared" si="56"/>
        <v/>
      </c>
      <c r="CB518" s="53" t="str">
        <f t="shared" si="57"/>
        <v/>
      </c>
      <c r="CC518" s="53" t="s">
        <v>75</v>
      </c>
      <c r="CD518" s="53"/>
      <c r="CE518" s="53"/>
      <c r="CF518" s="53"/>
      <c r="CG518" s="53"/>
      <c r="CH518" s="83"/>
      <c r="CI518" s="53"/>
      <c r="CJ518" s="53"/>
    </row>
    <row r="519" spans="3:88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5"/>
        <v>307</v>
      </c>
      <c r="M519" s="26">
        <f t="shared" si="58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>
        <v>307</v>
      </c>
      <c r="BY519" s="67">
        <f>SUMIFS([1]Up!$J:$J,[1]Up!$D:$D,D519)</f>
        <v>0</v>
      </c>
      <c r="BZ519" s="82"/>
      <c r="CA519" s="82" t="str">
        <f t="shared" si="56"/>
        <v/>
      </c>
      <c r="CB519" s="53" t="str">
        <f t="shared" si="57"/>
        <v/>
      </c>
      <c r="CC519" s="53" t="s">
        <v>75</v>
      </c>
      <c r="CD519" s="53"/>
      <c r="CE519" s="53"/>
      <c r="CF519" s="53"/>
      <c r="CG519" s="53"/>
      <c r="CH519" s="83"/>
      <c r="CI519" s="53"/>
      <c r="CJ519" s="53"/>
    </row>
    <row r="520" spans="3:88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5"/>
        <v>157</v>
      </c>
      <c r="M520" s="26">
        <f t="shared" si="5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67">
        <f>SUMIFS([1]Up!$J:$J,[1]Up!$D:$D,D520)</f>
        <v>0</v>
      </c>
      <c r="BZ520" s="82"/>
      <c r="CA520" s="82" t="str">
        <f t="shared" si="56"/>
        <v/>
      </c>
      <c r="CB520" s="53" t="str">
        <f t="shared" si="57"/>
        <v/>
      </c>
      <c r="CC520" s="53" t="s">
        <v>75</v>
      </c>
      <c r="CD520" s="53"/>
      <c r="CE520" s="53"/>
      <c r="CF520" s="53"/>
      <c r="CG520" s="53"/>
      <c r="CH520" s="83"/>
      <c r="CI520" s="53"/>
      <c r="CJ520" s="53"/>
    </row>
    <row r="521" spans="3:88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5"/>
        <v>15</v>
      </c>
      <c r="M521" s="26">
        <f t="shared" si="58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>
        <v>15</v>
      </c>
      <c r="BY521" s="67">
        <f>SUMIFS([1]Up!$J:$J,[1]Up!$D:$D,D521)</f>
        <v>0</v>
      </c>
      <c r="BZ521" s="82"/>
      <c r="CA521" s="82" t="str">
        <f t="shared" si="56"/>
        <v/>
      </c>
      <c r="CB521" s="53" t="str">
        <f t="shared" si="57"/>
        <v/>
      </c>
      <c r="CC521" s="53" t="s">
        <v>75</v>
      </c>
      <c r="CD521" s="53"/>
      <c r="CE521" s="53"/>
      <c r="CF521" s="53"/>
      <c r="CG521" s="53"/>
      <c r="CH521" s="83"/>
      <c r="CI521" s="53"/>
      <c r="CJ521" s="53"/>
    </row>
    <row r="522" spans="3:88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5"/>
        <v>4</v>
      </c>
      <c r="M522" s="26">
        <f t="shared" si="5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>
        <v>4</v>
      </c>
      <c r="BY522" s="67">
        <f>SUMIFS([1]Up!$J:$J,[1]Up!$D:$D,D522)</f>
        <v>0</v>
      </c>
      <c r="BZ522" s="82"/>
      <c r="CA522" s="82" t="str">
        <f t="shared" si="56"/>
        <v/>
      </c>
      <c r="CB522" s="53" t="str">
        <f t="shared" si="57"/>
        <v/>
      </c>
      <c r="CC522" s="53" t="s">
        <v>75</v>
      </c>
      <c r="CD522" s="53"/>
      <c r="CE522" s="53"/>
      <c r="CF522" s="53"/>
      <c r="CG522" s="53"/>
      <c r="CH522" s="83"/>
      <c r="CI522" s="53"/>
      <c r="CJ522" s="53"/>
    </row>
    <row r="523" spans="3:88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5"/>
        <v>2</v>
      </c>
      <c r="M523" s="26">
        <f t="shared" si="5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67">
        <f>SUMIFS([1]Up!$J:$J,[1]Up!$D:$D,D523)</f>
        <v>0</v>
      </c>
      <c r="BZ523" s="82"/>
      <c r="CA523" s="82" t="str">
        <f t="shared" si="56"/>
        <v/>
      </c>
      <c r="CB523" s="53" t="str">
        <f t="shared" si="57"/>
        <v/>
      </c>
      <c r="CC523" s="53" t="s">
        <v>75</v>
      </c>
      <c r="CD523" s="53"/>
      <c r="CE523" s="53"/>
      <c r="CF523" s="53"/>
      <c r="CG523" s="53"/>
      <c r="CH523" s="83"/>
      <c r="CI523" s="53"/>
      <c r="CJ523" s="53"/>
    </row>
    <row r="524" spans="3:88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5"/>
        <v>4</v>
      </c>
      <c r="M524" s="26">
        <f t="shared" si="58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>
        <v>4</v>
      </c>
      <c r="BY524" s="67">
        <f>SUMIFS([1]Up!$J:$J,[1]Up!$D:$D,D524)</f>
        <v>0</v>
      </c>
      <c r="BZ524" s="82"/>
      <c r="CA524" s="82" t="str">
        <f t="shared" si="56"/>
        <v/>
      </c>
      <c r="CB524" s="53" t="str">
        <f t="shared" si="57"/>
        <v/>
      </c>
      <c r="CC524" s="53" t="s">
        <v>75</v>
      </c>
      <c r="CD524" s="53"/>
      <c r="CE524" s="53"/>
      <c r="CF524" s="53"/>
      <c r="CG524" s="53"/>
      <c r="CH524" s="83"/>
      <c r="CI524" s="53"/>
      <c r="CJ524" s="53"/>
    </row>
    <row r="525" spans="3:88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5"/>
        <v>1</v>
      </c>
      <c r="M525" s="26">
        <f t="shared" si="58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>
        <v>1</v>
      </c>
      <c r="BY525" s="67">
        <f>SUMIFS([1]Up!$J:$J,[1]Up!$D:$D,D525)</f>
        <v>0</v>
      </c>
      <c r="BZ525" s="82"/>
      <c r="CA525" s="82" t="str">
        <f t="shared" si="56"/>
        <v/>
      </c>
      <c r="CB525" s="53" t="str">
        <f t="shared" si="57"/>
        <v/>
      </c>
      <c r="CC525" s="53" t="s">
        <v>75</v>
      </c>
      <c r="CD525" s="53"/>
      <c r="CE525" s="53"/>
      <c r="CF525" s="53"/>
      <c r="CG525" s="53"/>
      <c r="CH525" s="83"/>
      <c r="CI525" s="53"/>
      <c r="CJ525" s="53"/>
    </row>
    <row r="526" spans="3:88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5"/>
        <v>1</v>
      </c>
      <c r="M526" s="26">
        <f t="shared" si="58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>
        <v>1</v>
      </c>
      <c r="BY526" s="67">
        <f>SUMIFS([1]Up!$J:$J,[1]Up!$D:$D,D526)</f>
        <v>0</v>
      </c>
      <c r="BZ526" s="82"/>
      <c r="CA526" s="82" t="str">
        <f t="shared" si="56"/>
        <v/>
      </c>
      <c r="CB526" s="53" t="str">
        <f t="shared" si="57"/>
        <v/>
      </c>
      <c r="CC526" s="53" t="s">
        <v>75</v>
      </c>
      <c r="CD526" s="53"/>
      <c r="CE526" s="53"/>
      <c r="CF526" s="53"/>
      <c r="CG526" s="53"/>
      <c r="CH526" s="83"/>
      <c r="CI526" s="53"/>
      <c r="CJ526" s="53"/>
    </row>
    <row r="527" spans="3:88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5"/>
        <v>8</v>
      </c>
      <c r="M527" s="26">
        <f t="shared" si="58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67">
        <f>SUMIFS([1]Up!$J:$J,[1]Up!$D:$D,D527)</f>
        <v>0</v>
      </c>
      <c r="BZ527" s="82"/>
      <c r="CA527" s="82" t="str">
        <f t="shared" si="56"/>
        <v>PL10</v>
      </c>
      <c r="CB527" s="53" t="str">
        <f t="shared" si="57"/>
        <v/>
      </c>
      <c r="CC527" s="53" t="s">
        <v>50</v>
      </c>
      <c r="CD527" s="84" t="s">
        <v>1789</v>
      </c>
      <c r="CE527" s="53"/>
      <c r="CF527" s="53" t="s">
        <v>1790</v>
      </c>
      <c r="CG527" s="53">
        <v>8</v>
      </c>
      <c r="CH527" s="83">
        <v>46169</v>
      </c>
      <c r="CI527" s="53"/>
      <c r="CJ527" s="53"/>
    </row>
    <row r="528" spans="3:88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5"/>
        <v>12</v>
      </c>
      <c r="M528" s="26">
        <f t="shared" si="5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67">
        <f>SUMIFS([1]Up!$J:$J,[1]Up!$D:$D,D528)</f>
        <v>0</v>
      </c>
      <c r="BZ528" s="82"/>
      <c r="CA528" s="82" t="str">
        <f t="shared" si="56"/>
        <v>PL6</v>
      </c>
      <c r="CB528" s="53" t="str">
        <f t="shared" si="57"/>
        <v/>
      </c>
      <c r="CC528" s="53" t="s">
        <v>50</v>
      </c>
      <c r="CD528" s="84" t="s">
        <v>1780</v>
      </c>
      <c r="CE528" s="53"/>
      <c r="CF528" s="53" t="s">
        <v>1781</v>
      </c>
      <c r="CG528" s="53">
        <v>12</v>
      </c>
      <c r="CH528" s="83">
        <v>46169</v>
      </c>
      <c r="CI528" s="53"/>
      <c r="CJ528" s="53"/>
    </row>
    <row r="529" spans="3:88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5"/>
        <v>12</v>
      </c>
      <c r="M529" s="26">
        <f t="shared" si="58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67">
        <f>SUMIFS([1]Up!$J:$J,[1]Up!$D:$D,D529)</f>
        <v>0</v>
      </c>
      <c r="BZ529" s="82"/>
      <c r="CA529" s="82" t="str">
        <f t="shared" si="56"/>
        <v>PL6</v>
      </c>
      <c r="CB529" s="53" t="str">
        <f t="shared" si="57"/>
        <v/>
      </c>
      <c r="CC529" s="53" t="s">
        <v>50</v>
      </c>
      <c r="CD529" s="84" t="s">
        <v>1780</v>
      </c>
      <c r="CE529" s="53"/>
      <c r="CF529" s="53" t="s">
        <v>1781</v>
      </c>
      <c r="CG529" s="53">
        <v>12</v>
      </c>
      <c r="CH529" s="83">
        <v>46169</v>
      </c>
      <c r="CI529" s="53"/>
      <c r="CJ529" s="53"/>
    </row>
    <row r="530" spans="3:88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5"/>
        <v>1</v>
      </c>
      <c r="M530" s="26">
        <f t="shared" si="5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67">
        <f>SUMIFS([1]Up!$J:$J,[1]Up!$D:$D,D530)</f>
        <v>0</v>
      </c>
      <c r="BZ530" s="82"/>
      <c r="CA530" s="82" t="str">
        <f t="shared" si="56"/>
        <v>PL6</v>
      </c>
      <c r="CB530" s="53" t="str">
        <f t="shared" si="57"/>
        <v/>
      </c>
      <c r="CC530" s="53" t="s">
        <v>50</v>
      </c>
      <c r="CD530" s="84" t="s">
        <v>1780</v>
      </c>
      <c r="CE530" s="53"/>
      <c r="CF530" s="53" t="s">
        <v>1781</v>
      </c>
      <c r="CG530" s="53">
        <v>1</v>
      </c>
      <c r="CH530" s="83">
        <v>46169</v>
      </c>
      <c r="CI530" s="53"/>
      <c r="CJ530" s="53"/>
    </row>
    <row r="531" spans="3:88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5"/>
        <v>1</v>
      </c>
      <c r="M531" s="26">
        <f t="shared" si="5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67">
        <f>SUMIFS([1]Up!$J:$J,[1]Up!$D:$D,D531)</f>
        <v>0</v>
      </c>
      <c r="BZ531" s="82"/>
      <c r="CA531" s="82" t="str">
        <f t="shared" si="56"/>
        <v/>
      </c>
      <c r="CB531" s="53" t="str">
        <f t="shared" si="57"/>
        <v/>
      </c>
      <c r="CC531" s="53" t="s">
        <v>50</v>
      </c>
      <c r="CD531" s="84" t="s">
        <v>1953</v>
      </c>
      <c r="CE531" s="53"/>
      <c r="CF531" s="53" t="s">
        <v>1954</v>
      </c>
      <c r="CG531" s="53">
        <v>1</v>
      </c>
      <c r="CH531" s="83">
        <v>46169</v>
      </c>
      <c r="CI531" s="53"/>
      <c r="CJ531" s="53"/>
    </row>
    <row r="532" spans="3:88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5"/>
        <v>1</v>
      </c>
      <c r="M532" s="26">
        <f t="shared" si="5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67">
        <f>SUMIFS([1]Up!$J:$J,[1]Up!$D:$D,D532)</f>
        <v>0</v>
      </c>
      <c r="BZ532" s="82"/>
      <c r="CA532" s="82" t="str">
        <f t="shared" si="56"/>
        <v/>
      </c>
      <c r="CB532" s="53" t="str">
        <f t="shared" si="57"/>
        <v/>
      </c>
      <c r="CC532" s="53" t="s">
        <v>50</v>
      </c>
      <c r="CD532" s="53"/>
      <c r="CE532" s="53"/>
      <c r="CF532" s="53" t="s">
        <v>1681</v>
      </c>
      <c r="CG532" s="53">
        <v>1</v>
      </c>
      <c r="CH532" s="83"/>
      <c r="CI532" s="53"/>
      <c r="CJ532" s="53"/>
    </row>
    <row r="533" spans="3:88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5"/>
        <v>1</v>
      </c>
      <c r="M533" s="26">
        <f t="shared" si="5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67">
        <f>SUMIFS([1]Up!$J:$J,[1]Up!$D:$D,D533)</f>
        <v>0</v>
      </c>
      <c r="BZ533" s="82"/>
      <c r="CA533" s="82" t="str">
        <f t="shared" si="56"/>
        <v/>
      </c>
      <c r="CB533" s="53" t="str">
        <f t="shared" si="57"/>
        <v/>
      </c>
      <c r="CC533" s="53" t="s">
        <v>50</v>
      </c>
      <c r="CD533" s="84" t="s">
        <v>1921</v>
      </c>
      <c r="CE533" s="53"/>
      <c r="CF533" s="53" t="s">
        <v>1922</v>
      </c>
      <c r="CG533" s="53">
        <v>1</v>
      </c>
      <c r="CH533" s="83">
        <v>46169</v>
      </c>
      <c r="CI533" s="53"/>
      <c r="CJ533" s="53"/>
    </row>
    <row r="534" spans="3:88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5"/>
        <v>1</v>
      </c>
      <c r="M534" s="26">
        <f t="shared" si="58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9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67">
        <f>SUMIFS([1]Up!$J:$J,[1]Up!$D:$D,D534)</f>
        <v>0</v>
      </c>
      <c r="BZ534" s="82"/>
      <c r="CA534" s="82" t="str">
        <f t="shared" si="56"/>
        <v/>
      </c>
      <c r="CB534" s="53" t="str">
        <f t="shared" si="57"/>
        <v/>
      </c>
      <c r="CC534" s="53" t="s">
        <v>50</v>
      </c>
      <c r="CD534" s="53"/>
      <c r="CE534" s="53"/>
      <c r="CF534" s="53" t="s">
        <v>1681</v>
      </c>
      <c r="CG534" s="53">
        <v>1</v>
      </c>
      <c r="CH534" s="83"/>
      <c r="CI534" s="53"/>
      <c r="CJ534" s="53"/>
    </row>
    <row r="535" spans="3:88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5"/>
        <v>1</v>
      </c>
      <c r="M535" s="26">
        <f t="shared" si="58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9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67">
        <f>SUMIFS([1]Up!$J:$J,[1]Up!$D:$D,D535)</f>
        <v>0</v>
      </c>
      <c r="BZ535" s="82"/>
      <c r="CA535" s="82" t="str">
        <f t="shared" si="56"/>
        <v/>
      </c>
      <c r="CB535" s="53" t="str">
        <f t="shared" si="57"/>
        <v/>
      </c>
      <c r="CC535" s="53" t="s">
        <v>50</v>
      </c>
      <c r="CD535" s="53"/>
      <c r="CE535" s="53"/>
      <c r="CF535" s="53" t="s">
        <v>1681</v>
      </c>
      <c r="CG535" s="53">
        <v>1</v>
      </c>
      <c r="CH535" s="83"/>
      <c r="CI535" s="53"/>
      <c r="CJ535" s="53"/>
    </row>
    <row r="536" spans="3:88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5"/>
        <v>8</v>
      </c>
      <c r="M536" s="26">
        <f t="shared" si="5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67">
        <f>SUMIFS([1]Up!$J:$J,[1]Up!$D:$D,D536)</f>
        <v>0</v>
      </c>
      <c r="BZ536" s="82"/>
      <c r="CA536" s="82" t="str">
        <f t="shared" si="56"/>
        <v/>
      </c>
      <c r="CB536" s="53" t="str">
        <f t="shared" si="57"/>
        <v/>
      </c>
      <c r="CC536" s="53" t="s">
        <v>50</v>
      </c>
      <c r="CD536" s="84" t="s">
        <v>1870</v>
      </c>
      <c r="CE536" s="53"/>
      <c r="CF536" s="53" t="s">
        <v>1871</v>
      </c>
      <c r="CG536" s="53">
        <v>8</v>
      </c>
      <c r="CH536" s="83">
        <v>46169</v>
      </c>
      <c r="CI536" s="53"/>
      <c r="CJ536" s="53"/>
    </row>
    <row r="537" spans="3:88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5"/>
        <v>8</v>
      </c>
      <c r="M537" s="26">
        <f t="shared" si="58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67">
        <f>SUMIFS([1]Up!$J:$J,[1]Up!$D:$D,D537)</f>
        <v>0</v>
      </c>
      <c r="BZ537" s="82"/>
      <c r="CA537" s="82" t="str">
        <f t="shared" si="56"/>
        <v/>
      </c>
      <c r="CB537" s="53" t="str">
        <f t="shared" si="57"/>
        <v/>
      </c>
      <c r="CC537" s="53" t="s">
        <v>50</v>
      </c>
      <c r="CD537" s="84" t="s">
        <v>1870</v>
      </c>
      <c r="CE537" s="53"/>
      <c r="CF537" s="53" t="s">
        <v>1871</v>
      </c>
      <c r="CG537" s="53">
        <v>8</v>
      </c>
      <c r="CH537" s="83">
        <v>46169</v>
      </c>
      <c r="CI537" s="53"/>
      <c r="CJ537" s="53"/>
    </row>
    <row r="538" spans="3:88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5"/>
        <v>8</v>
      </c>
      <c r="M538" s="26">
        <f t="shared" si="58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67">
        <f>SUMIFS([1]Up!$J:$J,[1]Up!$D:$D,D538)</f>
        <v>0</v>
      </c>
      <c r="BZ538" s="82"/>
      <c r="CA538" s="82" t="str">
        <f t="shared" si="56"/>
        <v/>
      </c>
      <c r="CB538" s="53" t="str">
        <f t="shared" si="57"/>
        <v/>
      </c>
      <c r="CC538" s="53" t="s">
        <v>50</v>
      </c>
      <c r="CD538" s="84" t="s">
        <v>1870</v>
      </c>
      <c r="CE538" s="53"/>
      <c r="CF538" s="53" t="s">
        <v>1871</v>
      </c>
      <c r="CG538" s="53">
        <v>8</v>
      </c>
      <c r="CH538" s="83">
        <v>46169</v>
      </c>
      <c r="CI538" s="53"/>
      <c r="CJ538" s="53"/>
    </row>
    <row r="539" spans="3:88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5"/>
        <v>1</v>
      </c>
      <c r="M539" s="26">
        <f t="shared" si="58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67">
        <f>SUMIFS([1]Up!$J:$J,[1]Up!$D:$D,D539)</f>
        <v>0</v>
      </c>
      <c r="BZ539" s="82"/>
      <c r="CA539" s="82" t="str">
        <f t="shared" si="56"/>
        <v/>
      </c>
      <c r="CB539" s="53" t="str">
        <f t="shared" si="57"/>
        <v/>
      </c>
      <c r="CC539" s="53" t="s">
        <v>50</v>
      </c>
      <c r="CD539" s="53" t="s">
        <v>2125</v>
      </c>
      <c r="CE539" s="53"/>
      <c r="CF539" s="53" t="s">
        <v>2126</v>
      </c>
      <c r="CG539" s="53">
        <v>1</v>
      </c>
      <c r="CH539" s="83">
        <v>46169</v>
      </c>
      <c r="CI539" s="53"/>
      <c r="CJ539" s="53"/>
    </row>
    <row r="540" spans="3:88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5"/>
        <v>9</v>
      </c>
      <c r="M540" s="26">
        <f t="shared" si="5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67">
        <f>SUMIFS([1]Up!$J:$J,[1]Up!$D:$D,D540)</f>
        <v>0</v>
      </c>
      <c r="BZ540" s="82"/>
      <c r="CA540" s="82" t="str">
        <f t="shared" si="56"/>
        <v/>
      </c>
      <c r="CB540" s="53" t="str">
        <f t="shared" si="57"/>
        <v/>
      </c>
      <c r="CC540" s="53" t="s">
        <v>50</v>
      </c>
      <c r="CD540" s="84" t="s">
        <v>2090</v>
      </c>
      <c r="CE540" s="53"/>
      <c r="CF540" s="53" t="s">
        <v>2091</v>
      </c>
      <c r="CG540" s="53">
        <v>9</v>
      </c>
      <c r="CH540" s="83">
        <v>46169</v>
      </c>
      <c r="CI540" s="53"/>
      <c r="CJ540" s="53"/>
    </row>
    <row r="541" spans="3:88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5"/>
        <v>1</v>
      </c>
      <c r="M541" s="26">
        <f t="shared" si="5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26"/>
      <c r="BW541" s="26"/>
      <c r="BX541" s="26"/>
      <c r="BY541" s="67">
        <f>SUMIFS([1]Up!$J:$J,[1]Up!$D:$D,D541)</f>
        <v>0</v>
      </c>
      <c r="BZ541" s="82"/>
      <c r="CA541" s="82" t="str">
        <f t="shared" si="56"/>
        <v/>
      </c>
      <c r="CB541" s="53" t="str">
        <f t="shared" si="57"/>
        <v>Thừa 1</v>
      </c>
      <c r="CC541" s="53" t="s">
        <v>61</v>
      </c>
      <c r="CD541" s="53" t="s">
        <v>1984</v>
      </c>
      <c r="CE541" s="53"/>
      <c r="CF541" s="53" t="s">
        <v>1985</v>
      </c>
      <c r="CG541" s="53">
        <v>1</v>
      </c>
      <c r="CH541" s="83">
        <v>46169</v>
      </c>
      <c r="CI541" s="53"/>
      <c r="CJ541" s="53"/>
    </row>
    <row r="542" spans="3:88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60">MIN(SUM(N542:BX542),I542)</f>
        <v>1</v>
      </c>
      <c r="M542" s="26">
        <f t="shared" si="58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67">
        <f>SUMIFS([1]Up!$J:$J,[1]Up!$D:$D,D542)</f>
        <v>0</v>
      </c>
      <c r="BZ542" s="82"/>
      <c r="CA542" s="82" t="str">
        <f t="shared" ref="CA542:CA605" si="61">IFERROR(IF(C542="Plate",LEFT(E542,FIND("*",E542,1)-1),""),IF(C542="Plate",LEFT(E542,FIND("x",E542,1)-1),""))</f>
        <v>PL6</v>
      </c>
      <c r="CB542" s="53" t="str">
        <f t="shared" ref="CB542:CB605" si="62">IF(ROUND(SUM(N542:BX542)-I542,0)&gt;0,"Thừa "&amp;SUM(N542:BX542)-I542,"")</f>
        <v/>
      </c>
      <c r="CC542" s="53" t="s">
        <v>50</v>
      </c>
      <c r="CD542" s="53"/>
      <c r="CE542" s="53"/>
      <c r="CF542" s="53" t="s">
        <v>1992</v>
      </c>
      <c r="CG542" s="53">
        <v>1</v>
      </c>
      <c r="CH542" s="83">
        <v>46169</v>
      </c>
      <c r="CI542" s="53"/>
      <c r="CJ542" s="53"/>
    </row>
    <row r="543" spans="3:88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60"/>
        <v>1</v>
      </c>
      <c r="M543" s="26">
        <f t="shared" si="5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67">
        <f>SUMIFS([1]Up!$J:$J,[1]Up!$D:$D,D543)</f>
        <v>0</v>
      </c>
      <c r="BZ543" s="82"/>
      <c r="CA543" s="82" t="str">
        <f t="shared" si="61"/>
        <v/>
      </c>
      <c r="CB543" s="53" t="str">
        <f t="shared" si="62"/>
        <v/>
      </c>
      <c r="CC543" s="53" t="s">
        <v>50</v>
      </c>
      <c r="CD543" s="53" t="s">
        <v>3799</v>
      </c>
      <c r="CE543" s="53"/>
      <c r="CF543" s="53" t="s">
        <v>3801</v>
      </c>
      <c r="CG543" s="53">
        <v>1</v>
      </c>
      <c r="CH543" s="83">
        <v>46169</v>
      </c>
      <c r="CI543" s="53"/>
      <c r="CJ543" s="53"/>
    </row>
    <row r="544" spans="3:88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60"/>
        <v>352</v>
      </c>
      <c r="M544" s="26">
        <f t="shared" si="58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>
        <v>352</v>
      </c>
      <c r="BY544" s="67">
        <f>SUMIFS([1]Up!$J:$J,[1]Up!$D:$D,D544)</f>
        <v>0</v>
      </c>
      <c r="BZ544" s="82"/>
      <c r="CA544" s="82" t="str">
        <f t="shared" si="61"/>
        <v/>
      </c>
      <c r="CB544" s="53" t="str">
        <f t="shared" si="62"/>
        <v/>
      </c>
      <c r="CC544" s="53" t="s">
        <v>75</v>
      </c>
      <c r="CD544" s="53"/>
      <c r="CE544" s="53"/>
      <c r="CF544" s="53"/>
      <c r="CG544" s="53"/>
      <c r="CH544" s="83"/>
      <c r="CI544" s="53"/>
      <c r="CJ544" s="53"/>
    </row>
    <row r="545" spans="3:88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8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>
        <v>1</v>
      </c>
      <c r="BY545" s="67">
        <f>SUMIFS([1]Up!$J:$J,[1]Up!$D:$D,D545)</f>
        <v>0</v>
      </c>
      <c r="BZ545" s="82"/>
      <c r="CA545" s="82" t="str">
        <f t="shared" si="61"/>
        <v/>
      </c>
      <c r="CB545" s="53" t="str">
        <f t="shared" si="62"/>
        <v/>
      </c>
      <c r="CC545" s="53" t="s">
        <v>75</v>
      </c>
      <c r="CD545" s="53"/>
      <c r="CE545" s="53"/>
      <c r="CF545" s="53"/>
      <c r="CG545" s="53"/>
      <c r="CH545" s="83"/>
      <c r="CI545" s="53"/>
      <c r="CJ545" s="53"/>
    </row>
    <row r="546" spans="3:88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67">
        <f>SUMIFS([1]Up!$J:$J,[1]Up!$D:$D,D546)</f>
        <v>0</v>
      </c>
      <c r="BZ546" s="82"/>
      <c r="CA546" s="82" t="str">
        <f t="shared" si="61"/>
        <v/>
      </c>
      <c r="CB546" s="53" t="str">
        <f t="shared" si="62"/>
        <v/>
      </c>
      <c r="CC546" s="53" t="s">
        <v>75</v>
      </c>
      <c r="CD546" s="53"/>
      <c r="CE546" s="53"/>
      <c r="CF546" s="53"/>
      <c r="CG546" s="53"/>
      <c r="CH546" s="83"/>
      <c r="CI546" s="53"/>
      <c r="CJ546" s="53"/>
    </row>
    <row r="547" spans="3:88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8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>
        <v>21</v>
      </c>
      <c r="BY547" s="67">
        <f>SUMIFS([1]Up!$J:$J,[1]Up!$D:$D,D547)</f>
        <v>0</v>
      </c>
      <c r="BZ547" s="82"/>
      <c r="CA547" s="82" t="str">
        <f t="shared" si="61"/>
        <v/>
      </c>
      <c r="CB547" s="53" t="str">
        <f t="shared" si="62"/>
        <v/>
      </c>
      <c r="CC547" s="53" t="s">
        <v>75</v>
      </c>
      <c r="CD547" s="53"/>
      <c r="CE547" s="53"/>
      <c r="CF547" s="53"/>
      <c r="CG547" s="53"/>
      <c r="CH547" s="83"/>
      <c r="CI547" s="53"/>
      <c r="CJ547" s="53"/>
    </row>
    <row r="548" spans="3:88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8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>
        <v>4</v>
      </c>
      <c r="BY548" s="67">
        <f>SUMIFS([1]Up!$J:$J,[1]Up!$D:$D,D548)</f>
        <v>0</v>
      </c>
      <c r="BZ548" s="82"/>
      <c r="CA548" s="82" t="str">
        <f t="shared" si="61"/>
        <v/>
      </c>
      <c r="CB548" s="53" t="str">
        <f t="shared" si="62"/>
        <v/>
      </c>
      <c r="CC548" s="53" t="s">
        <v>75</v>
      </c>
      <c r="CD548" s="53"/>
      <c r="CE548" s="53"/>
      <c r="CF548" s="53"/>
      <c r="CG548" s="53"/>
      <c r="CH548" s="83"/>
      <c r="CI548" s="53"/>
      <c r="CJ548" s="53"/>
    </row>
    <row r="549" spans="3:88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8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>
        <v>4</v>
      </c>
      <c r="BY549" s="67">
        <f>SUMIFS([1]Up!$J:$J,[1]Up!$D:$D,D549)</f>
        <v>0</v>
      </c>
      <c r="BZ549" s="82"/>
      <c r="CA549" s="82" t="str">
        <f t="shared" si="61"/>
        <v/>
      </c>
      <c r="CB549" s="53" t="str">
        <f t="shared" si="62"/>
        <v/>
      </c>
      <c r="CC549" s="53" t="s">
        <v>75</v>
      </c>
      <c r="CD549" s="53"/>
      <c r="CE549" s="53"/>
      <c r="CF549" s="53"/>
      <c r="CG549" s="53"/>
      <c r="CH549" s="83"/>
      <c r="CI549" s="53"/>
      <c r="CJ549" s="53"/>
    </row>
    <row r="550" spans="3:88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8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>
        <v>1</v>
      </c>
      <c r="BY550" s="67">
        <f>SUMIFS([1]Up!$J:$J,[1]Up!$D:$D,D550)</f>
        <v>0</v>
      </c>
      <c r="BZ550" s="82"/>
      <c r="CA550" s="82" t="str">
        <f t="shared" si="61"/>
        <v/>
      </c>
      <c r="CB550" s="53" t="str">
        <f t="shared" si="62"/>
        <v/>
      </c>
      <c r="CC550" s="53" t="s">
        <v>75</v>
      </c>
      <c r="CD550" s="53"/>
      <c r="CE550" s="53"/>
      <c r="CF550" s="53"/>
      <c r="CG550" s="53"/>
      <c r="CH550" s="83"/>
      <c r="CI550" s="53"/>
      <c r="CJ550" s="53"/>
    </row>
    <row r="551" spans="3:88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8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>
        <v>1</v>
      </c>
      <c r="BY551" s="67">
        <f>SUMIFS([1]Up!$J:$J,[1]Up!$D:$D,D551)</f>
        <v>0</v>
      </c>
      <c r="BZ551" s="82"/>
      <c r="CA551" s="82" t="str">
        <f t="shared" si="61"/>
        <v/>
      </c>
      <c r="CB551" s="53" t="str">
        <f t="shared" si="62"/>
        <v/>
      </c>
      <c r="CC551" s="53" t="s">
        <v>75</v>
      </c>
      <c r="CD551" s="53"/>
      <c r="CE551" s="53"/>
      <c r="CF551" s="53"/>
      <c r="CG551" s="53"/>
      <c r="CH551" s="83"/>
      <c r="CI551" s="53"/>
      <c r="CJ551" s="53"/>
    </row>
    <row r="552" spans="3:88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8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67">
        <f>SUMIFS([1]Up!$J:$J,[1]Up!$D:$D,D552)</f>
        <v>0</v>
      </c>
      <c r="BZ552" s="82"/>
      <c r="CA552" s="82" t="str">
        <f t="shared" si="61"/>
        <v>PL10</v>
      </c>
      <c r="CB552" s="53" t="str">
        <f t="shared" si="62"/>
        <v/>
      </c>
      <c r="CC552" s="53" t="s">
        <v>50</v>
      </c>
      <c r="CD552" s="84" t="s">
        <v>1789</v>
      </c>
      <c r="CE552" s="53"/>
      <c r="CF552" s="53" t="s">
        <v>1790</v>
      </c>
      <c r="CG552" s="53">
        <v>8</v>
      </c>
      <c r="CH552" s="83">
        <v>46169</v>
      </c>
      <c r="CI552" s="53"/>
      <c r="CJ552" s="53"/>
    </row>
    <row r="553" spans="3:88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8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67">
        <f>SUMIFS([1]Up!$J:$J,[1]Up!$D:$D,D553)</f>
        <v>0</v>
      </c>
      <c r="BZ553" s="82"/>
      <c r="CA553" s="82" t="str">
        <f t="shared" si="61"/>
        <v>PL6</v>
      </c>
      <c r="CB553" s="53" t="str">
        <f t="shared" si="62"/>
        <v/>
      </c>
      <c r="CC553" s="53" t="s">
        <v>50</v>
      </c>
      <c r="CD553" s="84" t="s">
        <v>1780</v>
      </c>
      <c r="CE553" s="53"/>
      <c r="CF553" s="53" t="s">
        <v>1781</v>
      </c>
      <c r="CG553" s="53">
        <v>1</v>
      </c>
      <c r="CH553" s="83">
        <v>46169</v>
      </c>
      <c r="CI553" s="53"/>
      <c r="CJ553" s="53"/>
    </row>
    <row r="554" spans="3:88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8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67">
        <f>SUMIFS([1]Up!$J:$J,[1]Up!$D:$D,D554)</f>
        <v>0</v>
      </c>
      <c r="BZ554" s="82"/>
      <c r="CA554" s="82" t="str">
        <f t="shared" si="61"/>
        <v>PL6</v>
      </c>
      <c r="CB554" s="53" t="str">
        <f t="shared" si="62"/>
        <v/>
      </c>
      <c r="CC554" s="53" t="s">
        <v>50</v>
      </c>
      <c r="CD554" s="84" t="s">
        <v>1780</v>
      </c>
      <c r="CE554" s="53"/>
      <c r="CF554" s="53" t="s">
        <v>1781</v>
      </c>
      <c r="CG554" s="53">
        <v>9</v>
      </c>
      <c r="CH554" s="83">
        <v>46169</v>
      </c>
      <c r="CI554" s="53"/>
      <c r="CJ554" s="53"/>
    </row>
    <row r="555" spans="3:88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8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67">
        <f>SUMIFS([1]Up!$J:$J,[1]Up!$D:$D,D555)</f>
        <v>0</v>
      </c>
      <c r="BZ555" s="82"/>
      <c r="CA555" s="82" t="str">
        <f t="shared" si="61"/>
        <v>PL6</v>
      </c>
      <c r="CB555" s="53" t="str">
        <f t="shared" si="62"/>
        <v/>
      </c>
      <c r="CC555" s="53" t="s">
        <v>50</v>
      </c>
      <c r="CD555" s="84" t="s">
        <v>1780</v>
      </c>
      <c r="CE555" s="53"/>
      <c r="CF555" s="53" t="s">
        <v>1781</v>
      </c>
      <c r="CG555" s="53">
        <v>9</v>
      </c>
      <c r="CH555" s="83">
        <v>46169</v>
      </c>
      <c r="CI555" s="53"/>
      <c r="CJ555" s="53"/>
    </row>
    <row r="556" spans="3:88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67">
        <f>SUMIFS([1]Up!$J:$J,[1]Up!$D:$D,D556)</f>
        <v>0</v>
      </c>
      <c r="BZ556" s="82"/>
      <c r="CA556" s="82" t="str">
        <f t="shared" si="61"/>
        <v>PL2.6</v>
      </c>
      <c r="CB556" s="53" t="str">
        <f t="shared" si="62"/>
        <v/>
      </c>
      <c r="CC556" s="53" t="s">
        <v>61</v>
      </c>
      <c r="CD556" s="84" t="s">
        <v>3877</v>
      </c>
      <c r="CE556" s="53"/>
      <c r="CF556" s="53" t="s">
        <v>3878</v>
      </c>
      <c r="CG556" s="53">
        <v>4</v>
      </c>
      <c r="CH556" s="83">
        <v>46191</v>
      </c>
      <c r="CI556" s="53"/>
      <c r="CJ556" s="53"/>
    </row>
    <row r="557" spans="3:88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8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67">
        <f>SUMIFS([1]Up!$J:$J,[1]Up!$D:$D,D557)</f>
        <v>0</v>
      </c>
      <c r="BZ557" s="82"/>
      <c r="CA557" s="82" t="str">
        <f t="shared" si="61"/>
        <v/>
      </c>
      <c r="CB557" s="53" t="str">
        <f t="shared" si="62"/>
        <v/>
      </c>
      <c r="CC557" s="53" t="s">
        <v>50</v>
      </c>
      <c r="CD557" s="53"/>
      <c r="CE557" s="53"/>
      <c r="CF557" s="53" t="s">
        <v>1681</v>
      </c>
      <c r="CG557" s="53">
        <v>1</v>
      </c>
      <c r="CH557" s="83"/>
      <c r="CI557" s="53"/>
      <c r="CJ557" s="53"/>
    </row>
    <row r="558" spans="3:88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8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67">
        <f>SUMIFS([1]Up!$J:$J,[1]Up!$D:$D,D558)</f>
        <v>0</v>
      </c>
      <c r="BZ558" s="82"/>
      <c r="CA558" s="82" t="str">
        <f t="shared" si="61"/>
        <v/>
      </c>
      <c r="CB558" s="53" t="str">
        <f t="shared" si="62"/>
        <v/>
      </c>
      <c r="CC558" s="53" t="s">
        <v>50</v>
      </c>
      <c r="CD558" s="84" t="s">
        <v>1870</v>
      </c>
      <c r="CE558" s="53"/>
      <c r="CF558" s="53" t="s">
        <v>1871</v>
      </c>
      <c r="CG558" s="53">
        <v>1</v>
      </c>
      <c r="CH558" s="83">
        <v>46169</v>
      </c>
      <c r="CI558" s="53"/>
      <c r="CJ558" s="53"/>
    </row>
    <row r="559" spans="3:88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67">
        <f>SUMIFS([1]Up!$J:$J,[1]Up!$D:$D,D559)</f>
        <v>0</v>
      </c>
      <c r="BZ559" s="82"/>
      <c r="CA559" s="82" t="str">
        <f t="shared" si="61"/>
        <v/>
      </c>
      <c r="CB559" s="53" t="str">
        <f t="shared" si="62"/>
        <v/>
      </c>
      <c r="CC559" s="53" t="s">
        <v>50</v>
      </c>
      <c r="CD559" s="84" t="s">
        <v>1870</v>
      </c>
      <c r="CE559" s="53"/>
      <c r="CF559" s="53" t="s">
        <v>1871</v>
      </c>
      <c r="CG559" s="53">
        <v>4</v>
      </c>
      <c r="CH559" s="83">
        <v>46169</v>
      </c>
      <c r="CI559" s="53"/>
      <c r="CJ559" s="53"/>
    </row>
    <row r="560" spans="3:88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8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67">
        <f>SUMIFS([1]Up!$J:$J,[1]Up!$D:$D,D560)</f>
        <v>0</v>
      </c>
      <c r="BZ560" s="82"/>
      <c r="CA560" s="82" t="str">
        <f t="shared" si="61"/>
        <v/>
      </c>
      <c r="CB560" s="53" t="str">
        <f t="shared" si="62"/>
        <v/>
      </c>
      <c r="CC560" s="53" t="s">
        <v>50</v>
      </c>
      <c r="CD560" s="84" t="s">
        <v>1870</v>
      </c>
      <c r="CE560" s="53"/>
      <c r="CF560" s="53" t="s">
        <v>1871</v>
      </c>
      <c r="CG560" s="53">
        <v>4</v>
      </c>
      <c r="CH560" s="83">
        <v>46169</v>
      </c>
      <c r="CI560" s="53"/>
      <c r="CJ560" s="53"/>
    </row>
    <row r="561" spans="3:88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8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67">
        <f>SUMIFS([1]Up!$J:$J,[1]Up!$D:$D,D561)</f>
        <v>0</v>
      </c>
      <c r="BZ561" s="82"/>
      <c r="CA561" s="82" t="str">
        <f t="shared" si="61"/>
        <v/>
      </c>
      <c r="CB561" s="53" t="str">
        <f t="shared" si="62"/>
        <v/>
      </c>
      <c r="CC561" s="53" t="s">
        <v>50</v>
      </c>
      <c r="CD561" s="84" t="s">
        <v>1870</v>
      </c>
      <c r="CE561" s="53"/>
      <c r="CF561" s="53" t="s">
        <v>1871</v>
      </c>
      <c r="CG561" s="53">
        <v>4</v>
      </c>
      <c r="CH561" s="83">
        <v>46169</v>
      </c>
      <c r="CI561" s="53"/>
      <c r="CJ561" s="53"/>
    </row>
    <row r="562" spans="3:88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8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67">
        <f>SUMIFS([1]Up!$J:$J,[1]Up!$D:$D,D562)</f>
        <v>0</v>
      </c>
      <c r="BZ562" s="82"/>
      <c r="CA562" s="82" t="str">
        <f t="shared" si="61"/>
        <v/>
      </c>
      <c r="CB562" s="53" t="str">
        <f t="shared" si="62"/>
        <v/>
      </c>
      <c r="CC562" s="53" t="s">
        <v>50</v>
      </c>
      <c r="CD562" s="84" t="s">
        <v>1870</v>
      </c>
      <c r="CE562" s="53"/>
      <c r="CF562" s="53" t="s">
        <v>1871</v>
      </c>
      <c r="CG562" s="53">
        <v>4</v>
      </c>
      <c r="CH562" s="83">
        <v>46169</v>
      </c>
      <c r="CI562" s="53"/>
      <c r="CJ562" s="53"/>
    </row>
    <row r="563" spans="3:88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8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67">
        <f>SUMIFS([1]Up!$J:$J,[1]Up!$D:$D,D563)</f>
        <v>0</v>
      </c>
      <c r="BZ563" s="82"/>
      <c r="CA563" s="82" t="str">
        <f t="shared" si="61"/>
        <v/>
      </c>
      <c r="CB563" s="53" t="str">
        <f t="shared" si="62"/>
        <v/>
      </c>
      <c r="CC563" s="53" t="s">
        <v>50</v>
      </c>
      <c r="CD563" s="84" t="s">
        <v>1870</v>
      </c>
      <c r="CE563" s="53"/>
      <c r="CF563" s="53" t="s">
        <v>1871</v>
      </c>
      <c r="CG563" s="53">
        <v>4</v>
      </c>
      <c r="CH563" s="83">
        <v>46169</v>
      </c>
      <c r="CI563" s="53"/>
      <c r="CJ563" s="53"/>
    </row>
    <row r="564" spans="3:88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3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67">
        <f>SUMIFS([1]Up!$J:$J,[1]Up!$D:$D,D564)</f>
        <v>0</v>
      </c>
      <c r="BZ564" s="82"/>
      <c r="CA564" s="82" t="str">
        <f t="shared" si="61"/>
        <v/>
      </c>
      <c r="CB564" s="53" t="str">
        <f t="shared" si="62"/>
        <v/>
      </c>
      <c r="CC564" s="53" t="s">
        <v>50</v>
      </c>
      <c r="CD564" s="84" t="s">
        <v>1870</v>
      </c>
      <c r="CE564" s="53"/>
      <c r="CF564" s="53" t="s">
        <v>1871</v>
      </c>
      <c r="CG564" s="53">
        <v>4</v>
      </c>
      <c r="CH564" s="83">
        <v>46169</v>
      </c>
      <c r="CI564" s="53"/>
      <c r="CJ564" s="53"/>
    </row>
    <row r="565" spans="3:88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67">
        <f>SUMIFS([1]Up!$J:$J,[1]Up!$D:$D,D565)</f>
        <v>0</v>
      </c>
      <c r="BZ565" s="82"/>
      <c r="CA565" s="82" t="str">
        <f t="shared" si="61"/>
        <v/>
      </c>
      <c r="CB565" s="53" t="str">
        <f t="shared" si="62"/>
        <v/>
      </c>
      <c r="CC565" s="53" t="s">
        <v>50</v>
      </c>
      <c r="CD565" s="53" t="s">
        <v>2167</v>
      </c>
      <c r="CE565" s="53"/>
      <c r="CF565" s="53" t="s">
        <v>2168</v>
      </c>
      <c r="CG565" s="53">
        <v>2</v>
      </c>
      <c r="CH565" s="83">
        <v>46169</v>
      </c>
      <c r="CI565" s="53"/>
      <c r="CJ565" s="53"/>
    </row>
    <row r="566" spans="3:88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3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26"/>
      <c r="BW566" s="26"/>
      <c r="BX566" s="26"/>
      <c r="BY566" s="67">
        <f>SUMIFS([1]Up!$J:$J,[1]Up!$D:$D,D566)</f>
        <v>0</v>
      </c>
      <c r="BZ566" s="82"/>
      <c r="CA566" s="82" t="str">
        <f t="shared" si="61"/>
        <v/>
      </c>
      <c r="CB566" s="53" t="str">
        <f t="shared" si="62"/>
        <v/>
      </c>
      <c r="CC566" s="53" t="s">
        <v>61</v>
      </c>
      <c r="CD566" s="84" t="s">
        <v>1974</v>
      </c>
      <c r="CE566" s="53"/>
      <c r="CF566" s="53" t="s">
        <v>1975</v>
      </c>
      <c r="CG566" s="53">
        <v>6</v>
      </c>
      <c r="CH566" s="83">
        <v>46169</v>
      </c>
      <c r="CI566" s="53"/>
      <c r="CJ566" s="53"/>
    </row>
    <row r="567" spans="3:88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67">
        <f>SUMIFS([1]Up!$J:$J,[1]Up!$D:$D,D567)</f>
        <v>0</v>
      </c>
      <c r="BZ567" s="82"/>
      <c r="CA567" s="82" t="str">
        <f t="shared" si="61"/>
        <v>PL38</v>
      </c>
      <c r="CB567" s="53" t="str">
        <f t="shared" si="62"/>
        <v/>
      </c>
      <c r="CC567" s="53" t="s">
        <v>50</v>
      </c>
      <c r="CD567" s="53" t="s">
        <v>2046</v>
      </c>
      <c r="CE567" s="53"/>
      <c r="CF567" s="53" t="s">
        <v>2047</v>
      </c>
      <c r="CG567" s="53">
        <v>2</v>
      </c>
      <c r="CH567" s="83">
        <v>46169</v>
      </c>
      <c r="CI567" s="53"/>
      <c r="CJ567" s="53"/>
    </row>
    <row r="568" spans="3:88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3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67">
        <f>SUMIFS([1]Up!$J:$J,[1]Up!$D:$D,D568)</f>
        <v>0</v>
      </c>
      <c r="BZ568" s="82"/>
      <c r="CA568" s="82" t="str">
        <f t="shared" si="61"/>
        <v>PL10</v>
      </c>
      <c r="CB568" s="53" t="str">
        <f t="shared" si="62"/>
        <v/>
      </c>
      <c r="CC568" s="53" t="s">
        <v>61</v>
      </c>
      <c r="CD568" s="84" t="s">
        <v>1789</v>
      </c>
      <c r="CE568" s="53"/>
      <c r="CF568" s="53" t="s">
        <v>1790</v>
      </c>
      <c r="CG568" s="53">
        <v>4</v>
      </c>
      <c r="CH568" s="83">
        <v>46169</v>
      </c>
      <c r="CI568" s="53"/>
      <c r="CJ568" s="53"/>
    </row>
    <row r="569" spans="3:88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3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67">
        <f>SUMIFS([1]Up!$J:$J,[1]Up!$D:$D,D569)</f>
        <v>0</v>
      </c>
      <c r="BZ569" s="82"/>
      <c r="CA569" s="82" t="str">
        <f t="shared" si="61"/>
        <v>PL25</v>
      </c>
      <c r="CB569" s="53" t="str">
        <f t="shared" si="62"/>
        <v/>
      </c>
      <c r="CC569" s="53" t="s">
        <v>61</v>
      </c>
      <c r="CD569" s="84" t="s">
        <v>1875</v>
      </c>
      <c r="CE569" s="53"/>
      <c r="CF569" s="53" t="s">
        <v>1876</v>
      </c>
      <c r="CG569" s="53">
        <v>2</v>
      </c>
      <c r="CH569" s="83">
        <v>46169</v>
      </c>
      <c r="CI569" s="53"/>
      <c r="CJ569" s="53"/>
    </row>
    <row r="570" spans="3:88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3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67">
        <f>SUMIFS([1]Up!$J:$J,[1]Up!$D:$D,D570)</f>
        <v>0</v>
      </c>
      <c r="BZ570" s="82"/>
      <c r="CA570" s="82" t="str">
        <f t="shared" si="61"/>
        <v/>
      </c>
      <c r="CB570" s="53" t="str">
        <f t="shared" si="62"/>
        <v/>
      </c>
      <c r="CC570" s="53" t="s">
        <v>50</v>
      </c>
      <c r="CD570" s="84" t="s">
        <v>1835</v>
      </c>
      <c r="CE570" s="53"/>
      <c r="CF570" s="53" t="s">
        <v>1836</v>
      </c>
      <c r="CG570" s="53">
        <v>1</v>
      </c>
      <c r="CH570" s="83">
        <v>46169</v>
      </c>
      <c r="CI570" s="53"/>
      <c r="CJ570" s="53"/>
    </row>
    <row r="571" spans="3:88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67">
        <f>SUMIFS([1]Up!$J:$J,[1]Up!$D:$D,D571)</f>
        <v>0</v>
      </c>
      <c r="BZ571" s="82"/>
      <c r="CA571" s="82" t="str">
        <f t="shared" si="61"/>
        <v/>
      </c>
      <c r="CB571" s="53" t="str">
        <f t="shared" si="62"/>
        <v/>
      </c>
      <c r="CC571" s="53" t="s">
        <v>75</v>
      </c>
      <c r="CD571" s="53"/>
      <c r="CE571" s="53"/>
      <c r="CF571" s="53"/>
      <c r="CG571" s="53"/>
      <c r="CH571" s="83"/>
      <c r="CI571" s="53"/>
      <c r="CJ571" s="53"/>
    </row>
    <row r="572" spans="3:88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3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>
        <v>136</v>
      </c>
      <c r="BY572" s="67">
        <f>SUMIFS([1]Up!$J:$J,[1]Up!$D:$D,D572)</f>
        <v>0</v>
      </c>
      <c r="BZ572" s="82"/>
      <c r="CA572" s="82" t="str">
        <f t="shared" si="61"/>
        <v/>
      </c>
      <c r="CB572" s="53" t="str">
        <f t="shared" si="62"/>
        <v/>
      </c>
      <c r="CC572" s="53" t="s">
        <v>75</v>
      </c>
      <c r="CD572" s="53"/>
      <c r="CE572" s="53"/>
      <c r="CF572" s="53"/>
      <c r="CG572" s="53"/>
      <c r="CH572" s="83"/>
      <c r="CI572" s="53"/>
      <c r="CJ572" s="53"/>
    </row>
    <row r="573" spans="3:88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3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>
        <v>6</v>
      </c>
      <c r="BY573" s="67">
        <f>SUMIFS([1]Up!$J:$J,[1]Up!$D:$D,D573)</f>
        <v>0</v>
      </c>
      <c r="BZ573" s="82"/>
      <c r="CA573" s="82" t="str">
        <f t="shared" si="61"/>
        <v/>
      </c>
      <c r="CB573" s="53" t="str">
        <f t="shared" si="62"/>
        <v/>
      </c>
      <c r="CC573" s="53" t="s">
        <v>75</v>
      </c>
      <c r="CD573" s="53"/>
      <c r="CE573" s="53"/>
      <c r="CF573" s="53"/>
      <c r="CG573" s="53"/>
      <c r="CH573" s="83"/>
      <c r="CI573" s="53"/>
      <c r="CJ573" s="53"/>
    </row>
    <row r="574" spans="3:88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67">
        <f>SUMIFS([1]Up!$J:$J,[1]Up!$D:$D,D574)</f>
        <v>0</v>
      </c>
      <c r="BZ574" s="82"/>
      <c r="CA574" s="82" t="str">
        <f t="shared" si="61"/>
        <v/>
      </c>
      <c r="CB574" s="53" t="str">
        <f t="shared" si="62"/>
        <v/>
      </c>
      <c r="CC574" s="53" t="s">
        <v>75</v>
      </c>
      <c r="CD574" s="53"/>
      <c r="CE574" s="53"/>
      <c r="CF574" s="53"/>
      <c r="CG574" s="53"/>
      <c r="CH574" s="83"/>
      <c r="CI574" s="53"/>
      <c r="CJ574" s="53"/>
    </row>
    <row r="575" spans="3:88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67">
        <f>SUMIFS([1]Up!$J:$J,[1]Up!$D:$D,D575)</f>
        <v>0</v>
      </c>
      <c r="BZ575" s="82"/>
      <c r="CA575" s="82" t="str">
        <f t="shared" si="61"/>
        <v/>
      </c>
      <c r="CB575" s="53" t="str">
        <f t="shared" si="62"/>
        <v/>
      </c>
      <c r="CC575" s="53" t="s">
        <v>75</v>
      </c>
      <c r="CD575" s="53"/>
      <c r="CE575" s="53"/>
      <c r="CF575" s="53"/>
      <c r="CG575" s="53"/>
      <c r="CH575" s="83"/>
      <c r="CI575" s="53"/>
      <c r="CJ575" s="53"/>
    </row>
    <row r="576" spans="3:88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3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>
        <v>360</v>
      </c>
      <c r="BY576" s="67">
        <f>SUMIFS([1]Up!$J:$J,[1]Up!$D:$D,D576)</f>
        <v>0</v>
      </c>
      <c r="BZ576" s="82"/>
      <c r="CA576" s="82" t="str">
        <f t="shared" si="61"/>
        <v/>
      </c>
      <c r="CB576" s="53" t="str">
        <f t="shared" si="62"/>
        <v/>
      </c>
      <c r="CC576" s="53" t="s">
        <v>75</v>
      </c>
      <c r="CD576" s="53"/>
      <c r="CE576" s="53"/>
      <c r="CF576" s="53"/>
      <c r="CG576" s="53"/>
      <c r="CH576" s="83"/>
      <c r="CI576" s="53"/>
      <c r="CJ576" s="53"/>
    </row>
    <row r="577" spans="3:88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67">
        <f>SUMIFS([1]Up!$J:$J,[1]Up!$D:$D,D577)</f>
        <v>0</v>
      </c>
      <c r="BZ577" s="82"/>
      <c r="CA577" s="82" t="str">
        <f t="shared" si="61"/>
        <v/>
      </c>
      <c r="CB577" s="53" t="str">
        <f t="shared" si="62"/>
        <v/>
      </c>
      <c r="CC577" s="53" t="s">
        <v>75</v>
      </c>
      <c r="CD577" s="53"/>
      <c r="CE577" s="53"/>
      <c r="CF577" s="53"/>
      <c r="CG577" s="53"/>
      <c r="CH577" s="83"/>
      <c r="CI577" s="53"/>
      <c r="CJ577" s="53"/>
    </row>
    <row r="578" spans="3:88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3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67">
        <f>SUMIFS([1]Up!$J:$J,[1]Up!$D:$D,D578)</f>
        <v>0</v>
      </c>
      <c r="BZ578" s="82" t="s">
        <v>82</v>
      </c>
      <c r="CA578" s="82" t="str">
        <f t="shared" si="61"/>
        <v>PL6</v>
      </c>
      <c r="CB578" s="53" t="str">
        <f t="shared" si="62"/>
        <v>Thừa 1</v>
      </c>
      <c r="CC578" s="53" t="s">
        <v>50</v>
      </c>
      <c r="CD578" s="53"/>
      <c r="CE578" s="53"/>
      <c r="CF578" s="53" t="s">
        <v>1681</v>
      </c>
      <c r="CG578" s="53">
        <v>1</v>
      </c>
      <c r="CH578" s="83"/>
      <c r="CI578" s="53"/>
      <c r="CJ578" s="53"/>
    </row>
    <row r="579" spans="3:88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3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67">
        <f>SUMIFS([1]Up!$J:$J,[1]Up!$D:$D,D579)</f>
        <v>0</v>
      </c>
      <c r="BZ579" s="82"/>
      <c r="CA579" s="82" t="str">
        <f t="shared" si="61"/>
        <v>PL6</v>
      </c>
      <c r="CB579" s="53" t="str">
        <f t="shared" si="62"/>
        <v/>
      </c>
      <c r="CC579" s="53" t="s">
        <v>50</v>
      </c>
      <c r="CD579" s="53" t="s">
        <v>2180</v>
      </c>
      <c r="CE579" s="53"/>
      <c r="CF579" s="53" t="s">
        <v>2181</v>
      </c>
      <c r="CG579" s="53">
        <v>2</v>
      </c>
      <c r="CH579" s="83">
        <v>46169</v>
      </c>
      <c r="CI579" s="53"/>
      <c r="CJ579" s="53"/>
    </row>
    <row r="580" spans="3:88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3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67">
        <f>SUMIFS([1]Up!$J:$J,[1]Up!$D:$D,D580)</f>
        <v>0</v>
      </c>
      <c r="BZ580" s="82"/>
      <c r="CA580" s="82" t="str">
        <f t="shared" si="61"/>
        <v>PL10</v>
      </c>
      <c r="CB580" s="53" t="str">
        <f t="shared" si="62"/>
        <v/>
      </c>
      <c r="CC580" s="53" t="s">
        <v>50</v>
      </c>
      <c r="CD580" s="84" t="s">
        <v>1789</v>
      </c>
      <c r="CE580" s="53"/>
      <c r="CF580" s="53" t="s">
        <v>1790</v>
      </c>
      <c r="CG580" s="53">
        <v>2</v>
      </c>
      <c r="CH580" s="83">
        <v>46169</v>
      </c>
      <c r="CI580" s="53"/>
      <c r="CJ580" s="53"/>
    </row>
    <row r="581" spans="3:88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3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67">
        <f>SUMIFS([1]Up!$J:$J,[1]Up!$D:$D,D581)</f>
        <v>0</v>
      </c>
      <c r="BZ581" s="82"/>
      <c r="CA581" s="82" t="str">
        <f t="shared" si="61"/>
        <v>PL10</v>
      </c>
      <c r="CB581" s="53" t="str">
        <f t="shared" si="62"/>
        <v/>
      </c>
      <c r="CC581" s="53" t="s">
        <v>50</v>
      </c>
      <c r="CD581" s="84" t="s">
        <v>1789</v>
      </c>
      <c r="CE581" s="53"/>
      <c r="CF581" s="53" t="s">
        <v>1790</v>
      </c>
      <c r="CG581" s="53">
        <v>4</v>
      </c>
      <c r="CH581" s="83">
        <v>46169</v>
      </c>
      <c r="CI581" s="53"/>
      <c r="CJ581" s="53"/>
    </row>
    <row r="582" spans="3:88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3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67">
        <f>SUMIFS([1]Up!$J:$J,[1]Up!$D:$D,D582)</f>
        <v>0</v>
      </c>
      <c r="BZ582" s="82"/>
      <c r="CA582" s="82" t="str">
        <f t="shared" si="61"/>
        <v/>
      </c>
      <c r="CB582" s="53" t="str">
        <f t="shared" si="62"/>
        <v/>
      </c>
      <c r="CC582" s="53" t="s">
        <v>50</v>
      </c>
      <c r="CD582" s="53" t="s">
        <v>2190</v>
      </c>
      <c r="CE582" s="53"/>
      <c r="CF582" s="53" t="s">
        <v>2192</v>
      </c>
      <c r="CG582" s="53">
        <v>2</v>
      </c>
      <c r="CH582" s="83">
        <v>46169</v>
      </c>
      <c r="CI582" s="53"/>
      <c r="CJ582" s="53"/>
    </row>
    <row r="583" spans="3:88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3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67">
        <f>SUMIFS([1]Up!$J:$J,[1]Up!$D:$D,D583)</f>
        <v>0</v>
      </c>
      <c r="BZ583" s="82"/>
      <c r="CA583" s="82" t="str">
        <f t="shared" si="61"/>
        <v/>
      </c>
      <c r="CB583" s="53" t="str">
        <f t="shared" si="62"/>
        <v/>
      </c>
      <c r="CC583" s="53" t="s">
        <v>50</v>
      </c>
      <c r="CD583" s="53" t="s">
        <v>2190</v>
      </c>
      <c r="CE583" s="53"/>
      <c r="CF583" s="53" t="s">
        <v>2192</v>
      </c>
      <c r="CG583" s="53">
        <v>2</v>
      </c>
      <c r="CH583" s="83">
        <v>46169</v>
      </c>
      <c r="CI583" s="53"/>
      <c r="CJ583" s="53"/>
    </row>
    <row r="584" spans="3:88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3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67">
        <f>SUMIFS([1]Up!$J:$J,[1]Up!$D:$D,D584)</f>
        <v>0</v>
      </c>
      <c r="BZ584" s="82"/>
      <c r="CA584" s="82" t="str">
        <f t="shared" si="61"/>
        <v/>
      </c>
      <c r="CB584" s="53" t="str">
        <f t="shared" si="62"/>
        <v/>
      </c>
      <c r="CC584" s="53" t="s">
        <v>50</v>
      </c>
      <c r="CD584" s="84" t="s">
        <v>2197</v>
      </c>
      <c r="CE584" s="53"/>
      <c r="CF584" s="53" t="s">
        <v>2198</v>
      </c>
      <c r="CG584" s="53">
        <v>2</v>
      </c>
      <c r="CH584" s="83">
        <v>46169</v>
      </c>
      <c r="CI584" s="53"/>
      <c r="CJ584" s="53"/>
    </row>
    <row r="585" spans="3:88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3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67">
        <f>SUMIFS([1]Up!$J:$J,[1]Up!$D:$D,D585)</f>
        <v>0</v>
      </c>
      <c r="BZ585" s="82"/>
      <c r="CA585" s="82" t="str">
        <f t="shared" si="61"/>
        <v/>
      </c>
      <c r="CB585" s="53" t="str">
        <f t="shared" si="62"/>
        <v/>
      </c>
      <c r="CC585" s="53" t="s">
        <v>96</v>
      </c>
      <c r="CD585" s="53"/>
      <c r="CE585" s="53"/>
      <c r="CF585" s="53" t="s">
        <v>1681</v>
      </c>
      <c r="CG585" s="53">
        <v>2</v>
      </c>
      <c r="CH585" s="83"/>
      <c r="CI585" s="53"/>
      <c r="CJ585" s="53"/>
    </row>
    <row r="586" spans="3:88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3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67">
        <f>SUMIFS([1]Up!$J:$J,[1]Up!$D:$D,D586)</f>
        <v>0</v>
      </c>
      <c r="BZ586" s="82"/>
      <c r="CA586" s="82" t="str">
        <f t="shared" si="61"/>
        <v/>
      </c>
      <c r="CB586" s="53" t="str">
        <f t="shared" si="62"/>
        <v/>
      </c>
      <c r="CC586" s="53" t="s">
        <v>50</v>
      </c>
      <c r="CD586" s="84" t="s">
        <v>1870</v>
      </c>
      <c r="CE586" s="53"/>
      <c r="CF586" s="53" t="s">
        <v>1871</v>
      </c>
      <c r="CG586" s="53">
        <v>16</v>
      </c>
      <c r="CH586" s="83">
        <v>46169</v>
      </c>
      <c r="CI586" s="53"/>
      <c r="CJ586" s="53"/>
    </row>
    <row r="587" spans="3:88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3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67">
        <f>SUMIFS([1]Up!$J:$J,[1]Up!$D:$D,D587)</f>
        <v>0</v>
      </c>
      <c r="BZ587" s="82"/>
      <c r="CA587" s="82" t="str">
        <f t="shared" si="61"/>
        <v/>
      </c>
      <c r="CB587" s="53" t="str">
        <f t="shared" si="62"/>
        <v/>
      </c>
      <c r="CC587" s="53" t="s">
        <v>50</v>
      </c>
      <c r="CD587" s="84" t="s">
        <v>1870</v>
      </c>
      <c r="CE587" s="53"/>
      <c r="CF587" s="53" t="s">
        <v>1871</v>
      </c>
      <c r="CG587" s="53">
        <v>4</v>
      </c>
      <c r="CH587" s="83">
        <v>46169</v>
      </c>
      <c r="CI587" s="53"/>
      <c r="CJ587" s="53"/>
    </row>
    <row r="588" spans="3:88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3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67">
        <f>SUMIFS([1]Up!$J:$J,[1]Up!$D:$D,D588)</f>
        <v>0</v>
      </c>
      <c r="BZ588" s="82"/>
      <c r="CA588" s="82" t="str">
        <f t="shared" si="61"/>
        <v/>
      </c>
      <c r="CB588" s="53" t="str">
        <f t="shared" si="62"/>
        <v/>
      </c>
      <c r="CC588" s="53" t="s">
        <v>50</v>
      </c>
      <c r="CD588" s="84" t="s">
        <v>1870</v>
      </c>
      <c r="CE588" s="53"/>
      <c r="CF588" s="53" t="s">
        <v>1871</v>
      </c>
      <c r="CG588" s="53">
        <v>4</v>
      </c>
      <c r="CH588" s="83">
        <v>46169</v>
      </c>
      <c r="CI588" s="53"/>
      <c r="CJ588" s="53"/>
    </row>
    <row r="589" spans="3:88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3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67">
        <f>SUMIFS([1]Up!$J:$J,[1]Up!$D:$D,D589)</f>
        <v>0</v>
      </c>
      <c r="BZ589" s="82"/>
      <c r="CA589" s="82" t="str">
        <f t="shared" si="61"/>
        <v/>
      </c>
      <c r="CB589" s="53" t="str">
        <f t="shared" si="62"/>
        <v/>
      </c>
      <c r="CC589" s="53" t="s">
        <v>50</v>
      </c>
      <c r="CD589" s="84" t="s">
        <v>1870</v>
      </c>
      <c r="CE589" s="53"/>
      <c r="CF589" s="53" t="s">
        <v>1871</v>
      </c>
      <c r="CG589" s="53">
        <v>4</v>
      </c>
      <c r="CH589" s="83">
        <v>46169</v>
      </c>
      <c r="CI589" s="53"/>
      <c r="CJ589" s="53"/>
    </row>
    <row r="590" spans="3:88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67">
        <f>SUMIFS([1]Up!$J:$J,[1]Up!$D:$D,D590)</f>
        <v>0</v>
      </c>
      <c r="BZ590" s="82"/>
      <c r="CA590" s="82" t="str">
        <f t="shared" si="61"/>
        <v/>
      </c>
      <c r="CB590" s="53" t="str">
        <f t="shared" si="62"/>
        <v/>
      </c>
      <c r="CC590" s="53" t="s">
        <v>50</v>
      </c>
      <c r="CD590" s="84" t="s">
        <v>1870</v>
      </c>
      <c r="CE590" s="53"/>
      <c r="CF590" s="53" t="s">
        <v>1871</v>
      </c>
      <c r="CG590" s="53">
        <v>4</v>
      </c>
      <c r="CH590" s="83">
        <v>46169</v>
      </c>
      <c r="CI590" s="53"/>
      <c r="CJ590" s="53"/>
    </row>
    <row r="591" spans="3:88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3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67">
        <f>SUMIFS([1]Up!$J:$J,[1]Up!$D:$D,D591)</f>
        <v>0</v>
      </c>
      <c r="BZ591" s="82"/>
      <c r="CA591" s="82" t="str">
        <f t="shared" si="61"/>
        <v/>
      </c>
      <c r="CB591" s="53" t="str">
        <f t="shared" si="62"/>
        <v/>
      </c>
      <c r="CC591" s="53" t="s">
        <v>50</v>
      </c>
      <c r="CD591" s="84" t="s">
        <v>1870</v>
      </c>
      <c r="CE591" s="53"/>
      <c r="CF591" s="53" t="s">
        <v>1871</v>
      </c>
      <c r="CG591" s="53">
        <v>4</v>
      </c>
      <c r="CH591" s="83">
        <v>46169</v>
      </c>
      <c r="CI591" s="53"/>
      <c r="CJ591" s="53"/>
    </row>
    <row r="592" spans="3:88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3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67">
        <f>SUMIFS([1]Up!$J:$J,[1]Up!$D:$D,D592)</f>
        <v>0</v>
      </c>
      <c r="BZ592" s="82"/>
      <c r="CA592" s="82" t="str">
        <f t="shared" si="61"/>
        <v/>
      </c>
      <c r="CB592" s="53" t="str">
        <f t="shared" si="62"/>
        <v/>
      </c>
      <c r="CC592" s="53" t="s">
        <v>50</v>
      </c>
      <c r="CD592" s="84" t="s">
        <v>1870</v>
      </c>
      <c r="CE592" s="53"/>
      <c r="CF592" s="53" t="s">
        <v>1871</v>
      </c>
      <c r="CG592" s="53">
        <v>4</v>
      </c>
      <c r="CH592" s="83">
        <v>46169</v>
      </c>
      <c r="CI592" s="53"/>
      <c r="CJ592" s="53"/>
    </row>
    <row r="593" spans="3:88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3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67">
        <f>SUMIFS([1]Up!$J:$J,[1]Up!$D:$D,D593)</f>
        <v>0</v>
      </c>
      <c r="BZ593" s="82"/>
      <c r="CA593" s="82" t="str">
        <f t="shared" si="61"/>
        <v>PL25</v>
      </c>
      <c r="CB593" s="53" t="str">
        <f t="shared" si="62"/>
        <v/>
      </c>
      <c r="CC593" s="53" t="s">
        <v>50</v>
      </c>
      <c r="CD593" s="84" t="s">
        <v>1875</v>
      </c>
      <c r="CE593" s="53"/>
      <c r="CF593" s="53" t="s">
        <v>1876</v>
      </c>
      <c r="CG593" s="53">
        <v>4</v>
      </c>
      <c r="CH593" s="83">
        <v>46169</v>
      </c>
      <c r="CI593" s="53"/>
      <c r="CJ593" s="53"/>
    </row>
    <row r="594" spans="3:88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67">
        <f>SUMIFS([1]Up!$J:$J,[1]Up!$D:$D,D594)</f>
        <v>0</v>
      </c>
      <c r="BZ594" s="82"/>
      <c r="CA594" s="82" t="str">
        <f t="shared" si="61"/>
        <v>PL38</v>
      </c>
      <c r="CB594" s="53" t="str">
        <f t="shared" si="62"/>
        <v/>
      </c>
      <c r="CC594" s="53" t="s">
        <v>50</v>
      </c>
      <c r="CD594" s="53" t="s">
        <v>2046</v>
      </c>
      <c r="CE594" s="53"/>
      <c r="CF594" s="53" t="s">
        <v>2047</v>
      </c>
      <c r="CG594" s="53">
        <v>4</v>
      </c>
      <c r="CH594" s="83">
        <v>46169</v>
      </c>
      <c r="CI594" s="53"/>
      <c r="CJ594" s="53"/>
    </row>
    <row r="595" spans="3:88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3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67">
        <f>SUMIFS([1]Up!$J:$J,[1]Up!$D:$D,D595)</f>
        <v>0</v>
      </c>
      <c r="BZ595" s="82"/>
      <c r="CA595" s="82" t="str">
        <f t="shared" si="61"/>
        <v>PL10</v>
      </c>
      <c r="CB595" s="53" t="str">
        <f t="shared" si="62"/>
        <v/>
      </c>
      <c r="CC595" s="53" t="s">
        <v>61</v>
      </c>
      <c r="CD595" s="84" t="s">
        <v>1789</v>
      </c>
      <c r="CE595" s="53"/>
      <c r="CF595" s="53" t="s">
        <v>1790</v>
      </c>
      <c r="CG595" s="53">
        <v>8</v>
      </c>
      <c r="CH595" s="83">
        <v>46169</v>
      </c>
      <c r="CI595" s="53"/>
      <c r="CJ595" s="53"/>
    </row>
    <row r="596" spans="3:88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3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67">
        <f>SUMIFS([1]Up!$J:$J,[1]Up!$D:$D,D596)</f>
        <v>0</v>
      </c>
      <c r="BZ596" s="82"/>
      <c r="CA596" s="82" t="str">
        <f t="shared" si="61"/>
        <v/>
      </c>
      <c r="CB596" s="53" t="str">
        <f t="shared" si="62"/>
        <v/>
      </c>
      <c r="CC596" s="53" t="s">
        <v>50</v>
      </c>
      <c r="CD596" s="53" t="s">
        <v>2207</v>
      </c>
      <c r="CE596" s="53"/>
      <c r="CF596" s="53" t="s">
        <v>2209</v>
      </c>
      <c r="CG596" s="53">
        <v>1</v>
      </c>
      <c r="CH596" s="83">
        <v>46169</v>
      </c>
      <c r="CI596" s="53"/>
      <c r="CJ596" s="53"/>
    </row>
    <row r="597" spans="3:88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3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>
        <v>500</v>
      </c>
      <c r="BY597" s="67">
        <f>SUMIFS([1]Up!$J:$J,[1]Up!$D:$D,D597)</f>
        <v>0</v>
      </c>
      <c r="BZ597" s="82"/>
      <c r="CA597" s="82" t="str">
        <f t="shared" si="61"/>
        <v/>
      </c>
      <c r="CB597" s="53" t="str">
        <f t="shared" si="62"/>
        <v/>
      </c>
      <c r="CC597" s="53" t="s">
        <v>75</v>
      </c>
      <c r="CD597" s="53"/>
      <c r="CE597" s="53"/>
      <c r="CF597" s="53"/>
      <c r="CG597" s="53"/>
      <c r="CH597" s="83"/>
      <c r="CI597" s="53"/>
      <c r="CJ597" s="53"/>
    </row>
    <row r="598" spans="3:88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3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26"/>
      <c r="BW598" s="26"/>
      <c r="BX598" s="26"/>
      <c r="BY598" s="67">
        <f>SUMIFS([1]Up!$J:$J,[1]Up!$D:$D,D598)</f>
        <v>0</v>
      </c>
      <c r="BZ598" s="82"/>
      <c r="CA598" s="82" t="str">
        <f t="shared" si="61"/>
        <v/>
      </c>
      <c r="CB598" s="53" t="str">
        <f t="shared" si="62"/>
        <v/>
      </c>
      <c r="CC598" s="53" t="s">
        <v>75</v>
      </c>
      <c r="CD598" s="53"/>
      <c r="CE598" s="53"/>
      <c r="CF598" s="53"/>
      <c r="CG598" s="53"/>
      <c r="CH598" s="83"/>
      <c r="CI598" s="53"/>
      <c r="CJ598" s="53"/>
    </row>
    <row r="599" spans="3:88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3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67">
        <f>SUMIFS([1]Up!$J:$J,[1]Up!$D:$D,D599)</f>
        <v>0</v>
      </c>
      <c r="BZ599" s="82" t="s">
        <v>793</v>
      </c>
      <c r="CA599" s="82" t="str">
        <f t="shared" si="61"/>
        <v>PL6</v>
      </c>
      <c r="CB599" s="53" t="str">
        <f t="shared" si="62"/>
        <v>Thừa 3</v>
      </c>
      <c r="CC599" s="53" t="s">
        <v>50</v>
      </c>
      <c r="CD599" s="53"/>
      <c r="CE599" s="53"/>
      <c r="CF599" s="53" t="s">
        <v>1681</v>
      </c>
      <c r="CG599" s="53">
        <v>1</v>
      </c>
      <c r="CH599" s="83"/>
      <c r="CI599" s="53"/>
      <c r="CJ599" s="53"/>
    </row>
    <row r="600" spans="3:88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3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67">
        <f>SUMIFS([1]Up!$J:$J,[1]Up!$D:$D,D600)</f>
        <v>0</v>
      </c>
      <c r="BZ600" s="82"/>
      <c r="CA600" s="82" t="str">
        <f t="shared" si="61"/>
        <v>PL10</v>
      </c>
      <c r="CB600" s="53" t="str">
        <f t="shared" si="62"/>
        <v/>
      </c>
      <c r="CC600" s="53" t="s">
        <v>50</v>
      </c>
      <c r="CD600" s="84" t="s">
        <v>1789</v>
      </c>
      <c r="CE600" s="53"/>
      <c r="CF600" s="53" t="s">
        <v>1790</v>
      </c>
      <c r="CG600" s="53">
        <v>8</v>
      </c>
      <c r="CH600" s="83">
        <v>46169</v>
      </c>
      <c r="CI600" s="53"/>
      <c r="CJ600" s="53"/>
    </row>
    <row r="601" spans="3:88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67">
        <f>SUMIFS([1]Up!$J:$J,[1]Up!$D:$D,D601)</f>
        <v>0</v>
      </c>
      <c r="BZ601" s="82"/>
      <c r="CA601" s="82" t="str">
        <f t="shared" si="61"/>
        <v>PL20</v>
      </c>
      <c r="CB601" s="53" t="str">
        <f t="shared" si="62"/>
        <v/>
      </c>
      <c r="CC601" s="53" t="s">
        <v>50</v>
      </c>
      <c r="CD601" s="53"/>
      <c r="CE601" s="53"/>
      <c r="CF601" s="53"/>
      <c r="CG601" s="53"/>
      <c r="CH601" s="83"/>
      <c r="CI601" s="53"/>
      <c r="CJ601" s="53"/>
    </row>
    <row r="602" spans="3:88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3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67">
        <f>SUMIFS([1]Up!$J:$J,[1]Up!$D:$D,D602)</f>
        <v>0</v>
      </c>
      <c r="BZ602" s="82"/>
      <c r="CA602" s="82" t="str">
        <f t="shared" si="61"/>
        <v>PL19</v>
      </c>
      <c r="CB602" s="53" t="str">
        <f t="shared" si="62"/>
        <v/>
      </c>
      <c r="CC602" s="53" t="s">
        <v>50</v>
      </c>
      <c r="CD602" s="84" t="s">
        <v>1914</v>
      </c>
      <c r="CE602" s="53"/>
      <c r="CF602" s="53" t="s">
        <v>1915</v>
      </c>
      <c r="CG602" s="53">
        <v>8</v>
      </c>
      <c r="CH602" s="83">
        <v>46169</v>
      </c>
      <c r="CI602" s="53"/>
      <c r="CJ602" s="53"/>
    </row>
    <row r="603" spans="3:88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3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67">
        <f>SUMIFS([1]Up!$J:$J,[1]Up!$D:$D,D603)</f>
        <v>0</v>
      </c>
      <c r="BZ603" s="82"/>
      <c r="CA603" s="82" t="str">
        <f t="shared" si="61"/>
        <v/>
      </c>
      <c r="CB603" s="53" t="str">
        <f t="shared" si="62"/>
        <v/>
      </c>
      <c r="CC603" s="53" t="s">
        <v>50</v>
      </c>
      <c r="CD603" s="84" t="s">
        <v>2218</v>
      </c>
      <c r="CE603" s="53"/>
      <c r="CF603" s="53" t="s">
        <v>2219</v>
      </c>
      <c r="CG603" s="53">
        <v>3</v>
      </c>
      <c r="CH603" s="83">
        <v>46169</v>
      </c>
      <c r="CI603" s="53"/>
      <c r="CJ603" s="53"/>
    </row>
    <row r="604" spans="3:88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3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67">
        <f>SUMIFS([1]Up!$J:$J,[1]Up!$D:$D,D604)</f>
        <v>0</v>
      </c>
      <c r="BZ604" s="82"/>
      <c r="CA604" s="82" t="str">
        <f t="shared" si="61"/>
        <v/>
      </c>
      <c r="CB604" s="53" t="str">
        <f t="shared" si="62"/>
        <v/>
      </c>
      <c r="CC604" s="53" t="s">
        <v>50</v>
      </c>
      <c r="CD604" s="53"/>
      <c r="CE604" s="53"/>
      <c r="CF604" s="53"/>
      <c r="CG604" s="53"/>
      <c r="CH604" s="83"/>
      <c r="CI604" s="53"/>
      <c r="CJ604" s="53"/>
    </row>
    <row r="605" spans="3:88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3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67">
        <f>SUMIFS([1]Up!$J:$J,[1]Up!$D:$D,D605)</f>
        <v>0</v>
      </c>
      <c r="BZ605" s="82"/>
      <c r="CA605" s="82" t="str">
        <f t="shared" si="61"/>
        <v/>
      </c>
      <c r="CB605" s="53" t="str">
        <f t="shared" si="62"/>
        <v/>
      </c>
      <c r="CC605" s="53" t="s">
        <v>50</v>
      </c>
      <c r="CD605" s="53"/>
      <c r="CE605" s="53"/>
      <c r="CF605" s="53"/>
      <c r="CG605" s="53"/>
      <c r="CH605" s="83"/>
      <c r="CI605" s="53"/>
      <c r="CJ605" s="53"/>
    </row>
    <row r="606" spans="3:88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4">MIN(SUM(N606:BX606),I606)</f>
        <v>1</v>
      </c>
      <c r="M606" s="26">
        <f t="shared" si="63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>
        <v>1</v>
      </c>
      <c r="BY606" s="67">
        <f>SUMIFS([1]Up!$J:$J,[1]Up!$D:$D,D606)</f>
        <v>0</v>
      </c>
      <c r="BZ606" s="82"/>
      <c r="CA606" s="82" t="str">
        <f t="shared" ref="CA606:CA669" si="65">IFERROR(IF(C606="Plate",LEFT(E606,FIND("*",E606,1)-1),""),IF(C606="Plate",LEFT(E606,FIND("x",E606,1)-1),""))</f>
        <v/>
      </c>
      <c r="CB606" s="53" t="str">
        <f t="shared" ref="CB606:CB669" si="66">IF(ROUND(SUM(N606:BX606)-I606,0)&gt;0,"Thừa "&amp;SUM(N606:BX606)-I606,"")</f>
        <v/>
      </c>
      <c r="CC606" s="53" t="s">
        <v>75</v>
      </c>
      <c r="CD606" s="53"/>
      <c r="CE606" s="53"/>
      <c r="CF606" s="53"/>
      <c r="CG606" s="53"/>
      <c r="CH606" s="83"/>
      <c r="CI606" s="53"/>
      <c r="CJ606" s="53"/>
    </row>
    <row r="607" spans="3:88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4"/>
        <v>2</v>
      </c>
      <c r="M607" s="26">
        <f t="shared" si="63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>
        <v>2</v>
      </c>
      <c r="BY607" s="67">
        <f>SUMIFS([1]Up!$J:$J,[1]Up!$D:$D,D607)</f>
        <v>0</v>
      </c>
      <c r="BZ607" s="82"/>
      <c r="CA607" s="82" t="str">
        <f t="shared" si="65"/>
        <v/>
      </c>
      <c r="CB607" s="53" t="str">
        <f t="shared" si="66"/>
        <v/>
      </c>
      <c r="CC607" s="53" t="s">
        <v>75</v>
      </c>
      <c r="CD607" s="53"/>
      <c r="CE607" s="53"/>
      <c r="CF607" s="53"/>
      <c r="CG607" s="53"/>
      <c r="CH607" s="83"/>
      <c r="CI607" s="53"/>
      <c r="CJ607" s="53"/>
    </row>
    <row r="608" spans="3:88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4"/>
        <v>2</v>
      </c>
      <c r="M608" s="26">
        <f t="shared" si="63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67">
        <f>SUMIFS([1]Up!$J:$J,[1]Up!$D:$D,D608)</f>
        <v>0</v>
      </c>
      <c r="BZ608" s="82"/>
      <c r="CA608" s="82" t="str">
        <f t="shared" si="65"/>
        <v>PL12</v>
      </c>
      <c r="CB608" s="53" t="str">
        <f t="shared" si="66"/>
        <v/>
      </c>
      <c r="CC608" s="53" t="s">
        <v>50</v>
      </c>
      <c r="CD608" s="84" t="s">
        <v>1808</v>
      </c>
      <c r="CE608" s="53"/>
      <c r="CF608" s="53" t="s">
        <v>1809</v>
      </c>
      <c r="CG608" s="53">
        <v>2</v>
      </c>
      <c r="CH608" s="83">
        <v>46169</v>
      </c>
      <c r="CI608" s="53"/>
      <c r="CJ608" s="53"/>
    </row>
    <row r="609" spans="3:88" ht="14.25" hidden="1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3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>
        <v>1</v>
      </c>
      <c r="BY609" s="67">
        <f>SUMIFS([1]Up!$J:$J,[1]Up!$D:$D,D609)</f>
        <v>0</v>
      </c>
      <c r="BZ609" s="82"/>
      <c r="CA609" s="82" t="str">
        <f t="shared" si="65"/>
        <v>PL6</v>
      </c>
      <c r="CB609" s="53" t="str">
        <f t="shared" si="66"/>
        <v/>
      </c>
      <c r="CC609" s="53" t="s">
        <v>50</v>
      </c>
      <c r="CD609" s="84" t="s">
        <v>1780</v>
      </c>
      <c r="CE609" s="53"/>
      <c r="CF609" s="53" t="s">
        <v>1781</v>
      </c>
      <c r="CG609" s="53">
        <v>1</v>
      </c>
      <c r="CH609" s="83">
        <v>46169</v>
      </c>
      <c r="CI609" s="53"/>
      <c r="CJ609" s="53"/>
    </row>
    <row r="610" spans="3:88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67">
        <f>SUMIFS([1]Up!$J:$J,[1]Up!$D:$D,D610)</f>
        <v>0</v>
      </c>
      <c r="BZ610" s="82"/>
      <c r="CA610" s="82" t="str">
        <f t="shared" si="65"/>
        <v>PL6</v>
      </c>
      <c r="CB610" s="53" t="str">
        <f t="shared" si="66"/>
        <v/>
      </c>
      <c r="CC610" s="53" t="s">
        <v>50</v>
      </c>
      <c r="CD610" s="53"/>
      <c r="CE610" s="53"/>
      <c r="CF610" s="53"/>
      <c r="CG610" s="53"/>
      <c r="CH610" s="83"/>
      <c r="CI610" s="53"/>
      <c r="CJ610" s="53"/>
    </row>
    <row r="611" spans="3:88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3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>
        <v>80</v>
      </c>
      <c r="BY611" s="67">
        <f>SUMIFS([1]Up!$J:$J,[1]Up!$D:$D,D611)</f>
        <v>0</v>
      </c>
      <c r="BZ611" s="82"/>
      <c r="CA611" s="82" t="str">
        <f t="shared" si="65"/>
        <v/>
      </c>
      <c r="CB611" s="53" t="str">
        <f t="shared" si="66"/>
        <v/>
      </c>
      <c r="CC611" s="53" t="s">
        <v>75</v>
      </c>
      <c r="CD611" s="53"/>
      <c r="CE611" s="53"/>
      <c r="CF611" s="53"/>
      <c r="CG611" s="53"/>
      <c r="CH611" s="83"/>
      <c r="CI611" s="53"/>
      <c r="CJ611" s="53"/>
    </row>
    <row r="612" spans="3:88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67">
        <f>SUMIFS([1]Up!$J:$J,[1]Up!$D:$D,D612)</f>
        <v>0</v>
      </c>
      <c r="BZ612" s="82"/>
      <c r="CA612" s="82" t="str">
        <f t="shared" si="65"/>
        <v/>
      </c>
      <c r="CB612" s="53" t="str">
        <f t="shared" si="66"/>
        <v/>
      </c>
      <c r="CC612" s="53" t="s">
        <v>75</v>
      </c>
      <c r="CD612" s="53"/>
      <c r="CE612" s="53"/>
      <c r="CF612" s="53"/>
      <c r="CG612" s="53"/>
      <c r="CH612" s="83"/>
      <c r="CI612" s="53"/>
      <c r="CJ612" s="53"/>
    </row>
    <row r="613" spans="3:88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67">
        <f>SUMIFS([1]Up!$J:$J,[1]Up!$D:$D,D613)</f>
        <v>0</v>
      </c>
      <c r="BZ613" s="82"/>
      <c r="CA613" s="82" t="str">
        <f t="shared" si="65"/>
        <v/>
      </c>
      <c r="CB613" s="53" t="str">
        <f t="shared" si="66"/>
        <v/>
      </c>
      <c r="CC613" s="53" t="s">
        <v>50</v>
      </c>
      <c r="CD613" s="53"/>
      <c r="CE613" s="53"/>
      <c r="CF613" s="53"/>
      <c r="CG613" s="53"/>
      <c r="CH613" s="83"/>
      <c r="CI613" s="53"/>
      <c r="CJ613" s="53"/>
    </row>
    <row r="614" spans="3:88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67">
        <f>SUMIFS([1]Up!$J:$J,[1]Up!$D:$D,D614)</f>
        <v>0</v>
      </c>
      <c r="BZ614" s="82"/>
      <c r="CA614" s="82" t="str">
        <f t="shared" si="65"/>
        <v/>
      </c>
      <c r="CB614" s="53" t="str">
        <f t="shared" si="66"/>
        <v/>
      </c>
      <c r="CC614" s="53" t="s">
        <v>50</v>
      </c>
      <c r="CD614" s="84" t="s">
        <v>2218</v>
      </c>
      <c r="CE614" s="53"/>
      <c r="CF614" s="53" t="s">
        <v>2219</v>
      </c>
      <c r="CG614" s="53">
        <v>3</v>
      </c>
      <c r="CH614" s="83">
        <v>46169</v>
      </c>
      <c r="CI614" s="53"/>
      <c r="CJ614" s="53"/>
    </row>
    <row r="615" spans="3:88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67">
        <f>SUMIFS([1]Up!$J:$J,[1]Up!$D:$D,D615)</f>
        <v>0</v>
      </c>
      <c r="BZ615" s="82"/>
      <c r="CA615" s="82" t="str">
        <f t="shared" si="65"/>
        <v>PL6</v>
      </c>
      <c r="CB615" s="53" t="str">
        <f t="shared" si="66"/>
        <v/>
      </c>
      <c r="CC615" s="53" t="s">
        <v>50</v>
      </c>
      <c r="CD615" s="53"/>
      <c r="CE615" s="53"/>
      <c r="CF615" s="53"/>
      <c r="CG615" s="53"/>
      <c r="CH615" s="83"/>
      <c r="CI615" s="53"/>
      <c r="CJ615" s="53"/>
    </row>
    <row r="616" spans="3:88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3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67">
        <f>SUMIFS([1]Up!$J:$J,[1]Up!$D:$D,D616)</f>
        <v>0</v>
      </c>
      <c r="BZ616" s="82"/>
      <c r="CA616" s="82" t="str">
        <f t="shared" si="65"/>
        <v>PL12</v>
      </c>
      <c r="CB616" s="53" t="str">
        <f t="shared" si="66"/>
        <v/>
      </c>
      <c r="CC616" s="53" t="s">
        <v>50</v>
      </c>
      <c r="CD616" s="84"/>
      <c r="CE616" s="53"/>
      <c r="CF616" s="53"/>
      <c r="CG616" s="53"/>
      <c r="CH616" s="83"/>
      <c r="CI616" s="53"/>
      <c r="CJ616" s="53"/>
    </row>
    <row r="617" spans="3:88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67">
        <f>SUMIFS([1]Up!$J:$J,[1]Up!$D:$D,D617)</f>
        <v>0</v>
      </c>
      <c r="BZ617" s="82"/>
      <c r="CA617" s="82" t="str">
        <f t="shared" si="65"/>
        <v>PL6</v>
      </c>
      <c r="CB617" s="53" t="str">
        <f t="shared" si="66"/>
        <v>Thừa 1</v>
      </c>
      <c r="CC617" s="53" t="s">
        <v>50</v>
      </c>
      <c r="CD617" s="84"/>
      <c r="CE617" s="53"/>
      <c r="CF617" s="53"/>
      <c r="CG617" s="53"/>
      <c r="CH617" s="83"/>
      <c r="CI617" s="53"/>
      <c r="CJ617" s="53"/>
    </row>
    <row r="618" spans="3:88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3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>
        <v>80</v>
      </c>
      <c r="BY618" s="67">
        <f>SUMIFS([1]Up!$J:$J,[1]Up!$D:$D,D618)</f>
        <v>0</v>
      </c>
      <c r="BZ618" s="82"/>
      <c r="CA618" s="82" t="str">
        <f t="shared" si="65"/>
        <v/>
      </c>
      <c r="CB618" s="53" t="str">
        <f t="shared" si="66"/>
        <v/>
      </c>
      <c r="CC618" s="53" t="s">
        <v>75</v>
      </c>
      <c r="CD618" s="53"/>
      <c r="CE618" s="53"/>
      <c r="CF618" s="53"/>
      <c r="CG618" s="53"/>
      <c r="CH618" s="83"/>
      <c r="CI618" s="53"/>
      <c r="CJ618" s="53"/>
    </row>
    <row r="619" spans="3:88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67">
        <f>SUMIFS([1]Up!$J:$J,[1]Up!$D:$D,D619)</f>
        <v>0</v>
      </c>
      <c r="BZ619" s="82"/>
      <c r="CA619" s="82" t="str">
        <f t="shared" si="65"/>
        <v/>
      </c>
      <c r="CB619" s="53" t="str">
        <f t="shared" si="66"/>
        <v/>
      </c>
      <c r="CC619" s="53" t="s">
        <v>75</v>
      </c>
      <c r="CD619" s="53"/>
      <c r="CE619" s="53"/>
      <c r="CF619" s="53"/>
      <c r="CG619" s="53"/>
      <c r="CH619" s="83"/>
      <c r="CI619" s="53"/>
      <c r="CJ619" s="53"/>
    </row>
    <row r="620" spans="3:88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67">
        <f>SUMIFS([1]Up!$J:$J,[1]Up!$D:$D,D620)</f>
        <v>0</v>
      </c>
      <c r="BZ620" s="82"/>
      <c r="CA620" s="82" t="str">
        <f t="shared" si="65"/>
        <v/>
      </c>
      <c r="CB620" s="53" t="str">
        <f t="shared" si="66"/>
        <v/>
      </c>
      <c r="CC620" s="53" t="s">
        <v>50</v>
      </c>
      <c r="CD620" s="84" t="s">
        <v>2218</v>
      </c>
      <c r="CE620" s="53"/>
      <c r="CF620" s="53" t="s">
        <v>2219</v>
      </c>
      <c r="CG620" s="53">
        <v>2</v>
      </c>
      <c r="CH620" s="83">
        <v>46169</v>
      </c>
      <c r="CI620" s="53"/>
      <c r="CJ620" s="53"/>
    </row>
    <row r="621" spans="3:88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3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67">
        <f>SUMIFS([1]Up!$J:$J,[1]Up!$D:$D,D621)</f>
        <v>0</v>
      </c>
      <c r="BZ621" s="82"/>
      <c r="CA621" s="82" t="str">
        <f t="shared" si="65"/>
        <v/>
      </c>
      <c r="CB621" s="53" t="str">
        <f t="shared" si="66"/>
        <v/>
      </c>
      <c r="CC621" s="53" t="s">
        <v>50</v>
      </c>
      <c r="CD621" s="84" t="s">
        <v>2218</v>
      </c>
      <c r="CE621" s="53"/>
      <c r="CF621" s="53" t="s">
        <v>2219</v>
      </c>
      <c r="CG621" s="53">
        <v>3</v>
      </c>
      <c r="CH621" s="83">
        <v>46169</v>
      </c>
      <c r="CI621" s="53"/>
      <c r="CJ621" s="53"/>
    </row>
    <row r="622" spans="3:88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3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>
        <v>1</v>
      </c>
      <c r="BY622" s="67">
        <f>SUMIFS([1]Up!$J:$J,[1]Up!$D:$D,D622)</f>
        <v>0</v>
      </c>
      <c r="BZ622" s="82"/>
      <c r="CA622" s="82" t="str">
        <f t="shared" si="65"/>
        <v/>
      </c>
      <c r="CB622" s="53" t="str">
        <f t="shared" si="66"/>
        <v/>
      </c>
      <c r="CC622" s="53" t="s">
        <v>75</v>
      </c>
      <c r="CD622" s="53"/>
      <c r="CE622" s="53"/>
      <c r="CF622" s="53"/>
      <c r="CG622" s="53"/>
      <c r="CH622" s="83"/>
      <c r="CI622" s="53"/>
      <c r="CJ622" s="53"/>
    </row>
    <row r="623" spans="3:88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67">
        <f>SUMIFS([1]Up!$J:$J,[1]Up!$D:$D,D623)</f>
        <v>0</v>
      </c>
      <c r="BZ623" s="82"/>
      <c r="CA623" s="82" t="str">
        <f t="shared" si="65"/>
        <v>PL6</v>
      </c>
      <c r="CB623" s="53" t="str">
        <f t="shared" si="66"/>
        <v/>
      </c>
      <c r="CC623" s="53" t="s">
        <v>50</v>
      </c>
      <c r="CD623" s="84" t="s">
        <v>1780</v>
      </c>
      <c r="CE623" s="53"/>
      <c r="CF623" s="53" t="s">
        <v>1781</v>
      </c>
      <c r="CG623" s="53">
        <v>1</v>
      </c>
      <c r="CH623" s="83">
        <v>46169</v>
      </c>
      <c r="CI623" s="53"/>
      <c r="CJ623" s="53"/>
    </row>
    <row r="624" spans="3:88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3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>
        <v>1</v>
      </c>
      <c r="BY624" s="67">
        <f>SUMIFS([1]Up!$J:$J,[1]Up!$D:$D,D624)</f>
        <v>0</v>
      </c>
      <c r="BZ624" s="82"/>
      <c r="CA624" s="82" t="str">
        <f t="shared" si="65"/>
        <v/>
      </c>
      <c r="CB624" s="53" t="str">
        <f t="shared" si="66"/>
        <v/>
      </c>
      <c r="CC624" s="53" t="s">
        <v>75</v>
      </c>
      <c r="CD624" s="53"/>
      <c r="CE624" s="53"/>
      <c r="CF624" s="53"/>
      <c r="CG624" s="53"/>
      <c r="CH624" s="83"/>
      <c r="CI624" s="53"/>
      <c r="CJ624" s="53"/>
    </row>
    <row r="625" spans="3:88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3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>
        <v>2</v>
      </c>
      <c r="BY625" s="67">
        <f>SUMIFS([1]Up!$J:$J,[1]Up!$D:$D,D625)</f>
        <v>0</v>
      </c>
      <c r="BZ625" s="82"/>
      <c r="CA625" s="82" t="str">
        <f t="shared" si="65"/>
        <v/>
      </c>
      <c r="CB625" s="53" t="str">
        <f t="shared" si="66"/>
        <v/>
      </c>
      <c r="CC625" s="53" t="s">
        <v>75</v>
      </c>
      <c r="CD625" s="53"/>
      <c r="CE625" s="53"/>
      <c r="CF625" s="53"/>
      <c r="CG625" s="53"/>
      <c r="CH625" s="83"/>
      <c r="CI625" s="53"/>
      <c r="CJ625" s="53"/>
    </row>
    <row r="626" spans="3:88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3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67">
        <f>SUMIFS([1]Up!$J:$J,[1]Up!$D:$D,D626)</f>
        <v>0</v>
      </c>
      <c r="BZ626" s="82"/>
      <c r="CA626" s="82" t="str">
        <f t="shared" si="65"/>
        <v>PL12</v>
      </c>
      <c r="CB626" s="53" t="str">
        <f t="shared" si="66"/>
        <v/>
      </c>
      <c r="CC626" s="53" t="s">
        <v>50</v>
      </c>
      <c r="CD626" s="84" t="s">
        <v>1808</v>
      </c>
      <c r="CE626" s="53"/>
      <c r="CF626" s="53" t="s">
        <v>1809</v>
      </c>
      <c r="CG626" s="53">
        <v>2</v>
      </c>
      <c r="CH626" s="83">
        <v>46169</v>
      </c>
      <c r="CI626" s="53"/>
      <c r="CJ626" s="53"/>
    </row>
    <row r="627" spans="3:88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67">
        <f>SUMIFS([1]Up!$J:$J,[1]Up!$D:$D,D627)</f>
        <v>0</v>
      </c>
      <c r="BZ627" s="82"/>
      <c r="CA627" s="82" t="str">
        <f t="shared" si="65"/>
        <v>PL6</v>
      </c>
      <c r="CB627" s="53" t="str">
        <f t="shared" si="66"/>
        <v/>
      </c>
      <c r="CC627" s="53" t="s">
        <v>50</v>
      </c>
      <c r="CD627" s="84" t="s">
        <v>1780</v>
      </c>
      <c r="CE627" s="53"/>
      <c r="CF627" s="53" t="s">
        <v>1781</v>
      </c>
      <c r="CG627" s="53">
        <v>1</v>
      </c>
      <c r="CH627" s="83">
        <v>46169</v>
      </c>
      <c r="CI627" s="53"/>
      <c r="CJ627" s="53"/>
    </row>
    <row r="628" spans="3:88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3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>
        <v>80</v>
      </c>
      <c r="BY628" s="67">
        <f>SUMIFS([1]Up!$J:$J,[1]Up!$D:$D,D628)</f>
        <v>0</v>
      </c>
      <c r="BZ628" s="82"/>
      <c r="CA628" s="82" t="str">
        <f t="shared" si="65"/>
        <v/>
      </c>
      <c r="CB628" s="53" t="str">
        <f t="shared" si="66"/>
        <v/>
      </c>
      <c r="CC628" s="53" t="s">
        <v>75</v>
      </c>
      <c r="CD628" s="53"/>
      <c r="CE628" s="53"/>
      <c r="CF628" s="53"/>
      <c r="CG628" s="53"/>
      <c r="CH628" s="83"/>
      <c r="CI628" s="53"/>
      <c r="CJ628" s="53"/>
    </row>
    <row r="629" spans="3:88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67">
        <f>SUMIFS([1]Up!$J:$J,[1]Up!$D:$D,D629)</f>
        <v>0</v>
      </c>
      <c r="BZ629" s="82"/>
      <c r="CA629" s="82" t="str">
        <f t="shared" si="65"/>
        <v/>
      </c>
      <c r="CB629" s="53" t="str">
        <f t="shared" si="66"/>
        <v/>
      </c>
      <c r="CC629" s="53" t="s">
        <v>75</v>
      </c>
      <c r="CD629" s="53"/>
      <c r="CE629" s="53"/>
      <c r="CF629" s="53"/>
      <c r="CG629" s="53"/>
      <c r="CH629" s="83"/>
      <c r="CI629" s="53"/>
      <c r="CJ629" s="53"/>
    </row>
    <row r="630" spans="3:88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67">
        <f>SUMIFS([1]Up!$J:$J,[1]Up!$D:$D,D630)</f>
        <v>0</v>
      </c>
      <c r="BZ630" s="82"/>
      <c r="CA630" s="82" t="str">
        <f t="shared" si="65"/>
        <v/>
      </c>
      <c r="CB630" s="53" t="str">
        <f t="shared" si="66"/>
        <v/>
      </c>
      <c r="CC630" s="53" t="s">
        <v>50</v>
      </c>
      <c r="CD630" s="53"/>
      <c r="CE630" s="53"/>
      <c r="CF630" s="53" t="s">
        <v>1681</v>
      </c>
      <c r="CG630" s="53">
        <v>1</v>
      </c>
      <c r="CH630" s="83"/>
      <c r="CI630" s="53"/>
      <c r="CJ630" s="53"/>
    </row>
    <row r="631" spans="3:88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3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67">
        <f>SUMIFS([1]Up!$J:$J,[1]Up!$D:$D,D631)</f>
        <v>0</v>
      </c>
      <c r="BZ631" s="82"/>
      <c r="CA631" s="82" t="str">
        <f t="shared" si="65"/>
        <v/>
      </c>
      <c r="CB631" s="53" t="str">
        <f t="shared" si="66"/>
        <v/>
      </c>
      <c r="CC631" s="53" t="s">
        <v>50</v>
      </c>
      <c r="CD631" s="84" t="s">
        <v>1870</v>
      </c>
      <c r="CE631" s="53"/>
      <c r="CF631" s="53" t="s">
        <v>1871</v>
      </c>
      <c r="CG631" s="53">
        <v>2</v>
      </c>
      <c r="CH631" s="83">
        <v>46169</v>
      </c>
      <c r="CI631" s="53"/>
      <c r="CJ631" s="53"/>
    </row>
    <row r="632" spans="3:88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67">
        <f>SUMIFS([1]Up!$J:$J,[1]Up!$D:$D,D632)</f>
        <v>0</v>
      </c>
      <c r="BZ632" s="82"/>
      <c r="CA632" s="82" t="str">
        <f t="shared" si="65"/>
        <v/>
      </c>
      <c r="CB632" s="53" t="str">
        <f t="shared" si="66"/>
        <v/>
      </c>
      <c r="CC632" s="53" t="s">
        <v>50</v>
      </c>
      <c r="CD632" s="84" t="s">
        <v>1870</v>
      </c>
      <c r="CE632" s="53"/>
      <c r="CF632" s="53" t="s">
        <v>1871</v>
      </c>
      <c r="CG632" s="53">
        <v>4</v>
      </c>
      <c r="CH632" s="83">
        <v>46169</v>
      </c>
      <c r="CI632" s="53"/>
      <c r="CJ632" s="53"/>
    </row>
    <row r="633" spans="3:88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7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67">
        <f>SUMIFS([1]Up!$J:$J,[1]Up!$D:$D,D633)</f>
        <v>0</v>
      </c>
      <c r="BZ633" s="82"/>
      <c r="CA633" s="82" t="str">
        <f t="shared" si="65"/>
        <v/>
      </c>
      <c r="CB633" s="53" t="str">
        <f t="shared" si="66"/>
        <v/>
      </c>
      <c r="CC633" s="53" t="s">
        <v>50</v>
      </c>
      <c r="CD633" s="84" t="s">
        <v>1870</v>
      </c>
      <c r="CE633" s="53"/>
      <c r="CF633" s="53" t="s">
        <v>1871</v>
      </c>
      <c r="CG633" s="53">
        <v>4</v>
      </c>
      <c r="CH633" s="83">
        <v>46169</v>
      </c>
      <c r="CI633" s="53"/>
      <c r="CJ633" s="53"/>
    </row>
    <row r="634" spans="3:88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7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67">
        <f>SUMIFS([1]Up!$J:$J,[1]Up!$D:$D,D634)</f>
        <v>0</v>
      </c>
      <c r="BZ634" s="82"/>
      <c r="CA634" s="82" t="str">
        <f t="shared" si="65"/>
        <v/>
      </c>
      <c r="CB634" s="53" t="str">
        <f t="shared" si="66"/>
        <v/>
      </c>
      <c r="CC634" s="53" t="s">
        <v>50</v>
      </c>
      <c r="CD634" s="84" t="s">
        <v>1870</v>
      </c>
      <c r="CE634" s="53"/>
      <c r="CF634" s="53" t="s">
        <v>1871</v>
      </c>
      <c r="CG634" s="53">
        <v>8</v>
      </c>
      <c r="CH634" s="83">
        <v>46169</v>
      </c>
      <c r="CI634" s="53"/>
      <c r="CJ634" s="53"/>
    </row>
    <row r="635" spans="3:88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7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67">
        <f>SUMIFS([1]Up!$J:$J,[1]Up!$D:$D,D635)</f>
        <v>0</v>
      </c>
      <c r="BZ635" s="82"/>
      <c r="CA635" s="82" t="str">
        <f t="shared" si="65"/>
        <v/>
      </c>
      <c r="CB635" s="53" t="str">
        <f t="shared" si="66"/>
        <v/>
      </c>
      <c r="CC635" s="53" t="s">
        <v>50</v>
      </c>
      <c r="CD635" s="84" t="s">
        <v>1870</v>
      </c>
      <c r="CE635" s="53"/>
      <c r="CF635" s="53" t="s">
        <v>1871</v>
      </c>
      <c r="CG635" s="53">
        <v>4</v>
      </c>
      <c r="CH635" s="83">
        <v>46169</v>
      </c>
      <c r="CI635" s="53"/>
      <c r="CJ635" s="53"/>
    </row>
    <row r="636" spans="3:88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7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67">
        <f>SUMIFS([1]Up!$J:$J,[1]Up!$D:$D,D636)</f>
        <v>0</v>
      </c>
      <c r="BZ636" s="82"/>
      <c r="CA636" s="82" t="str">
        <f t="shared" si="65"/>
        <v/>
      </c>
      <c r="CB636" s="53" t="str">
        <f t="shared" si="66"/>
        <v/>
      </c>
      <c r="CC636" s="53" t="s">
        <v>50</v>
      </c>
      <c r="CD636" s="84" t="s">
        <v>1870</v>
      </c>
      <c r="CE636" s="53"/>
      <c r="CF636" s="53" t="s">
        <v>1871</v>
      </c>
      <c r="CG636" s="53">
        <v>4</v>
      </c>
      <c r="CH636" s="83">
        <v>46169</v>
      </c>
      <c r="CI636" s="53"/>
      <c r="CJ636" s="53"/>
    </row>
    <row r="637" spans="3:88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7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26"/>
      <c r="BW637" s="26"/>
      <c r="BX637" s="26"/>
      <c r="BY637" s="67">
        <f>SUMIFS([1]Up!$J:$J,[1]Up!$D:$D,D637)</f>
        <v>0</v>
      </c>
      <c r="BZ637" s="82"/>
      <c r="CA637" s="82" t="str">
        <f t="shared" si="65"/>
        <v/>
      </c>
      <c r="CB637" s="53" t="str">
        <f t="shared" si="66"/>
        <v/>
      </c>
      <c r="CC637" s="53" t="s">
        <v>61</v>
      </c>
      <c r="CD637" s="84" t="s">
        <v>1974</v>
      </c>
      <c r="CE637" s="53"/>
      <c r="CF637" s="53" t="s">
        <v>1975</v>
      </c>
      <c r="CG637" s="53">
        <v>6</v>
      </c>
      <c r="CH637" s="83">
        <v>46169</v>
      </c>
      <c r="CI637" s="53"/>
      <c r="CJ637" s="53"/>
    </row>
    <row r="638" spans="3:88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7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67">
        <f>SUMIFS([1]Up!$J:$J,[1]Up!$D:$D,D638)</f>
        <v>0</v>
      </c>
      <c r="BZ638" s="82"/>
      <c r="CA638" s="82" t="str">
        <f t="shared" si="65"/>
        <v>PL25</v>
      </c>
      <c r="CB638" s="53" t="str">
        <f t="shared" si="66"/>
        <v/>
      </c>
      <c r="CC638" s="53" t="s">
        <v>61</v>
      </c>
      <c r="CD638" s="84" t="s">
        <v>1875</v>
      </c>
      <c r="CE638" s="53"/>
      <c r="CF638" s="53" t="s">
        <v>1876</v>
      </c>
      <c r="CG638" s="53">
        <v>4</v>
      </c>
      <c r="CH638" s="83">
        <v>46169</v>
      </c>
      <c r="CI638" s="53"/>
      <c r="CJ638" s="53"/>
    </row>
    <row r="639" spans="3:88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67">
        <f>SUMIFS([1]Up!$J:$J,[1]Up!$D:$D,D639)</f>
        <v>0</v>
      </c>
      <c r="BZ639" s="82"/>
      <c r="CA639" s="82" t="str">
        <f t="shared" si="65"/>
        <v/>
      </c>
      <c r="CB639" s="53" t="str">
        <f t="shared" si="66"/>
        <v/>
      </c>
      <c r="CC639" s="53" t="s">
        <v>75</v>
      </c>
      <c r="CD639" s="53"/>
      <c r="CE639" s="53"/>
      <c r="CF639" s="53"/>
      <c r="CG639" s="53"/>
      <c r="CH639" s="83"/>
      <c r="CI639" s="53"/>
      <c r="CJ639" s="53"/>
    </row>
    <row r="640" spans="3:88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7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>
        <v>312</v>
      </c>
      <c r="BY640" s="67">
        <f>SUMIFS([1]Up!$J:$J,[1]Up!$D:$D,D640)</f>
        <v>0</v>
      </c>
      <c r="BZ640" s="82"/>
      <c r="CA640" s="82" t="str">
        <f t="shared" si="65"/>
        <v/>
      </c>
      <c r="CB640" s="53" t="str">
        <f t="shared" si="66"/>
        <v/>
      </c>
      <c r="CC640" s="53" t="s">
        <v>75</v>
      </c>
      <c r="CD640" s="53"/>
      <c r="CE640" s="53"/>
      <c r="CF640" s="53"/>
      <c r="CG640" s="53"/>
      <c r="CH640" s="83"/>
      <c r="CI640" s="53"/>
      <c r="CJ640" s="53"/>
    </row>
    <row r="641" spans="3:88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7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>
        <v>6</v>
      </c>
      <c r="BY641" s="67">
        <f>SUMIFS([1]Up!$J:$J,[1]Up!$D:$D,D641)</f>
        <v>0</v>
      </c>
      <c r="BZ641" s="82"/>
      <c r="CA641" s="82" t="str">
        <f t="shared" si="65"/>
        <v/>
      </c>
      <c r="CB641" s="53" t="str">
        <f t="shared" si="66"/>
        <v/>
      </c>
      <c r="CC641" s="53" t="s">
        <v>75</v>
      </c>
      <c r="CD641" s="53"/>
      <c r="CE641" s="53"/>
      <c r="CF641" s="53"/>
      <c r="CG641" s="53"/>
      <c r="CH641" s="83"/>
      <c r="CI641" s="53"/>
      <c r="CJ641" s="53"/>
    </row>
    <row r="642" spans="3:88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7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26"/>
      <c r="BW642" s="26"/>
      <c r="BX642" s="26"/>
      <c r="BY642" s="67">
        <f>SUMIFS([1]Up!$J:$J,[1]Up!$D:$D,D642)</f>
        <v>0</v>
      </c>
      <c r="BZ642" s="82"/>
      <c r="CA642" s="82" t="str">
        <f t="shared" si="65"/>
        <v/>
      </c>
      <c r="CB642" s="53" t="str">
        <f t="shared" si="66"/>
        <v/>
      </c>
      <c r="CC642" s="53" t="s">
        <v>75</v>
      </c>
      <c r="CD642" s="53"/>
      <c r="CE642" s="53"/>
      <c r="CF642" s="53"/>
      <c r="CG642" s="53"/>
      <c r="CH642" s="83"/>
      <c r="CI642" s="53"/>
      <c r="CJ642" s="53"/>
    </row>
    <row r="643" spans="3:88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7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67">
        <f>SUMIFS([1]Up!$J:$J,[1]Up!$D:$D,D643)</f>
        <v>0</v>
      </c>
      <c r="BZ643" s="82"/>
      <c r="CA643" s="82" t="str">
        <f t="shared" si="65"/>
        <v>PL6</v>
      </c>
      <c r="CB643" s="53" t="str">
        <f t="shared" si="66"/>
        <v/>
      </c>
      <c r="CC643" s="53" t="s">
        <v>50</v>
      </c>
      <c r="CD643" s="84" t="s">
        <v>1780</v>
      </c>
      <c r="CE643" s="53"/>
      <c r="CF643" s="53" t="s">
        <v>1781</v>
      </c>
      <c r="CG643" s="53">
        <v>1</v>
      </c>
      <c r="CH643" s="83">
        <v>46169</v>
      </c>
      <c r="CI643" s="53"/>
      <c r="CJ643" s="53"/>
    </row>
    <row r="644" spans="3:88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7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67">
        <f>SUMIFS([1]Up!$J:$J,[1]Up!$D:$D,D644)</f>
        <v>0</v>
      </c>
      <c r="BZ644" s="82"/>
      <c r="CA644" s="82" t="str">
        <f t="shared" si="65"/>
        <v>PL10</v>
      </c>
      <c r="CB644" s="53" t="str">
        <f t="shared" si="66"/>
        <v/>
      </c>
      <c r="CC644" s="53" t="s">
        <v>50</v>
      </c>
      <c r="CD644" s="84" t="s">
        <v>1789</v>
      </c>
      <c r="CE644" s="53"/>
      <c r="CF644" s="53" t="s">
        <v>1790</v>
      </c>
      <c r="CG644" s="53">
        <v>4</v>
      </c>
      <c r="CH644" s="83">
        <v>46169</v>
      </c>
      <c r="CI644" s="53"/>
      <c r="CJ644" s="53"/>
    </row>
    <row r="645" spans="3:88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7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67">
        <f>SUMIFS([1]Up!$J:$J,[1]Up!$D:$D,D645)</f>
        <v>0</v>
      </c>
      <c r="BZ645" s="82"/>
      <c r="CA645" s="82" t="str">
        <f t="shared" si="65"/>
        <v>PL10</v>
      </c>
      <c r="CB645" s="53" t="str">
        <f t="shared" si="66"/>
        <v/>
      </c>
      <c r="CC645" s="53" t="s">
        <v>50</v>
      </c>
      <c r="CD645" s="53" t="s">
        <v>3899</v>
      </c>
      <c r="CE645" s="53"/>
      <c r="CF645" s="53" t="s">
        <v>3900</v>
      </c>
      <c r="CG645" s="53">
        <v>4</v>
      </c>
      <c r="CH645" s="83">
        <v>46191</v>
      </c>
      <c r="CI645" s="53"/>
      <c r="CJ645" s="53"/>
    </row>
    <row r="646" spans="3:88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7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67">
        <f>SUMIFS([1]Up!$J:$J,[1]Up!$D:$D,D646)</f>
        <v>0</v>
      </c>
      <c r="BZ646" s="82"/>
      <c r="CA646" s="82" t="str">
        <f t="shared" si="65"/>
        <v>PL10</v>
      </c>
      <c r="CB646" s="53" t="str">
        <f t="shared" si="66"/>
        <v/>
      </c>
      <c r="CC646" s="53" t="s">
        <v>50</v>
      </c>
      <c r="CD646" s="53" t="s">
        <v>3899</v>
      </c>
      <c r="CE646" s="53"/>
      <c r="CF646" s="53" t="s">
        <v>3900</v>
      </c>
      <c r="CG646" s="53">
        <v>4</v>
      </c>
      <c r="CH646" s="83">
        <v>46191</v>
      </c>
      <c r="CI646" s="53"/>
      <c r="CJ646" s="53"/>
    </row>
    <row r="647" spans="3:88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67">
        <f>SUMIFS([1]Up!$J:$J,[1]Up!$D:$D,D647)</f>
        <v>0</v>
      </c>
      <c r="BZ647" s="82"/>
      <c r="CA647" s="82" t="str">
        <f t="shared" si="65"/>
        <v>PL3</v>
      </c>
      <c r="CB647" s="53" t="str">
        <f t="shared" si="66"/>
        <v/>
      </c>
      <c r="CC647" s="53" t="s">
        <v>50</v>
      </c>
      <c r="CD647" s="84" t="s">
        <v>3893</v>
      </c>
      <c r="CE647" s="53"/>
      <c r="CF647" s="53" t="s">
        <v>3894</v>
      </c>
      <c r="CG647" s="53">
        <v>50</v>
      </c>
      <c r="CH647" s="83">
        <v>46191</v>
      </c>
      <c r="CI647" s="53"/>
      <c r="CJ647" s="53"/>
    </row>
    <row r="648" spans="3:88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7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>
        <v>1000</v>
      </c>
      <c r="BY648" s="67">
        <f>SUMIFS([1]Up!$J:$J,[1]Up!$D:$D,D648)</f>
        <v>0</v>
      </c>
      <c r="BZ648" s="82"/>
      <c r="CA648" s="82" t="str">
        <f t="shared" si="65"/>
        <v/>
      </c>
      <c r="CB648" s="53" t="str">
        <f t="shared" si="66"/>
        <v/>
      </c>
      <c r="CC648" s="53" t="s">
        <v>75</v>
      </c>
      <c r="CD648" s="53"/>
      <c r="CE648" s="53"/>
      <c r="CF648" s="53"/>
      <c r="CG648" s="53"/>
      <c r="CH648" s="83"/>
      <c r="CI648" s="53"/>
      <c r="CJ648" s="53"/>
    </row>
    <row r="649" spans="3:88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67">
        <f>SUMIFS([1]Up!$J:$J,[1]Up!$D:$D,D649)</f>
        <v>0</v>
      </c>
      <c r="BZ649" s="82"/>
      <c r="CA649" s="82" t="str">
        <f t="shared" si="65"/>
        <v>PL12</v>
      </c>
      <c r="CB649" s="53" t="str">
        <f t="shared" si="66"/>
        <v/>
      </c>
      <c r="CC649" s="53" t="s">
        <v>50</v>
      </c>
      <c r="CD649" s="53" t="s">
        <v>3922</v>
      </c>
      <c r="CE649" s="53"/>
      <c r="CF649" s="53" t="s">
        <v>3923</v>
      </c>
      <c r="CG649" s="53">
        <v>1</v>
      </c>
      <c r="CH649" s="83">
        <v>46191</v>
      </c>
      <c r="CI649" s="53"/>
      <c r="CJ649" s="53"/>
    </row>
    <row r="650" spans="3:88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7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67">
        <f>SUMIFS([1]Up!$J:$J,[1]Up!$D:$D,D650)</f>
        <v>0</v>
      </c>
      <c r="BZ650" s="82"/>
      <c r="CA650" s="82" t="str">
        <f t="shared" si="65"/>
        <v>PL25</v>
      </c>
      <c r="CB650" s="53" t="str">
        <f t="shared" si="66"/>
        <v/>
      </c>
      <c r="CC650" s="53" t="s">
        <v>50</v>
      </c>
      <c r="CD650" s="53" t="s">
        <v>3926</v>
      </c>
      <c r="CE650" s="53"/>
      <c r="CF650" s="53" t="s">
        <v>3927</v>
      </c>
      <c r="CG650" s="53">
        <v>2</v>
      </c>
      <c r="CH650" s="83">
        <v>46191</v>
      </c>
      <c r="CI650" s="53"/>
      <c r="CJ650" s="53"/>
    </row>
    <row r="651" spans="3:88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7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67">
        <f>SUMIFS([1]Up!$J:$J,[1]Up!$D:$D,D651)</f>
        <v>0</v>
      </c>
      <c r="BZ651" s="82"/>
      <c r="CA651" s="82" t="str">
        <f t="shared" si="65"/>
        <v>PL25</v>
      </c>
      <c r="CB651" s="53" t="str">
        <f t="shared" si="66"/>
        <v/>
      </c>
      <c r="CC651" s="53" t="s">
        <v>50</v>
      </c>
      <c r="CD651" s="53" t="s">
        <v>3926</v>
      </c>
      <c r="CE651" s="53"/>
      <c r="CF651" s="53" t="s">
        <v>3927</v>
      </c>
      <c r="CG651" s="53">
        <v>4</v>
      </c>
      <c r="CH651" s="83">
        <v>46191</v>
      </c>
      <c r="CI651" s="53"/>
      <c r="CJ651" s="53"/>
    </row>
    <row r="652" spans="3:88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67">
        <f>SUMIFS([1]Up!$J:$J,[1]Up!$D:$D,D652)</f>
        <v>0</v>
      </c>
      <c r="BZ652" s="82"/>
      <c r="CA652" s="82" t="str">
        <f t="shared" si="65"/>
        <v>PL6</v>
      </c>
      <c r="CB652" s="53" t="str">
        <f t="shared" si="66"/>
        <v/>
      </c>
      <c r="CC652" s="53" t="s">
        <v>50</v>
      </c>
      <c r="CD652" s="84" t="s">
        <v>3916</v>
      </c>
      <c r="CE652" s="53"/>
      <c r="CF652" s="53" t="s">
        <v>3917</v>
      </c>
      <c r="CG652" s="53">
        <v>1</v>
      </c>
      <c r="CH652" s="83">
        <v>46191</v>
      </c>
      <c r="CI652" s="53"/>
      <c r="CJ652" s="53"/>
    </row>
    <row r="653" spans="3:88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67">
        <f>SUMIFS([1]Up!$J:$J,[1]Up!$D:$D,D653)</f>
        <v>0</v>
      </c>
      <c r="BZ653" s="82"/>
      <c r="CA653" s="82" t="str">
        <f t="shared" si="65"/>
        <v>PL6</v>
      </c>
      <c r="CB653" s="53" t="str">
        <f t="shared" si="66"/>
        <v/>
      </c>
      <c r="CC653" s="53" t="s">
        <v>50</v>
      </c>
      <c r="CD653" s="84" t="s">
        <v>3916</v>
      </c>
      <c r="CE653" s="53"/>
      <c r="CF653" s="53" t="s">
        <v>3917</v>
      </c>
      <c r="CG653" s="53">
        <v>1</v>
      </c>
      <c r="CH653" s="83">
        <v>46191</v>
      </c>
      <c r="CI653" s="53"/>
      <c r="CJ653" s="53"/>
    </row>
    <row r="654" spans="3:88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7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67">
        <f>SUMIFS([1]Up!$J:$J,[1]Up!$D:$D,D654)</f>
        <v>0</v>
      </c>
      <c r="BZ654" s="82" t="s">
        <v>4092</v>
      </c>
      <c r="CA654" s="82" t="str">
        <f t="shared" si="65"/>
        <v>PL6</v>
      </c>
      <c r="CB654" s="53" t="str">
        <f t="shared" si="66"/>
        <v>Thừa 2</v>
      </c>
      <c r="CC654" s="53" t="s">
        <v>61</v>
      </c>
      <c r="CD654" s="53"/>
      <c r="CE654" s="53"/>
      <c r="CF654" s="53" t="s">
        <v>1681</v>
      </c>
      <c r="CG654" s="53">
        <v>1</v>
      </c>
      <c r="CH654" s="83"/>
      <c r="CI654" s="53"/>
      <c r="CJ654" s="53"/>
    </row>
    <row r="655" spans="3:88" ht="14.25" hidden="1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7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/>
      <c r="BV655" s="26"/>
      <c r="BW655" s="26"/>
      <c r="BX655" s="26">
        <f>-75-61</f>
        <v>-136</v>
      </c>
      <c r="BY655" s="67">
        <f>SUMIFS([1]Up!$J:$J,[1]Up!$D:$D,D655)</f>
        <v>0</v>
      </c>
      <c r="BZ655" s="82"/>
      <c r="CA655" s="82" t="str">
        <f t="shared" si="65"/>
        <v/>
      </c>
      <c r="CB655" s="53" t="str">
        <f t="shared" si="66"/>
        <v/>
      </c>
      <c r="CC655" s="53" t="s">
        <v>50</v>
      </c>
      <c r="CD655" s="53" t="s">
        <v>3934</v>
      </c>
      <c r="CE655" s="53"/>
      <c r="CF655" s="53" t="s">
        <v>3938</v>
      </c>
      <c r="CG655" s="53">
        <v>40</v>
      </c>
      <c r="CH655" s="83">
        <v>46192</v>
      </c>
      <c r="CI655" s="53"/>
      <c r="CJ655" s="53"/>
    </row>
    <row r="656" spans="3:88" ht="14.25" hidden="1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7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/>
      <c r="BV656" s="26"/>
      <c r="BW656" s="26"/>
      <c r="BX656" s="26">
        <f>-20-20-18-115</f>
        <v>-173</v>
      </c>
      <c r="BY656" s="67">
        <f>SUMIFS([1]Up!$J:$J,[1]Up!$D:$D,D656)</f>
        <v>0</v>
      </c>
      <c r="BZ656" s="82"/>
      <c r="CA656" s="82" t="str">
        <f t="shared" si="65"/>
        <v/>
      </c>
      <c r="CB656" s="53" t="str">
        <f t="shared" si="66"/>
        <v/>
      </c>
      <c r="CC656" s="53" t="s">
        <v>50</v>
      </c>
      <c r="CD656" s="53" t="s">
        <v>3934</v>
      </c>
      <c r="CE656" s="53"/>
      <c r="CF656" s="53" t="s">
        <v>3938</v>
      </c>
      <c r="CG656" s="53">
        <v>40</v>
      </c>
      <c r="CH656" s="83">
        <v>46192</v>
      </c>
      <c r="CI656" s="53"/>
      <c r="CJ656" s="53"/>
    </row>
    <row r="657" spans="3:88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67">
        <f>SUMIFS([1]Up!$J:$J,[1]Up!$D:$D,D657)</f>
        <v>0</v>
      </c>
      <c r="BZ657" s="82"/>
      <c r="CA657" s="82" t="str">
        <f t="shared" si="65"/>
        <v/>
      </c>
      <c r="CB657" s="53" t="str">
        <f t="shared" si="66"/>
        <v/>
      </c>
      <c r="CC657" s="53" t="s">
        <v>50</v>
      </c>
      <c r="CD657" s="53" t="s">
        <v>3930</v>
      </c>
      <c r="CE657" s="53"/>
      <c r="CF657" s="53" t="s">
        <v>3931</v>
      </c>
      <c r="CG657" s="53">
        <v>5</v>
      </c>
      <c r="CH657" s="83">
        <v>46192</v>
      </c>
      <c r="CI657" s="53"/>
      <c r="CJ657" s="53"/>
    </row>
    <row r="658" spans="3:88" ht="14.25" hidden="1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0.91289463674400917</v>
      </c>
      <c r="M658" s="26">
        <f t="shared" si="67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67">
        <f>SUMIFS([1]Up!$J:$J,[1]Up!$D:$D,D658)</f>
        <v>0</v>
      </c>
      <c r="BZ658" s="82" t="s">
        <v>4093</v>
      </c>
      <c r="CA658" s="82" t="str">
        <f t="shared" si="65"/>
        <v/>
      </c>
      <c r="CB658" s="53" t="str">
        <f t="shared" si="66"/>
        <v/>
      </c>
      <c r="CC658" s="53" t="s">
        <v>50</v>
      </c>
      <c r="CD658" s="53"/>
      <c r="CE658" s="53"/>
      <c r="CF658" s="53" t="s">
        <v>1681</v>
      </c>
      <c r="CG658" s="53">
        <v>1</v>
      </c>
      <c r="CH658" s="83"/>
      <c r="CI658" s="53"/>
      <c r="CJ658" s="53"/>
    </row>
    <row r="659" spans="3:88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67">
        <f>SUMIFS([1]Up!$J:$J,[1]Up!$D:$D,D659)</f>
        <v>0</v>
      </c>
      <c r="BZ659" s="82"/>
      <c r="CA659" s="82" t="str">
        <f t="shared" si="65"/>
        <v/>
      </c>
      <c r="CB659" s="53" t="str">
        <f t="shared" si="66"/>
        <v/>
      </c>
      <c r="CC659" s="53" t="s">
        <v>50</v>
      </c>
      <c r="CD659" s="53" t="s">
        <v>3934</v>
      </c>
      <c r="CE659" s="53"/>
      <c r="CF659" s="53" t="s">
        <v>3935</v>
      </c>
      <c r="CG659" s="53">
        <v>1</v>
      </c>
      <c r="CH659" s="83">
        <v>46192</v>
      </c>
      <c r="CI659" s="53"/>
      <c r="CJ659" s="53"/>
    </row>
    <row r="660" spans="3:88" ht="14.25" hidden="1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7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26"/>
      <c r="BW660" s="26"/>
      <c r="BX660" s="26"/>
      <c r="BY660" s="67">
        <f>SUMIFS([1]Up!$J:$J,[1]Up!$D:$D,D660)</f>
        <v>0</v>
      </c>
      <c r="BZ660" s="82"/>
      <c r="CA660" s="82" t="str">
        <f t="shared" si="65"/>
        <v/>
      </c>
      <c r="CB660" s="53" t="str">
        <f t="shared" si="66"/>
        <v/>
      </c>
      <c r="CC660" s="53" t="s">
        <v>50</v>
      </c>
      <c r="CD660" s="53"/>
      <c r="CE660" s="53"/>
      <c r="CF660" s="53" t="s">
        <v>1681</v>
      </c>
      <c r="CG660" s="53">
        <v>15</v>
      </c>
      <c r="CH660" s="83"/>
      <c r="CI660" s="53"/>
      <c r="CJ660" s="53"/>
    </row>
    <row r="661" spans="3:88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7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67">
        <f>SUMIFS([1]Up!$J:$J,[1]Up!$D:$D,D661)</f>
        <v>0</v>
      </c>
      <c r="BZ661" s="82" t="s">
        <v>3808</v>
      </c>
      <c r="CA661" s="82" t="str">
        <f t="shared" si="65"/>
        <v/>
      </c>
      <c r="CB661" s="53" t="str">
        <f t="shared" si="66"/>
        <v/>
      </c>
      <c r="CC661" s="53" t="s">
        <v>50</v>
      </c>
      <c r="CD661" s="53"/>
      <c r="CE661" s="53"/>
      <c r="CF661" s="53" t="s">
        <v>1681</v>
      </c>
      <c r="CG661" s="53">
        <v>1</v>
      </c>
      <c r="CH661" s="83"/>
      <c r="CI661" s="53"/>
      <c r="CJ661" s="53"/>
    </row>
    <row r="662" spans="3:88" ht="14.25" hidden="1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7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26"/>
      <c r="BW662" s="26"/>
      <c r="BX662" s="26"/>
      <c r="BY662" s="67">
        <f>SUMIFS([1]Up!$J:$J,[1]Up!$D:$D,D662)</f>
        <v>0</v>
      </c>
      <c r="BZ662" s="82"/>
      <c r="CA662" s="82" t="str">
        <f t="shared" si="65"/>
        <v/>
      </c>
      <c r="CB662" s="53" t="str">
        <f t="shared" si="66"/>
        <v/>
      </c>
      <c r="CC662" s="53" t="s">
        <v>75</v>
      </c>
      <c r="CD662" s="53"/>
      <c r="CE662" s="53"/>
      <c r="CF662" s="53"/>
      <c r="CG662" s="53"/>
      <c r="CH662" s="83"/>
      <c r="CI662" s="53"/>
      <c r="CJ662" s="53"/>
    </row>
    <row r="663" spans="3:88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67">
        <f>SUMIFS([1]Up!$J:$J,[1]Up!$D:$D,D663)</f>
        <v>0</v>
      </c>
      <c r="BZ663" s="82"/>
      <c r="CA663" s="82" t="str">
        <f t="shared" si="65"/>
        <v>PL3</v>
      </c>
      <c r="CB663" s="53" t="str">
        <f t="shared" si="66"/>
        <v/>
      </c>
      <c r="CC663" s="53" t="s">
        <v>50</v>
      </c>
      <c r="CD663" s="84" t="s">
        <v>3893</v>
      </c>
      <c r="CE663" s="53"/>
      <c r="CF663" s="53" t="s">
        <v>3894</v>
      </c>
      <c r="CG663" s="53">
        <v>500</v>
      </c>
      <c r="CH663" s="83">
        <v>46191</v>
      </c>
      <c r="CI663" s="53"/>
      <c r="CJ663" s="53"/>
    </row>
    <row r="664" spans="3:88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67">
        <f>SUMIFS([1]Up!$J:$J,[1]Up!$D:$D,D664)</f>
        <v>0</v>
      </c>
      <c r="BZ664" s="82"/>
      <c r="CA664" s="82" t="str">
        <f t="shared" si="65"/>
        <v>PL3</v>
      </c>
      <c r="CB664" s="53" t="str">
        <f t="shared" si="66"/>
        <v/>
      </c>
      <c r="CC664" s="53" t="s">
        <v>50</v>
      </c>
      <c r="CD664" s="84" t="s">
        <v>3893</v>
      </c>
      <c r="CE664" s="53"/>
      <c r="CF664" s="53" t="s">
        <v>3894</v>
      </c>
      <c r="CG664" s="53">
        <v>50</v>
      </c>
      <c r="CH664" s="83">
        <v>46191</v>
      </c>
      <c r="CI664" s="53"/>
      <c r="CJ664" s="53"/>
    </row>
    <row r="665" spans="3:88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7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>
        <v>1000</v>
      </c>
      <c r="BY665" s="67">
        <f>SUMIFS([1]Up!$J:$J,[1]Up!$D:$D,D665)</f>
        <v>0</v>
      </c>
      <c r="BZ665" s="82"/>
      <c r="CA665" s="82" t="str">
        <f t="shared" si="65"/>
        <v/>
      </c>
      <c r="CB665" s="53" t="str">
        <f t="shared" si="66"/>
        <v/>
      </c>
      <c r="CC665" s="53" t="s">
        <v>75</v>
      </c>
      <c r="CD665" s="53"/>
      <c r="CE665" s="53"/>
      <c r="CF665" s="53"/>
      <c r="CG665" s="53"/>
      <c r="CH665" s="83"/>
      <c r="CI665" s="53"/>
      <c r="CJ665" s="53"/>
    </row>
    <row r="666" spans="3:88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67">
        <f>SUMIFS([1]Up!$J:$J,[1]Up!$D:$D,D666)</f>
        <v>0</v>
      </c>
      <c r="BZ666" s="82"/>
      <c r="CA666" s="82" t="str">
        <f t="shared" si="65"/>
        <v>PL12</v>
      </c>
      <c r="CB666" s="53" t="str">
        <f t="shared" si="66"/>
        <v/>
      </c>
      <c r="CC666" s="53" t="s">
        <v>50</v>
      </c>
      <c r="CD666" s="53" t="s">
        <v>3922</v>
      </c>
      <c r="CE666" s="53"/>
      <c r="CF666" s="53" t="s">
        <v>3923</v>
      </c>
      <c r="CG666" s="53">
        <v>1</v>
      </c>
      <c r="CH666" s="83">
        <v>46191</v>
      </c>
      <c r="CI666" s="53"/>
      <c r="CJ666" s="53"/>
    </row>
    <row r="667" spans="3:88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7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67">
        <f>SUMIFS([1]Up!$J:$J,[1]Up!$D:$D,D667)</f>
        <v>0</v>
      </c>
      <c r="BZ667" s="82"/>
      <c r="CA667" s="82" t="str">
        <f t="shared" si="65"/>
        <v>PL25</v>
      </c>
      <c r="CB667" s="53" t="str">
        <f t="shared" si="66"/>
        <v/>
      </c>
      <c r="CC667" s="53" t="s">
        <v>50</v>
      </c>
      <c r="CD667" s="53" t="s">
        <v>3926</v>
      </c>
      <c r="CE667" s="53"/>
      <c r="CF667" s="53" t="s">
        <v>3927</v>
      </c>
      <c r="CG667" s="53">
        <v>4</v>
      </c>
      <c r="CH667" s="83">
        <v>46191</v>
      </c>
      <c r="CI667" s="53"/>
      <c r="CJ667" s="53"/>
    </row>
    <row r="668" spans="3:88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7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67">
        <f>SUMIFS([1]Up!$J:$J,[1]Up!$D:$D,D668)</f>
        <v>0</v>
      </c>
      <c r="BZ668" s="82"/>
      <c r="CA668" s="82" t="str">
        <f t="shared" si="65"/>
        <v>PL25</v>
      </c>
      <c r="CB668" s="53" t="str">
        <f t="shared" si="66"/>
        <v/>
      </c>
      <c r="CC668" s="53" t="s">
        <v>50</v>
      </c>
      <c r="CD668" s="53" t="s">
        <v>3926</v>
      </c>
      <c r="CE668" s="53"/>
      <c r="CF668" s="53" t="s">
        <v>3927</v>
      </c>
      <c r="CG668" s="53">
        <v>4</v>
      </c>
      <c r="CH668" s="83">
        <v>46191</v>
      </c>
      <c r="CI668" s="53"/>
      <c r="CJ668" s="53"/>
    </row>
    <row r="669" spans="3:88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67">
        <f>SUMIFS([1]Up!$J:$J,[1]Up!$D:$D,D669)</f>
        <v>0</v>
      </c>
      <c r="BZ669" s="82"/>
      <c r="CA669" s="82" t="str">
        <f t="shared" si="65"/>
        <v>PL6</v>
      </c>
      <c r="CB669" s="53" t="str">
        <f t="shared" si="66"/>
        <v/>
      </c>
      <c r="CC669" s="53" t="s">
        <v>50</v>
      </c>
      <c r="CD669" s="84" t="s">
        <v>3916</v>
      </c>
      <c r="CE669" s="53"/>
      <c r="CF669" s="53" t="s">
        <v>3917</v>
      </c>
      <c r="CG669" s="53">
        <v>2</v>
      </c>
      <c r="CH669" s="83">
        <v>46191</v>
      </c>
      <c r="CI669" s="53"/>
      <c r="CJ669" s="53"/>
    </row>
    <row r="670" spans="3:88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8">MIN(SUM(N670:BX670),I670)</f>
        <v>5</v>
      </c>
      <c r="M670" s="26">
        <f t="shared" si="6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67">
        <f>SUMIFS([1]Up!$J:$J,[1]Up!$D:$D,D670)</f>
        <v>0</v>
      </c>
      <c r="BZ670" s="82"/>
      <c r="CA670" s="82" t="str">
        <f t="shared" ref="CA670:CA733" si="69">IFERROR(IF(C670="Plate",LEFT(E670,FIND("*",E670,1)-1),""),IF(C670="Plate",LEFT(E670,FIND("x",E670,1)-1),""))</f>
        <v/>
      </c>
      <c r="CB670" s="53" t="str">
        <f t="shared" ref="CB670:CB733" si="70">IF(ROUND(SUM(N670:BX670)-I670,0)&gt;0,"Thừa "&amp;SUM(N670:BX670)-I670,"")</f>
        <v/>
      </c>
      <c r="CC670" s="53" t="s">
        <v>50</v>
      </c>
      <c r="CD670" s="53" t="s">
        <v>3930</v>
      </c>
      <c r="CE670" s="53"/>
      <c r="CF670" s="53" t="s">
        <v>3931</v>
      </c>
      <c r="CG670" s="53">
        <v>5</v>
      </c>
      <c r="CH670" s="83">
        <v>46192</v>
      </c>
      <c r="CI670" s="53"/>
      <c r="CJ670" s="53"/>
    </row>
    <row r="671" spans="3:88" ht="14.25" hidden="1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8"/>
        <v>40</v>
      </c>
      <c r="M671" s="26">
        <f t="shared" si="67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26"/>
      <c r="BW671" s="26"/>
      <c r="BX671" s="26"/>
      <c r="BY671" s="67">
        <f>SUMIFS([1]Up!$J:$J,[1]Up!$D:$D,D671)</f>
        <v>0</v>
      </c>
      <c r="BZ671" s="82"/>
      <c r="CA671" s="82" t="str">
        <f t="shared" si="69"/>
        <v/>
      </c>
      <c r="CB671" s="53" t="str">
        <f t="shared" si="70"/>
        <v/>
      </c>
      <c r="CC671" s="53" t="s">
        <v>50</v>
      </c>
      <c r="CD671" s="53" t="s">
        <v>3934</v>
      </c>
      <c r="CE671" s="53"/>
      <c r="CF671" s="53" t="s">
        <v>3938</v>
      </c>
      <c r="CG671" s="53">
        <v>40</v>
      </c>
      <c r="CH671" s="83">
        <v>46192</v>
      </c>
      <c r="CI671" s="53"/>
      <c r="CJ671" s="53"/>
    </row>
    <row r="672" spans="3:88" ht="14.25" hidden="1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8"/>
        <v>40</v>
      </c>
      <c r="M672" s="26">
        <f t="shared" si="67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26"/>
      <c r="BW672" s="26"/>
      <c r="BX672" s="26"/>
      <c r="BY672" s="67">
        <f>SUMIFS([1]Up!$J:$J,[1]Up!$D:$D,D672)</f>
        <v>0</v>
      </c>
      <c r="BZ672" s="82"/>
      <c r="CA672" s="82" t="str">
        <f t="shared" si="69"/>
        <v/>
      </c>
      <c r="CB672" s="53" t="str">
        <f t="shared" si="70"/>
        <v/>
      </c>
      <c r="CC672" s="53" t="s">
        <v>50</v>
      </c>
      <c r="CD672" s="53" t="s">
        <v>3934</v>
      </c>
      <c r="CE672" s="53"/>
      <c r="CF672" s="53" t="s">
        <v>3938</v>
      </c>
      <c r="CG672" s="53">
        <v>40</v>
      </c>
      <c r="CH672" s="83">
        <v>46192</v>
      </c>
      <c r="CI672" s="53"/>
      <c r="CJ672" s="53"/>
    </row>
    <row r="673" spans="3:88" ht="14.25" hidden="1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7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67">
        <f>SUMIFS([1]Up!$J:$J,[1]Up!$D:$D,D673)</f>
        <v>0</v>
      </c>
      <c r="BZ673" s="82" t="s">
        <v>4094</v>
      </c>
      <c r="CA673" s="82" t="str">
        <f t="shared" si="69"/>
        <v/>
      </c>
      <c r="CB673" s="53" t="str">
        <f t="shared" si="70"/>
        <v/>
      </c>
      <c r="CC673" s="53" t="s">
        <v>50</v>
      </c>
      <c r="CD673" s="53"/>
      <c r="CE673" s="53"/>
      <c r="CF673" s="53" t="s">
        <v>1681</v>
      </c>
      <c r="CG673" s="53">
        <v>2</v>
      </c>
      <c r="CH673" s="83"/>
      <c r="CI673" s="53"/>
      <c r="CJ673" s="53"/>
    </row>
    <row r="674" spans="3:88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67">
        <f>SUMIFS([1]Up!$J:$J,[1]Up!$D:$D,D674)</f>
        <v>0</v>
      </c>
      <c r="BZ674" s="82"/>
      <c r="CA674" s="82" t="str">
        <f t="shared" si="69"/>
        <v/>
      </c>
      <c r="CB674" s="53" t="str">
        <f t="shared" si="70"/>
        <v/>
      </c>
      <c r="CC674" s="53" t="s">
        <v>50</v>
      </c>
      <c r="CD674" s="53" t="s">
        <v>3934</v>
      </c>
      <c r="CE674" s="53"/>
      <c r="CF674" s="53" t="s">
        <v>3935</v>
      </c>
      <c r="CG674" s="53">
        <v>1</v>
      </c>
      <c r="CH674" s="83">
        <v>46192</v>
      </c>
      <c r="CI674" s="53"/>
      <c r="CJ674" s="53"/>
    </row>
    <row r="675" spans="3:88" ht="14.25" hidden="1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7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26"/>
      <c r="BW675" s="26"/>
      <c r="BX675" s="26"/>
      <c r="BY675" s="67">
        <f>SUMIFS([1]Up!$J:$J,[1]Up!$D:$D,D675)</f>
        <v>0</v>
      </c>
      <c r="BZ675" s="82" t="s">
        <v>4100</v>
      </c>
      <c r="CA675" s="82" t="str">
        <f t="shared" si="69"/>
        <v/>
      </c>
      <c r="CB675" s="53" t="str">
        <f t="shared" si="70"/>
        <v/>
      </c>
      <c r="CC675" s="53" t="s">
        <v>50</v>
      </c>
      <c r="CD675" s="53"/>
      <c r="CE675" s="53"/>
      <c r="CF675" s="53" t="s">
        <v>1681</v>
      </c>
      <c r="CG675" s="53">
        <v>15</v>
      </c>
      <c r="CH675" s="83"/>
      <c r="CI675" s="53"/>
      <c r="CJ675" s="53"/>
    </row>
    <row r="676" spans="3:88" ht="14.25" hidden="1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7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26"/>
      <c r="BW676" s="26"/>
      <c r="BX676" s="26"/>
      <c r="BY676" s="67">
        <f>SUMIFS([1]Up!$J:$J,[1]Up!$D:$D,D676)</f>
        <v>0</v>
      </c>
      <c r="BZ676" s="82"/>
      <c r="CA676" s="82" t="str">
        <f t="shared" si="69"/>
        <v/>
      </c>
      <c r="CB676" s="53" t="str">
        <f t="shared" si="70"/>
        <v/>
      </c>
      <c r="CC676" s="53" t="s">
        <v>75</v>
      </c>
      <c r="CD676" s="53"/>
      <c r="CE676" s="53"/>
      <c r="CF676" s="53"/>
      <c r="CG676" s="53"/>
      <c r="CH676" s="83"/>
      <c r="CI676" s="53"/>
      <c r="CJ676" s="53"/>
    </row>
    <row r="677" spans="3:88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67">
        <f>SUMIFS([1]Up!$J:$J,[1]Up!$D:$D,D677)</f>
        <v>0</v>
      </c>
      <c r="BZ677" s="82"/>
      <c r="CA677" s="82" t="str">
        <f t="shared" si="69"/>
        <v>PL3</v>
      </c>
      <c r="CB677" s="53" t="str">
        <f t="shared" si="70"/>
        <v/>
      </c>
      <c r="CC677" s="53" t="s">
        <v>50</v>
      </c>
      <c r="CD677" s="84" t="s">
        <v>3893</v>
      </c>
      <c r="CE677" s="53"/>
      <c r="CF677" s="53" t="s">
        <v>3894</v>
      </c>
      <c r="CG677" s="53">
        <v>500</v>
      </c>
      <c r="CH677" s="83">
        <v>46191</v>
      </c>
      <c r="CI677" s="53"/>
      <c r="CJ677" s="53"/>
    </row>
    <row r="678" spans="3:88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67">
        <f>SUMIFS([1]Up!$J:$J,[1]Up!$D:$D,D678)</f>
        <v>0</v>
      </c>
      <c r="BZ678" s="82"/>
      <c r="CA678" s="82" t="str">
        <f t="shared" si="69"/>
        <v>PL2.6</v>
      </c>
      <c r="CB678" s="53" t="str">
        <f t="shared" si="70"/>
        <v/>
      </c>
      <c r="CC678" s="53" t="s">
        <v>61</v>
      </c>
      <c r="CD678" s="84" t="s">
        <v>3877</v>
      </c>
      <c r="CE678" s="53"/>
      <c r="CF678" s="53" t="s">
        <v>3878</v>
      </c>
      <c r="CG678" s="53">
        <v>9</v>
      </c>
      <c r="CH678" s="83">
        <v>46191</v>
      </c>
      <c r="CI678" s="53"/>
      <c r="CJ678" s="53"/>
    </row>
    <row r="679" spans="3:88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67">
        <f>SUMIFS([1]Up!$J:$J,[1]Up!$D:$D,D679)</f>
        <v>0</v>
      </c>
      <c r="BZ679" s="82"/>
      <c r="CA679" s="82" t="str">
        <f t="shared" si="69"/>
        <v>PL2.6</v>
      </c>
      <c r="CB679" s="53" t="str">
        <f t="shared" si="70"/>
        <v/>
      </c>
      <c r="CC679" s="53" t="s">
        <v>61</v>
      </c>
      <c r="CD679" s="84" t="s">
        <v>3877</v>
      </c>
      <c r="CE679" s="53"/>
      <c r="CF679" s="53" t="s">
        <v>3878</v>
      </c>
      <c r="CG679" s="53">
        <v>1</v>
      </c>
      <c r="CH679" s="83">
        <v>46191</v>
      </c>
      <c r="CI679" s="53"/>
      <c r="CJ679" s="53"/>
    </row>
    <row r="680" spans="3:88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7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26"/>
      <c r="BW680" s="26"/>
      <c r="BX680" s="26"/>
      <c r="BY680" s="67">
        <f>SUMIFS([1]Up!$J:$J,[1]Up!$D:$D,D680)</f>
        <v>0</v>
      </c>
      <c r="BZ680" s="82"/>
      <c r="CA680" s="82" t="str">
        <f t="shared" si="69"/>
        <v>PL1.5</v>
      </c>
      <c r="CB680" s="53" t="str">
        <f t="shared" si="70"/>
        <v/>
      </c>
      <c r="CC680" s="53" t="s">
        <v>61</v>
      </c>
      <c r="CD680" s="84" t="s">
        <v>3883</v>
      </c>
      <c r="CE680" s="53"/>
      <c r="CF680" s="53" t="s">
        <v>3884</v>
      </c>
      <c r="CG680" s="53">
        <v>1</v>
      </c>
      <c r="CH680" s="83">
        <v>46191</v>
      </c>
      <c r="CI680" s="53"/>
      <c r="CJ680" s="53"/>
    </row>
    <row r="681" spans="3:88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7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26"/>
      <c r="BW681" s="26"/>
      <c r="BX681" s="26"/>
      <c r="BY681" s="67">
        <f>SUMIFS([1]Up!$J:$J,[1]Up!$D:$D,D681)</f>
        <v>0</v>
      </c>
      <c r="BZ681" s="82"/>
      <c r="CA681" s="82" t="str">
        <f t="shared" si="69"/>
        <v>PL1.5</v>
      </c>
      <c r="CB681" s="53" t="str">
        <f t="shared" si="70"/>
        <v/>
      </c>
      <c r="CC681" s="53" t="s">
        <v>61</v>
      </c>
      <c r="CD681" s="84" t="s">
        <v>3883</v>
      </c>
      <c r="CE681" s="53"/>
      <c r="CF681" s="53" t="s">
        <v>3884</v>
      </c>
      <c r="CG681" s="53">
        <v>21</v>
      </c>
      <c r="CH681" s="83">
        <v>46191</v>
      </c>
      <c r="CI681" s="53"/>
      <c r="CJ681" s="53"/>
    </row>
    <row r="682" spans="3:88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7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26"/>
      <c r="BW682" s="26"/>
      <c r="BX682" s="26"/>
      <c r="BY682" s="67">
        <f>SUMIFS([1]Up!$J:$J,[1]Up!$D:$D,D682)</f>
        <v>0</v>
      </c>
      <c r="BZ682" s="82"/>
      <c r="CA682" s="82" t="str">
        <f t="shared" si="69"/>
        <v>PL1.5</v>
      </c>
      <c r="CB682" s="53" t="str">
        <f t="shared" si="70"/>
        <v/>
      </c>
      <c r="CC682" s="53" t="s">
        <v>61</v>
      </c>
      <c r="CD682" s="84" t="s">
        <v>3883</v>
      </c>
      <c r="CE682" s="53"/>
      <c r="CF682" s="53" t="s">
        <v>3884</v>
      </c>
      <c r="CG682" s="53">
        <v>1</v>
      </c>
      <c r="CH682" s="83">
        <v>46191</v>
      </c>
      <c r="CI682" s="53"/>
      <c r="CJ682" s="53"/>
    </row>
    <row r="683" spans="3:88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7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26"/>
      <c r="BW683" s="26"/>
      <c r="BX683" s="26"/>
      <c r="BY683" s="67">
        <f>SUMIFS([1]Up!$J:$J,[1]Up!$D:$D,D683)</f>
        <v>0</v>
      </c>
      <c r="BZ683" s="82"/>
      <c r="CA683" s="82" t="str">
        <f t="shared" si="69"/>
        <v>PL1.5</v>
      </c>
      <c r="CB683" s="53" t="str">
        <f t="shared" si="70"/>
        <v/>
      </c>
      <c r="CC683" s="53" t="s">
        <v>61</v>
      </c>
      <c r="CD683" s="84" t="s">
        <v>3883</v>
      </c>
      <c r="CE683" s="53"/>
      <c r="CF683" s="53" t="s">
        <v>3884</v>
      </c>
      <c r="CG683" s="53">
        <v>21</v>
      </c>
      <c r="CH683" s="83">
        <v>46191</v>
      </c>
      <c r="CI683" s="53"/>
      <c r="CJ683" s="53"/>
    </row>
    <row r="684" spans="3:88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7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26"/>
      <c r="BW684" s="26"/>
      <c r="BX684" s="26"/>
      <c r="BY684" s="67">
        <f>SUMIFS([1]Up!$J:$J,[1]Up!$D:$D,D684)</f>
        <v>0</v>
      </c>
      <c r="BZ684" s="82"/>
      <c r="CA684" s="82" t="str">
        <f t="shared" si="69"/>
        <v>PL1.5</v>
      </c>
      <c r="CB684" s="53" t="str">
        <f t="shared" si="70"/>
        <v/>
      </c>
      <c r="CC684" s="53" t="s">
        <v>61</v>
      </c>
      <c r="CD684" s="84" t="s">
        <v>3883</v>
      </c>
      <c r="CE684" s="53"/>
      <c r="CF684" s="53" t="s">
        <v>3884</v>
      </c>
      <c r="CG684" s="53">
        <v>9</v>
      </c>
      <c r="CH684" s="83">
        <v>46191</v>
      </c>
      <c r="CI684" s="53"/>
      <c r="CJ684" s="53"/>
    </row>
    <row r="685" spans="3:88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7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26"/>
      <c r="BW685" s="26"/>
      <c r="BX685" s="26"/>
      <c r="BY685" s="67">
        <f>SUMIFS([1]Up!$J:$J,[1]Up!$D:$D,D685)</f>
        <v>0</v>
      </c>
      <c r="BZ685" s="82"/>
      <c r="CA685" s="82" t="str">
        <f t="shared" si="69"/>
        <v>PL1.5</v>
      </c>
      <c r="CB685" s="53" t="str">
        <f t="shared" si="70"/>
        <v/>
      </c>
      <c r="CC685" s="53" t="s">
        <v>61</v>
      </c>
      <c r="CD685" s="84" t="s">
        <v>3883</v>
      </c>
      <c r="CE685" s="53"/>
      <c r="CF685" s="53" t="s">
        <v>3884</v>
      </c>
      <c r="CG685" s="53">
        <v>1</v>
      </c>
      <c r="CH685" s="83">
        <v>46191</v>
      </c>
      <c r="CI685" s="53"/>
      <c r="CJ685" s="53"/>
    </row>
    <row r="686" spans="3:88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7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67">
        <f>SUMIFS([1]Up!$J:$J,[1]Up!$D:$D,D686)</f>
        <v>0</v>
      </c>
      <c r="BZ686" s="82"/>
      <c r="CA686" s="82" t="str">
        <f t="shared" si="69"/>
        <v>PL10</v>
      </c>
      <c r="CB686" s="53" t="str">
        <f t="shared" si="70"/>
        <v/>
      </c>
      <c r="CC686" s="53" t="s">
        <v>50</v>
      </c>
      <c r="CD686" s="53" t="s">
        <v>3899</v>
      </c>
      <c r="CE686" s="53"/>
      <c r="CF686" s="53" t="s">
        <v>3900</v>
      </c>
      <c r="CG686" s="53">
        <v>4</v>
      </c>
      <c r="CH686" s="83">
        <v>46191</v>
      </c>
      <c r="CI686" s="53"/>
      <c r="CJ686" s="53"/>
    </row>
    <row r="687" spans="3:88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7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67">
        <f>SUMIFS([1]Up!$J:$J,[1]Up!$D:$D,D687)</f>
        <v>0</v>
      </c>
      <c r="BZ687" s="82"/>
      <c r="CA687" s="82" t="str">
        <f t="shared" si="69"/>
        <v>PL10</v>
      </c>
      <c r="CB687" s="53" t="str">
        <f t="shared" si="70"/>
        <v/>
      </c>
      <c r="CC687" s="53" t="s">
        <v>50</v>
      </c>
      <c r="CD687" s="53" t="s">
        <v>3899</v>
      </c>
      <c r="CE687" s="53"/>
      <c r="CF687" s="53" t="s">
        <v>3900</v>
      </c>
      <c r="CG687" s="53">
        <v>4</v>
      </c>
      <c r="CH687" s="83">
        <v>46191</v>
      </c>
      <c r="CI687" s="53"/>
      <c r="CJ687" s="53"/>
    </row>
    <row r="688" spans="3:88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67">
        <f>SUMIFS([1]Up!$J:$J,[1]Up!$D:$D,D688)</f>
        <v>0</v>
      </c>
      <c r="BZ688" s="82"/>
      <c r="CA688" s="82" t="str">
        <f t="shared" si="69"/>
        <v>PL3</v>
      </c>
      <c r="CB688" s="53" t="str">
        <f t="shared" si="70"/>
        <v/>
      </c>
      <c r="CC688" s="53" t="s">
        <v>50</v>
      </c>
      <c r="CD688" s="84" t="s">
        <v>3893</v>
      </c>
      <c r="CE688" s="53"/>
      <c r="CF688" s="53" t="s">
        <v>3894</v>
      </c>
      <c r="CG688" s="53">
        <v>50</v>
      </c>
      <c r="CH688" s="83">
        <v>46191</v>
      </c>
      <c r="CI688" s="53"/>
      <c r="CJ688" s="53"/>
    </row>
    <row r="689" spans="3:88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7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>
        <v>1000</v>
      </c>
      <c r="BY689" s="67">
        <f>SUMIFS([1]Up!$J:$J,[1]Up!$D:$D,D689)</f>
        <v>0</v>
      </c>
      <c r="BZ689" s="82"/>
      <c r="CA689" s="82" t="str">
        <f t="shared" si="69"/>
        <v/>
      </c>
      <c r="CB689" s="53" t="str">
        <f t="shared" si="70"/>
        <v/>
      </c>
      <c r="CC689" s="53" t="s">
        <v>75</v>
      </c>
      <c r="CD689" s="53"/>
      <c r="CE689" s="53"/>
      <c r="CF689" s="53"/>
      <c r="CG689" s="53"/>
      <c r="CH689" s="83"/>
      <c r="CI689" s="53"/>
      <c r="CJ689" s="53"/>
    </row>
    <row r="690" spans="3:88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67">
        <f>SUMIFS([1]Up!$J:$J,[1]Up!$D:$D,D690)</f>
        <v>0</v>
      </c>
      <c r="BZ690" s="82"/>
      <c r="CA690" s="82" t="str">
        <f t="shared" si="69"/>
        <v>PL12</v>
      </c>
      <c r="CB690" s="53" t="str">
        <f t="shared" si="70"/>
        <v/>
      </c>
      <c r="CC690" s="53" t="s">
        <v>50</v>
      </c>
      <c r="CD690" s="53" t="s">
        <v>3922</v>
      </c>
      <c r="CE690" s="53"/>
      <c r="CF690" s="53" t="s">
        <v>3923</v>
      </c>
      <c r="CG690" s="53">
        <v>1</v>
      </c>
      <c r="CH690" s="83">
        <v>46191</v>
      </c>
      <c r="CI690" s="53"/>
      <c r="CJ690" s="53"/>
    </row>
    <row r="691" spans="3:88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7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67">
        <f>SUMIFS([1]Up!$J:$J,[1]Up!$D:$D,D691)</f>
        <v>0</v>
      </c>
      <c r="BZ691" s="82"/>
      <c r="CA691" s="82" t="str">
        <f t="shared" si="69"/>
        <v>PL25</v>
      </c>
      <c r="CB691" s="53" t="str">
        <f t="shared" si="70"/>
        <v/>
      </c>
      <c r="CC691" s="53" t="s">
        <v>50</v>
      </c>
      <c r="CD691" s="53" t="s">
        <v>3926</v>
      </c>
      <c r="CE691" s="53"/>
      <c r="CF691" s="53" t="s">
        <v>3927</v>
      </c>
      <c r="CG691" s="53">
        <v>2</v>
      </c>
      <c r="CH691" s="83">
        <v>46191</v>
      </c>
      <c r="CI691" s="53"/>
      <c r="CJ691" s="53"/>
    </row>
    <row r="692" spans="3:88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7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67">
        <f>SUMIFS([1]Up!$J:$J,[1]Up!$D:$D,D692)</f>
        <v>0</v>
      </c>
      <c r="BZ692" s="82"/>
      <c r="CA692" s="82" t="str">
        <f t="shared" si="69"/>
        <v>PL25</v>
      </c>
      <c r="CB692" s="53" t="str">
        <f t="shared" si="70"/>
        <v/>
      </c>
      <c r="CC692" s="53" t="s">
        <v>50</v>
      </c>
      <c r="CD692" s="53" t="s">
        <v>3926</v>
      </c>
      <c r="CE692" s="53"/>
      <c r="CF692" s="53" t="s">
        <v>3927</v>
      </c>
      <c r="CG692" s="53">
        <v>4</v>
      </c>
      <c r="CH692" s="83">
        <v>46191</v>
      </c>
      <c r="CI692" s="53"/>
      <c r="CJ692" s="53"/>
    </row>
    <row r="693" spans="3:88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67">
        <f>SUMIFS([1]Up!$J:$J,[1]Up!$D:$D,D693)</f>
        <v>0</v>
      </c>
      <c r="BZ693" s="82"/>
      <c r="CA693" s="82" t="str">
        <f t="shared" si="69"/>
        <v>PL6</v>
      </c>
      <c r="CB693" s="53" t="str">
        <f t="shared" si="70"/>
        <v/>
      </c>
      <c r="CC693" s="53" t="s">
        <v>50</v>
      </c>
      <c r="CD693" s="84" t="s">
        <v>3916</v>
      </c>
      <c r="CE693" s="53"/>
      <c r="CF693" s="53" t="s">
        <v>3917</v>
      </c>
      <c r="CG693" s="53">
        <v>1</v>
      </c>
      <c r="CH693" s="83">
        <v>46191</v>
      </c>
      <c r="CI693" s="53"/>
      <c r="CJ693" s="53"/>
    </row>
    <row r="694" spans="3:88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67">
        <f>SUMIFS([1]Up!$J:$J,[1]Up!$D:$D,D694)</f>
        <v>0</v>
      </c>
      <c r="BZ694" s="82"/>
      <c r="CA694" s="82" t="str">
        <f t="shared" si="69"/>
        <v>PL6</v>
      </c>
      <c r="CB694" s="53" t="str">
        <f t="shared" si="70"/>
        <v/>
      </c>
      <c r="CC694" s="53" t="s">
        <v>50</v>
      </c>
      <c r="CD694" s="84" t="s">
        <v>3916</v>
      </c>
      <c r="CE694" s="53"/>
      <c r="CF694" s="53" t="s">
        <v>3917</v>
      </c>
      <c r="CG694" s="53">
        <v>1</v>
      </c>
      <c r="CH694" s="83">
        <v>46191</v>
      </c>
      <c r="CI694" s="53"/>
      <c r="CJ694" s="53"/>
    </row>
    <row r="695" spans="3:88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7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67">
        <f>SUMIFS([1]Up!$J:$J,[1]Up!$D:$D,D695)</f>
        <v>0</v>
      </c>
      <c r="BZ695" s="82" t="s">
        <v>4092</v>
      </c>
      <c r="CA695" s="82" t="str">
        <f t="shared" si="69"/>
        <v>PL6</v>
      </c>
      <c r="CB695" s="53" t="str">
        <f t="shared" si="70"/>
        <v>Thừa 2</v>
      </c>
      <c r="CC695" s="53" t="s">
        <v>61</v>
      </c>
      <c r="CD695" s="53"/>
      <c r="CE695" s="53"/>
      <c r="CF695" s="53" t="s">
        <v>1681</v>
      </c>
      <c r="CG695" s="53">
        <v>1</v>
      </c>
      <c r="CH695" s="83"/>
      <c r="CI695" s="53"/>
      <c r="CJ695" s="53"/>
    </row>
    <row r="696" spans="3:88" ht="14.25" hidden="1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7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/>
      <c r="BV696" s="26"/>
      <c r="BW696" s="26"/>
      <c r="BX696" s="26">
        <v>5</v>
      </c>
      <c r="BY696" s="67">
        <f>SUMIFS([1]Up!$J:$J,[1]Up!$D:$D,D696)</f>
        <v>0</v>
      </c>
      <c r="BZ696" s="82"/>
      <c r="CA696" s="82" t="str">
        <f t="shared" si="69"/>
        <v/>
      </c>
      <c r="CB696" s="53" t="str">
        <f t="shared" si="70"/>
        <v/>
      </c>
      <c r="CC696" s="53" t="s">
        <v>50</v>
      </c>
      <c r="CD696" s="53" t="s">
        <v>3934</v>
      </c>
      <c r="CE696" s="53"/>
      <c r="CF696" s="53" t="s">
        <v>3938</v>
      </c>
      <c r="CG696" s="53">
        <v>40</v>
      </c>
      <c r="CH696" s="83">
        <v>46192</v>
      </c>
      <c r="CI696" s="53"/>
      <c r="CJ696" s="53"/>
    </row>
    <row r="697" spans="3:88" ht="14.25" hidden="1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7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26"/>
      <c r="BW697" s="26"/>
      <c r="BX697" s="26"/>
      <c r="BY697" s="67">
        <f>SUMIFS([1]Up!$J:$J,[1]Up!$D:$D,D697)</f>
        <v>0</v>
      </c>
      <c r="BZ697" s="82" t="s">
        <v>4100</v>
      </c>
      <c r="CA697" s="82" t="str">
        <f t="shared" si="69"/>
        <v/>
      </c>
      <c r="CB697" s="53" t="str">
        <f t="shared" si="70"/>
        <v/>
      </c>
      <c r="CC697" s="53" t="s">
        <v>50</v>
      </c>
      <c r="CD697" s="53" t="s">
        <v>3934</v>
      </c>
      <c r="CE697" s="53"/>
      <c r="CF697" s="53" t="s">
        <v>3938</v>
      </c>
      <c r="CG697" s="53">
        <v>40</v>
      </c>
      <c r="CH697" s="83">
        <v>46192</v>
      </c>
      <c r="CI697" s="53"/>
      <c r="CJ697" s="53"/>
    </row>
    <row r="698" spans="3:88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67">
        <f>SUMIFS([1]Up!$J:$J,[1]Up!$D:$D,D698)</f>
        <v>0</v>
      </c>
      <c r="BZ698" s="82"/>
      <c r="CA698" s="82" t="str">
        <f t="shared" si="69"/>
        <v/>
      </c>
      <c r="CB698" s="53" t="str">
        <f t="shared" si="70"/>
        <v/>
      </c>
      <c r="CC698" s="53" t="s">
        <v>50</v>
      </c>
      <c r="CD698" s="53" t="s">
        <v>3930</v>
      </c>
      <c r="CE698" s="53"/>
      <c r="CF698" s="53" t="s">
        <v>3931</v>
      </c>
      <c r="CG698" s="53">
        <v>5</v>
      </c>
      <c r="CH698" s="83">
        <v>46192</v>
      </c>
      <c r="CI698" s="53"/>
      <c r="CJ698" s="53"/>
    </row>
    <row r="699" spans="3:88" ht="14.25" hidden="1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7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67">
        <f>SUMIFS([1]Up!$J:$J,[1]Up!$D:$D,D699)</f>
        <v>0</v>
      </c>
      <c r="BZ699" s="82" t="s">
        <v>4095</v>
      </c>
      <c r="CA699" s="82" t="str">
        <f t="shared" si="69"/>
        <v/>
      </c>
      <c r="CB699" s="53" t="str">
        <f t="shared" si="70"/>
        <v/>
      </c>
      <c r="CC699" s="53" t="s">
        <v>50</v>
      </c>
      <c r="CD699" s="53"/>
      <c r="CE699" s="53"/>
      <c r="CF699" s="53" t="s">
        <v>1681</v>
      </c>
      <c r="CG699" s="53">
        <v>1</v>
      </c>
      <c r="CH699" s="83"/>
      <c r="CI699" s="53"/>
      <c r="CJ699" s="53"/>
    </row>
    <row r="700" spans="3:88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67">
        <f>SUMIFS([1]Up!$J:$J,[1]Up!$D:$D,D700)</f>
        <v>0</v>
      </c>
      <c r="BZ700" s="82"/>
      <c r="CA700" s="82" t="str">
        <f t="shared" si="69"/>
        <v/>
      </c>
      <c r="CB700" s="53" t="str">
        <f t="shared" si="70"/>
        <v/>
      </c>
      <c r="CC700" s="53" t="s">
        <v>50</v>
      </c>
      <c r="CD700" s="53" t="s">
        <v>3934</v>
      </c>
      <c r="CE700" s="53"/>
      <c r="CF700" s="53" t="s">
        <v>3935</v>
      </c>
      <c r="CG700" s="53">
        <v>1</v>
      </c>
      <c r="CH700" s="83">
        <v>46192</v>
      </c>
      <c r="CI700" s="53"/>
      <c r="CJ700" s="53"/>
    </row>
    <row r="701" spans="3:88" ht="14.25" hidden="1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7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/>
      <c r="BV701" s="26"/>
      <c r="BW701" s="26"/>
      <c r="BX701" s="26">
        <v>9</v>
      </c>
      <c r="BY701" s="67">
        <f>SUMIFS([1]Up!$J:$J,[1]Up!$D:$D,D701)</f>
        <v>0</v>
      </c>
      <c r="BZ701" s="82" t="s">
        <v>4100</v>
      </c>
      <c r="CA701" s="82" t="str">
        <f t="shared" si="69"/>
        <v/>
      </c>
      <c r="CB701" s="53" t="str">
        <f t="shared" si="70"/>
        <v/>
      </c>
      <c r="CC701" s="53" t="s">
        <v>50</v>
      </c>
      <c r="CD701" s="53"/>
      <c r="CE701" s="53"/>
      <c r="CF701" s="53" t="s">
        <v>1681</v>
      </c>
      <c r="CG701" s="53">
        <v>15</v>
      </c>
      <c r="CH701" s="83"/>
      <c r="CI701" s="53"/>
      <c r="CJ701" s="53"/>
    </row>
    <row r="702" spans="3:88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7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67">
        <f>SUMIFS([1]Up!$J:$J,[1]Up!$D:$D,D702)</f>
        <v>0</v>
      </c>
      <c r="BZ702" s="82" t="s">
        <v>4096</v>
      </c>
      <c r="CA702" s="82" t="str">
        <f t="shared" si="69"/>
        <v/>
      </c>
      <c r="CB702" s="53" t="str">
        <f t="shared" si="70"/>
        <v/>
      </c>
      <c r="CC702" s="53" t="s">
        <v>50</v>
      </c>
      <c r="CD702" s="53"/>
      <c r="CE702" s="53"/>
      <c r="CF702" s="53" t="s">
        <v>1681</v>
      </c>
      <c r="CG702" s="53">
        <v>1</v>
      </c>
      <c r="CH702" s="83"/>
      <c r="CI702" s="53"/>
      <c r="CJ702" s="53"/>
    </row>
    <row r="703" spans="3:88" ht="14.25" hidden="1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7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26"/>
      <c r="BW703" s="26"/>
      <c r="BX703" s="26"/>
      <c r="BY703" s="67">
        <f>SUMIFS([1]Up!$J:$J,[1]Up!$D:$D,D703)</f>
        <v>0</v>
      </c>
      <c r="BZ703" s="82"/>
      <c r="CA703" s="82" t="str">
        <f t="shared" si="69"/>
        <v/>
      </c>
      <c r="CB703" s="53" t="str">
        <f t="shared" si="70"/>
        <v/>
      </c>
      <c r="CC703" s="53" t="s">
        <v>75</v>
      </c>
      <c r="CD703" s="53"/>
      <c r="CE703" s="53"/>
      <c r="CF703" s="53"/>
      <c r="CG703" s="53"/>
      <c r="CH703" s="83"/>
      <c r="CI703" s="53"/>
      <c r="CJ703" s="53"/>
    </row>
    <row r="704" spans="3:88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67">
        <f>SUMIFS([1]Up!$J:$J,[1]Up!$D:$D,D704)</f>
        <v>0</v>
      </c>
      <c r="BZ704" s="82"/>
      <c r="CA704" s="82" t="str">
        <f t="shared" si="69"/>
        <v>PL3</v>
      </c>
      <c r="CB704" s="53" t="str">
        <f t="shared" si="70"/>
        <v/>
      </c>
      <c r="CC704" s="53" t="s">
        <v>50</v>
      </c>
      <c r="CD704" s="84" t="s">
        <v>3893</v>
      </c>
      <c r="CE704" s="53"/>
      <c r="CF704" s="53" t="s">
        <v>3894</v>
      </c>
      <c r="CG704" s="53">
        <v>500</v>
      </c>
      <c r="CH704" s="83">
        <v>46191</v>
      </c>
      <c r="CI704" s="53"/>
      <c r="CJ704" s="53"/>
    </row>
    <row r="705" spans="3:88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7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67">
        <f>SUMIFS([1]Up!$J:$J,[1]Up!$D:$D,D705)</f>
        <v>0</v>
      </c>
      <c r="BZ705" s="82"/>
      <c r="CA705" s="82" t="str">
        <f t="shared" si="69"/>
        <v>PL10</v>
      </c>
      <c r="CB705" s="53" t="str">
        <f t="shared" si="70"/>
        <v/>
      </c>
      <c r="CC705" s="53" t="s">
        <v>50</v>
      </c>
      <c r="CD705" s="53" t="s">
        <v>3899</v>
      </c>
      <c r="CE705" s="53"/>
      <c r="CF705" s="53" t="s">
        <v>3900</v>
      </c>
      <c r="CG705" s="53">
        <v>4</v>
      </c>
      <c r="CH705" s="83">
        <v>46191</v>
      </c>
      <c r="CI705" s="53"/>
      <c r="CJ705" s="53"/>
    </row>
    <row r="706" spans="3:88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67">
        <f>SUMIFS([1]Up!$J:$J,[1]Up!$D:$D,D706)</f>
        <v>0</v>
      </c>
      <c r="BZ706" s="82"/>
      <c r="CA706" s="82" t="str">
        <f t="shared" si="69"/>
        <v>PL10</v>
      </c>
      <c r="CB706" s="53" t="str">
        <f t="shared" si="70"/>
        <v/>
      </c>
      <c r="CC706" s="53" t="s">
        <v>50</v>
      </c>
      <c r="CD706" s="53" t="s">
        <v>3899</v>
      </c>
      <c r="CE706" s="53"/>
      <c r="CF706" s="53" t="s">
        <v>3900</v>
      </c>
      <c r="CG706" s="53">
        <v>2</v>
      </c>
      <c r="CH706" s="83">
        <v>46191</v>
      </c>
      <c r="CI706" s="53"/>
      <c r="CJ706" s="53"/>
    </row>
    <row r="707" spans="3:88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67">
        <f>SUMIFS([1]Up!$J:$J,[1]Up!$D:$D,D707)</f>
        <v>0</v>
      </c>
      <c r="BZ707" s="82"/>
      <c r="CA707" s="82" t="str">
        <f t="shared" si="69"/>
        <v>PL10</v>
      </c>
      <c r="CB707" s="53" t="str">
        <f t="shared" si="70"/>
        <v/>
      </c>
      <c r="CC707" s="53" t="s">
        <v>50</v>
      </c>
      <c r="CD707" s="53" t="s">
        <v>3899</v>
      </c>
      <c r="CE707" s="53"/>
      <c r="CF707" s="53" t="s">
        <v>3900</v>
      </c>
      <c r="CG707" s="53">
        <v>4</v>
      </c>
      <c r="CH707" s="83">
        <v>46191</v>
      </c>
      <c r="CI707" s="53"/>
      <c r="CJ707" s="53"/>
    </row>
    <row r="708" spans="3:88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67">
        <f>SUMIFS([1]Up!$J:$J,[1]Up!$D:$D,D708)</f>
        <v>0</v>
      </c>
      <c r="BZ708" s="82"/>
      <c r="CA708" s="82" t="str">
        <f t="shared" si="69"/>
        <v>PL10</v>
      </c>
      <c r="CB708" s="53" t="str">
        <f t="shared" si="70"/>
        <v/>
      </c>
      <c r="CC708" s="53" t="s">
        <v>50</v>
      </c>
      <c r="CD708" s="53" t="s">
        <v>3899</v>
      </c>
      <c r="CE708" s="53"/>
      <c r="CF708" s="53" t="s">
        <v>3900</v>
      </c>
      <c r="CG708" s="53">
        <v>4</v>
      </c>
      <c r="CH708" s="83">
        <v>46191</v>
      </c>
      <c r="CI708" s="53"/>
      <c r="CJ708" s="53"/>
    </row>
    <row r="709" spans="3:88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67">
        <f>SUMIFS([1]Up!$J:$J,[1]Up!$D:$D,D709)</f>
        <v>0</v>
      </c>
      <c r="BZ709" s="82"/>
      <c r="CA709" s="82" t="str">
        <f t="shared" si="69"/>
        <v>PL3</v>
      </c>
      <c r="CB709" s="53" t="str">
        <f t="shared" si="70"/>
        <v/>
      </c>
      <c r="CC709" s="53" t="s">
        <v>50</v>
      </c>
      <c r="CD709" s="84" t="s">
        <v>3893</v>
      </c>
      <c r="CE709" s="53"/>
      <c r="CF709" s="53" t="s">
        <v>3894</v>
      </c>
      <c r="CG709" s="53">
        <v>30</v>
      </c>
      <c r="CH709" s="83">
        <v>46191</v>
      </c>
      <c r="CI709" s="53"/>
      <c r="CJ709" s="53"/>
    </row>
    <row r="710" spans="3:88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>
        <v>828</v>
      </c>
      <c r="BY710" s="67">
        <f>SUMIFS([1]Up!$J:$J,[1]Up!$D:$D,D710)</f>
        <v>0</v>
      </c>
      <c r="BZ710" s="82"/>
      <c r="CA710" s="82" t="str">
        <f t="shared" si="69"/>
        <v/>
      </c>
      <c r="CB710" s="53" t="str">
        <f t="shared" si="70"/>
        <v/>
      </c>
      <c r="CC710" s="53" t="s">
        <v>75</v>
      </c>
      <c r="CD710" s="53"/>
      <c r="CE710" s="53"/>
      <c r="CF710" s="53"/>
      <c r="CG710" s="53"/>
      <c r="CH710" s="83"/>
      <c r="CI710" s="53"/>
      <c r="CJ710" s="53"/>
    </row>
    <row r="711" spans="3:88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67">
        <f>SUMIFS([1]Up!$J:$J,[1]Up!$D:$D,D711)</f>
        <v>0</v>
      </c>
      <c r="BZ711" s="82"/>
      <c r="CA711" s="82" t="str">
        <f t="shared" si="69"/>
        <v>PL6</v>
      </c>
      <c r="CB711" s="53" t="str">
        <f t="shared" si="70"/>
        <v/>
      </c>
      <c r="CC711" s="53" t="s">
        <v>50</v>
      </c>
      <c r="CD711" s="84" t="s">
        <v>3916</v>
      </c>
      <c r="CE711" s="53"/>
      <c r="CF711" s="53" t="s">
        <v>3917</v>
      </c>
      <c r="CG711" s="53">
        <v>2</v>
      </c>
      <c r="CH711" s="83">
        <v>46191</v>
      </c>
      <c r="CI711" s="53"/>
      <c r="CJ711" s="53"/>
    </row>
    <row r="712" spans="3:88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67">
        <f>SUMIFS([1]Up!$J:$J,[1]Up!$D:$D,D712)</f>
        <v>0</v>
      </c>
      <c r="BZ712" s="82"/>
      <c r="CA712" s="82" t="str">
        <f t="shared" si="69"/>
        <v>PL6</v>
      </c>
      <c r="CB712" s="53" t="str">
        <f t="shared" si="70"/>
        <v/>
      </c>
      <c r="CC712" s="53" t="s">
        <v>50</v>
      </c>
      <c r="CD712" s="84" t="s">
        <v>3916</v>
      </c>
      <c r="CE712" s="53"/>
      <c r="CF712" s="53" t="s">
        <v>3917</v>
      </c>
      <c r="CG712" s="53">
        <v>2</v>
      </c>
      <c r="CH712" s="83">
        <v>46191</v>
      </c>
      <c r="CI712" s="53"/>
      <c r="CJ712" s="53"/>
    </row>
    <row r="713" spans="3:88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67">
        <f>SUMIFS([1]Up!$J:$J,[1]Up!$D:$D,D713)</f>
        <v>0</v>
      </c>
      <c r="BZ713" s="82"/>
      <c r="CA713" s="82" t="str">
        <f t="shared" si="69"/>
        <v>PL6</v>
      </c>
      <c r="CB713" s="53" t="str">
        <f t="shared" si="70"/>
        <v/>
      </c>
      <c r="CC713" s="53" t="s">
        <v>61</v>
      </c>
      <c r="CD713" s="84" t="s">
        <v>3916</v>
      </c>
      <c r="CE713" s="53"/>
      <c r="CF713" s="53" t="s">
        <v>3917</v>
      </c>
      <c r="CG713" s="53">
        <v>1</v>
      </c>
      <c r="CH713" s="83">
        <v>46191</v>
      </c>
      <c r="CI713" s="53"/>
      <c r="CJ713" s="53"/>
    </row>
    <row r="714" spans="3:88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67">
        <f>SUMIFS([1]Up!$J:$J,[1]Up!$D:$D,D714)</f>
        <v>0</v>
      </c>
      <c r="BZ714" s="82" t="s">
        <v>82</v>
      </c>
      <c r="CA714" s="82" t="str">
        <f t="shared" si="69"/>
        <v>PL6</v>
      </c>
      <c r="CB714" s="53" t="str">
        <f t="shared" si="70"/>
        <v>Thừa 1</v>
      </c>
      <c r="CC714" s="53" t="s">
        <v>61</v>
      </c>
      <c r="CD714" s="53"/>
      <c r="CE714" s="53"/>
      <c r="CF714" s="53" t="s">
        <v>1681</v>
      </c>
      <c r="CG714" s="53">
        <v>1</v>
      </c>
      <c r="CH714" s="83"/>
      <c r="CI714" s="53"/>
      <c r="CJ714" s="53"/>
    </row>
    <row r="715" spans="3:88" ht="14.25" hidden="1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>
        <v>32</v>
      </c>
      <c r="BY715" s="67">
        <f>SUMIFS([1]Up!$J:$J,[1]Up!$D:$D,D715)</f>
        <v>0</v>
      </c>
      <c r="BZ715" s="82"/>
      <c r="CA715" s="82" t="str">
        <f t="shared" si="69"/>
        <v/>
      </c>
      <c r="CB715" s="53" t="str">
        <f t="shared" si="70"/>
        <v/>
      </c>
      <c r="CC715" s="53" t="s">
        <v>50</v>
      </c>
      <c r="CD715" s="53" t="s">
        <v>3934</v>
      </c>
      <c r="CE715" s="53"/>
      <c r="CF715" s="53" t="s">
        <v>3938</v>
      </c>
      <c r="CG715" s="53">
        <v>32</v>
      </c>
      <c r="CH715" s="83">
        <v>46192</v>
      </c>
      <c r="CI715" s="53"/>
      <c r="CJ715" s="53"/>
    </row>
    <row r="716" spans="3:88" ht="14.25" hidden="1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/>
      <c r="BV716" s="26"/>
      <c r="BW716" s="26"/>
      <c r="BX716" s="26">
        <v>14</v>
      </c>
      <c r="BY716" s="67">
        <f>SUMIFS([1]Up!$J:$J,[1]Up!$D:$D,D716)</f>
        <v>0</v>
      </c>
      <c r="BZ716" s="82"/>
      <c r="CA716" s="82" t="str">
        <f t="shared" si="69"/>
        <v/>
      </c>
      <c r="CB716" s="53" t="str">
        <f t="shared" si="70"/>
        <v/>
      </c>
      <c r="CC716" s="53" t="s">
        <v>50</v>
      </c>
      <c r="CD716" s="53" t="s">
        <v>3934</v>
      </c>
      <c r="CE716" s="53"/>
      <c r="CF716" s="53" t="s">
        <v>3938</v>
      </c>
      <c r="CG716" s="53">
        <v>32</v>
      </c>
      <c r="CH716" s="83">
        <v>46192</v>
      </c>
      <c r="CI716" s="53"/>
      <c r="CJ716" s="53"/>
    </row>
    <row r="717" spans="3:88" ht="14.25" hidden="1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>
        <v>4</v>
      </c>
      <c r="BY717" s="67">
        <f>SUMIFS([1]Up!$J:$J,[1]Up!$D:$D,D717)</f>
        <v>0</v>
      </c>
      <c r="BZ717" s="82"/>
      <c r="CA717" s="82" t="str">
        <f t="shared" si="69"/>
        <v/>
      </c>
      <c r="CB717" s="53" t="str">
        <f t="shared" si="70"/>
        <v/>
      </c>
      <c r="CC717" s="53" t="s">
        <v>50</v>
      </c>
      <c r="CD717" s="53" t="s">
        <v>3934</v>
      </c>
      <c r="CE717" s="53"/>
      <c r="CF717" s="53" t="s">
        <v>3938</v>
      </c>
      <c r="CG717" s="53">
        <v>4</v>
      </c>
      <c r="CH717" s="83">
        <v>46192</v>
      </c>
      <c r="CI717" s="53"/>
      <c r="CJ717" s="53"/>
    </row>
    <row r="718" spans="3:88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67">
        <f>SUMIFS([1]Up!$J:$J,[1]Up!$D:$D,D718)</f>
        <v>0</v>
      </c>
      <c r="BZ718" s="82"/>
      <c r="CA718" s="82" t="str">
        <f t="shared" si="69"/>
        <v/>
      </c>
      <c r="CB718" s="53" t="str">
        <f t="shared" si="70"/>
        <v/>
      </c>
      <c r="CC718" s="53" t="s">
        <v>50</v>
      </c>
      <c r="CD718" s="53" t="s">
        <v>3930</v>
      </c>
      <c r="CE718" s="53"/>
      <c r="CF718" s="53" t="s">
        <v>3931</v>
      </c>
      <c r="CG718" s="53">
        <v>4</v>
      </c>
      <c r="CH718" s="83">
        <v>46192</v>
      </c>
      <c r="CI718" s="53"/>
      <c r="CJ718" s="53"/>
    </row>
    <row r="719" spans="3:88" ht="14.25" hidden="1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67">
        <f>SUMIFS([1]Up!$J:$J,[1]Up!$D:$D,D719)</f>
        <v>0</v>
      </c>
      <c r="BZ719" s="82" t="s">
        <v>4097</v>
      </c>
      <c r="CA719" s="82" t="str">
        <f t="shared" si="69"/>
        <v/>
      </c>
      <c r="CB719" s="53" t="str">
        <f t="shared" si="70"/>
        <v/>
      </c>
      <c r="CC719" s="53" t="s">
        <v>50</v>
      </c>
      <c r="CD719" s="53"/>
      <c r="CE719" s="53"/>
      <c r="CF719" s="53" t="s">
        <v>1681</v>
      </c>
      <c r="CG719" s="53">
        <v>1</v>
      </c>
      <c r="CH719" s="83"/>
      <c r="CI719" s="53"/>
      <c r="CJ719" s="53"/>
    </row>
    <row r="720" spans="3:88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26"/>
      <c r="BW720" s="26"/>
      <c r="BX720" s="26"/>
      <c r="BY720" s="67">
        <f>SUMIFS([1]Up!$J:$J,[1]Up!$D:$D,D720)</f>
        <v>0</v>
      </c>
      <c r="BZ720" s="82" t="s">
        <v>4100</v>
      </c>
      <c r="CA720" s="82" t="str">
        <f t="shared" si="69"/>
        <v/>
      </c>
      <c r="CB720" s="53" t="str">
        <f t="shared" si="70"/>
        <v/>
      </c>
      <c r="CC720" s="53" t="s">
        <v>50</v>
      </c>
      <c r="CD720" s="53" t="s">
        <v>3934</v>
      </c>
      <c r="CE720" s="53"/>
      <c r="CF720" s="53" t="s">
        <v>3935</v>
      </c>
      <c r="CG720" s="53">
        <v>1</v>
      </c>
      <c r="CH720" s="83">
        <v>46192</v>
      </c>
      <c r="CI720" s="53"/>
      <c r="CJ720" s="53"/>
    </row>
    <row r="721" spans="3:88" ht="14.25" hidden="1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>
        <v>13</v>
      </c>
      <c r="BY721" s="67">
        <f>SUMIFS([1]Up!$J:$J,[1]Up!$D:$D,D721)</f>
        <v>0</v>
      </c>
      <c r="BZ721" s="82"/>
      <c r="CA721" s="82" t="str">
        <f t="shared" si="69"/>
        <v/>
      </c>
      <c r="CB721" s="53" t="str">
        <f t="shared" si="70"/>
        <v/>
      </c>
      <c r="CC721" s="53" t="s">
        <v>50</v>
      </c>
      <c r="CD721" s="53"/>
      <c r="CE721" s="53"/>
      <c r="CF721" s="53" t="s">
        <v>1681</v>
      </c>
      <c r="CG721" s="53">
        <v>13</v>
      </c>
      <c r="CH721" s="83"/>
      <c r="CI721" s="53"/>
      <c r="CJ721" s="53"/>
    </row>
    <row r="722" spans="3:88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67">
        <f>SUMIFS([1]Up!$J:$J,[1]Up!$D:$D,D722)</f>
        <v>0</v>
      </c>
      <c r="BZ722" s="82" t="s">
        <v>82</v>
      </c>
      <c r="CA722" s="82" t="str">
        <f t="shared" si="69"/>
        <v/>
      </c>
      <c r="CB722" s="53" t="str">
        <f t="shared" si="70"/>
        <v/>
      </c>
      <c r="CC722" s="53" t="s">
        <v>50</v>
      </c>
      <c r="CD722" s="53"/>
      <c r="CE722" s="53"/>
      <c r="CF722" s="53" t="s">
        <v>1681</v>
      </c>
      <c r="CG722" s="53">
        <v>1</v>
      </c>
      <c r="CH722" s="83"/>
      <c r="CI722" s="53"/>
      <c r="CJ722" s="53"/>
    </row>
    <row r="723" spans="3:88" ht="14.25" hidden="1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26"/>
      <c r="BW723" s="26"/>
      <c r="BX723" s="26"/>
      <c r="BY723" s="67">
        <f>SUMIFS([1]Up!$J:$J,[1]Up!$D:$D,D723)</f>
        <v>0</v>
      </c>
      <c r="BZ723" s="82"/>
      <c r="CA723" s="82" t="str">
        <f t="shared" si="69"/>
        <v/>
      </c>
      <c r="CB723" s="53" t="str">
        <f t="shared" si="70"/>
        <v/>
      </c>
      <c r="CC723" s="53" t="s">
        <v>75</v>
      </c>
      <c r="CD723" s="53"/>
      <c r="CE723" s="53"/>
      <c r="CF723" s="53"/>
      <c r="CG723" s="53"/>
      <c r="CH723" s="83"/>
      <c r="CI723" s="53"/>
      <c r="CJ723" s="53"/>
    </row>
    <row r="724" spans="3:88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67">
        <f>SUMIFS([1]Up!$J:$J,[1]Up!$D:$D,D724)</f>
        <v>0</v>
      </c>
      <c r="BZ724" s="82"/>
      <c r="CA724" s="82" t="str">
        <f t="shared" si="69"/>
        <v>PL3</v>
      </c>
      <c r="CB724" s="53" t="str">
        <f t="shared" si="70"/>
        <v/>
      </c>
      <c r="CC724" s="53" t="s">
        <v>50</v>
      </c>
      <c r="CD724" s="84" t="s">
        <v>3893</v>
      </c>
      <c r="CE724" s="53"/>
      <c r="CF724" s="53" t="s">
        <v>3894</v>
      </c>
      <c r="CG724" s="53">
        <v>414</v>
      </c>
      <c r="CH724" s="83">
        <v>46191</v>
      </c>
      <c r="CI724" s="53"/>
      <c r="CJ724" s="53"/>
    </row>
    <row r="725" spans="3:88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67">
        <f>SUMIFS([1]Up!$J:$J,[1]Up!$D:$D,D725)</f>
        <v>0</v>
      </c>
      <c r="BZ725" s="82"/>
      <c r="CA725" s="82" t="str">
        <f t="shared" si="69"/>
        <v>PL3</v>
      </c>
      <c r="CB725" s="53" t="str">
        <f t="shared" si="70"/>
        <v/>
      </c>
      <c r="CC725" s="53" t="s">
        <v>50</v>
      </c>
      <c r="CD725" s="84" t="s">
        <v>3893</v>
      </c>
      <c r="CE725" s="53"/>
      <c r="CF725" s="53" t="s">
        <v>3894</v>
      </c>
      <c r="CG725" s="53">
        <v>30</v>
      </c>
      <c r="CH725" s="83">
        <v>46191</v>
      </c>
      <c r="CI725" s="53"/>
      <c r="CJ725" s="53"/>
    </row>
    <row r="726" spans="3:88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>
        <v>828</v>
      </c>
      <c r="BY726" s="67">
        <f>SUMIFS([1]Up!$J:$J,[1]Up!$D:$D,D726)</f>
        <v>0</v>
      </c>
      <c r="BZ726" s="82"/>
      <c r="CA726" s="82" t="str">
        <f t="shared" si="69"/>
        <v/>
      </c>
      <c r="CB726" s="53" t="str">
        <f t="shared" si="70"/>
        <v/>
      </c>
      <c r="CC726" s="53" t="s">
        <v>75</v>
      </c>
      <c r="CD726" s="53"/>
      <c r="CE726" s="53"/>
      <c r="CF726" s="53"/>
      <c r="CG726" s="53"/>
      <c r="CH726" s="83"/>
      <c r="CI726" s="53"/>
      <c r="CJ726" s="53"/>
    </row>
    <row r="727" spans="3:88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67">
        <f>SUMIFS([1]Up!$J:$J,[1]Up!$D:$D,D727)</f>
        <v>0</v>
      </c>
      <c r="BZ727" s="82"/>
      <c r="CA727" s="82" t="str">
        <f t="shared" si="69"/>
        <v>PL6</v>
      </c>
      <c r="CB727" s="53" t="str">
        <f t="shared" si="70"/>
        <v/>
      </c>
      <c r="CC727" s="53" t="s">
        <v>50</v>
      </c>
      <c r="CD727" s="84" t="s">
        <v>3916</v>
      </c>
      <c r="CE727" s="53"/>
      <c r="CF727" s="53" t="s">
        <v>3917</v>
      </c>
      <c r="CG727" s="53">
        <v>4</v>
      </c>
      <c r="CH727" s="83">
        <v>46191</v>
      </c>
      <c r="CI727" s="53"/>
      <c r="CJ727" s="53"/>
    </row>
    <row r="728" spans="3:88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67">
        <f>SUMIFS([1]Up!$J:$J,[1]Up!$D:$D,D728)</f>
        <v>0</v>
      </c>
      <c r="BZ728" s="82"/>
      <c r="CA728" s="82" t="str">
        <f t="shared" si="69"/>
        <v>PL6</v>
      </c>
      <c r="CB728" s="53" t="str">
        <f t="shared" si="70"/>
        <v/>
      </c>
      <c r="CC728" s="53" t="s">
        <v>61</v>
      </c>
      <c r="CD728" s="84" t="s">
        <v>3916</v>
      </c>
      <c r="CE728" s="53"/>
      <c r="CF728" s="53" t="s">
        <v>3917</v>
      </c>
      <c r="CG728" s="53">
        <v>1</v>
      </c>
      <c r="CH728" s="83">
        <v>46191</v>
      </c>
      <c r="CI728" s="53"/>
      <c r="CJ728" s="53"/>
    </row>
    <row r="729" spans="3:88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67">
        <f>SUMIFS([1]Up!$J:$J,[1]Up!$D:$D,D729)</f>
        <v>0</v>
      </c>
      <c r="BZ729" s="82"/>
      <c r="CA729" s="82" t="str">
        <f t="shared" si="69"/>
        <v/>
      </c>
      <c r="CB729" s="53" t="str">
        <f t="shared" si="70"/>
        <v/>
      </c>
      <c r="CC729" s="53" t="s">
        <v>50</v>
      </c>
      <c r="CD729" s="53" t="s">
        <v>3930</v>
      </c>
      <c r="CE729" s="53"/>
      <c r="CF729" s="53" t="s">
        <v>3931</v>
      </c>
      <c r="CG729" s="53">
        <v>4</v>
      </c>
      <c r="CH729" s="83">
        <v>46192</v>
      </c>
      <c r="CI729" s="53"/>
      <c r="CJ729" s="53"/>
    </row>
    <row r="730" spans="3:88" ht="14.25" hidden="1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>
        <v>32</v>
      </c>
      <c r="BY730" s="67">
        <f>SUMIFS([1]Up!$J:$J,[1]Up!$D:$D,D730)</f>
        <v>0</v>
      </c>
      <c r="BZ730" s="82"/>
      <c r="CA730" s="82" t="str">
        <f t="shared" si="69"/>
        <v/>
      </c>
      <c r="CB730" s="53" t="str">
        <f t="shared" si="70"/>
        <v/>
      </c>
      <c r="CC730" s="53" t="s">
        <v>50</v>
      </c>
      <c r="CD730" s="53" t="s">
        <v>3934</v>
      </c>
      <c r="CE730" s="53"/>
      <c r="CF730" s="53" t="s">
        <v>3938</v>
      </c>
      <c r="CG730" s="53">
        <v>32</v>
      </c>
      <c r="CH730" s="83">
        <v>46192</v>
      </c>
      <c r="CI730" s="53"/>
      <c r="CJ730" s="53"/>
    </row>
    <row r="731" spans="3:88" ht="14.25" hidden="1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/>
      <c r="BV731" s="26"/>
      <c r="BW731" s="26"/>
      <c r="BX731" s="26">
        <v>17</v>
      </c>
      <c r="BY731" s="67">
        <f>SUMIFS([1]Up!$J:$J,[1]Up!$D:$D,D731)</f>
        <v>0</v>
      </c>
      <c r="BZ731" s="82" t="s">
        <v>4100</v>
      </c>
      <c r="CA731" s="82" t="str">
        <f t="shared" si="69"/>
        <v/>
      </c>
      <c r="CB731" s="53" t="str">
        <f t="shared" si="70"/>
        <v/>
      </c>
      <c r="CC731" s="53" t="s">
        <v>50</v>
      </c>
      <c r="CD731" s="53" t="s">
        <v>3934</v>
      </c>
      <c r="CE731" s="53"/>
      <c r="CF731" s="53" t="s">
        <v>3938</v>
      </c>
      <c r="CG731" s="53">
        <v>32</v>
      </c>
      <c r="CH731" s="83">
        <v>46192</v>
      </c>
      <c r="CI731" s="53"/>
      <c r="CJ731" s="53"/>
    </row>
    <row r="732" spans="3:88" ht="14.25" hidden="1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>
        <v>4</v>
      </c>
      <c r="BY732" s="67">
        <f>SUMIFS([1]Up!$J:$J,[1]Up!$D:$D,D732)</f>
        <v>0</v>
      </c>
      <c r="BZ732" s="82"/>
      <c r="CA732" s="82" t="str">
        <f t="shared" si="69"/>
        <v/>
      </c>
      <c r="CB732" s="53" t="str">
        <f t="shared" si="70"/>
        <v/>
      </c>
      <c r="CC732" s="53" t="s">
        <v>50</v>
      </c>
      <c r="CD732" s="53" t="s">
        <v>3934</v>
      </c>
      <c r="CE732" s="53"/>
      <c r="CF732" s="53" t="s">
        <v>3938</v>
      </c>
      <c r="CG732" s="53">
        <v>4</v>
      </c>
      <c r="CH732" s="83">
        <v>46192</v>
      </c>
      <c r="CI732" s="53"/>
      <c r="CJ732" s="53"/>
    </row>
    <row r="733" spans="3:88" ht="14.25" hidden="1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67">
        <f>SUMIFS([1]Up!$J:$J,[1]Up!$D:$D,D733)</f>
        <v>0</v>
      </c>
      <c r="BZ733" s="82" t="s">
        <v>4098</v>
      </c>
      <c r="CA733" s="82" t="str">
        <f t="shared" si="69"/>
        <v/>
      </c>
      <c r="CB733" s="53" t="str">
        <f t="shared" si="70"/>
        <v/>
      </c>
      <c r="CC733" s="53" t="s">
        <v>50</v>
      </c>
      <c r="CD733" s="53"/>
      <c r="CE733" s="53"/>
      <c r="CF733" s="53" t="s">
        <v>1681</v>
      </c>
      <c r="CG733" s="53">
        <v>2</v>
      </c>
      <c r="CH733" s="83"/>
      <c r="CI733" s="53"/>
      <c r="CJ733" s="53"/>
    </row>
    <row r="734" spans="3:88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2">MIN(SUM(N734:BX734),I734)</f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26"/>
      <c r="BW734" s="26"/>
      <c r="BX734" s="26"/>
      <c r="BY734" s="67">
        <f>SUMIFS([1]Up!$J:$J,[1]Up!$D:$D,D734)</f>
        <v>0</v>
      </c>
      <c r="BZ734" s="82" t="s">
        <v>4100</v>
      </c>
      <c r="CA734" s="82" t="str">
        <f t="shared" ref="CA734:CA797" si="73">IFERROR(IF(C734="Plate",LEFT(E734,FIND("*",E734,1)-1),""),IF(C734="Plate",LEFT(E734,FIND("x",E734,1)-1),""))</f>
        <v/>
      </c>
      <c r="CB734" s="53" t="str">
        <f t="shared" ref="CB734:CB797" si="74">IF(ROUND(SUM(N734:BX734)-I734,0)&gt;0,"Thừa "&amp;SUM(N734:BX734)-I734,"")</f>
        <v/>
      </c>
      <c r="CC734" s="53" t="s">
        <v>50</v>
      </c>
      <c r="CD734" s="53" t="s">
        <v>3934</v>
      </c>
      <c r="CE734" s="53"/>
      <c r="CF734" s="53" t="s">
        <v>3935</v>
      </c>
      <c r="CG734" s="53">
        <v>1</v>
      </c>
      <c r="CH734" s="83">
        <v>46192</v>
      </c>
      <c r="CI734" s="53"/>
      <c r="CJ734" s="53"/>
    </row>
    <row r="735" spans="3:88" ht="14.25" hidden="1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2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>
        <v>13</v>
      </c>
      <c r="BY735" s="67">
        <f>SUMIFS([1]Up!$J:$J,[1]Up!$D:$D,D735)</f>
        <v>0</v>
      </c>
      <c r="BZ735" s="82"/>
      <c r="CA735" s="82" t="str">
        <f t="shared" si="73"/>
        <v/>
      </c>
      <c r="CB735" s="53" t="str">
        <f t="shared" si="74"/>
        <v/>
      </c>
      <c r="CC735" s="53" t="s">
        <v>50</v>
      </c>
      <c r="CD735" s="53"/>
      <c r="CE735" s="53"/>
      <c r="CF735" s="53" t="s">
        <v>1681</v>
      </c>
      <c r="CG735" s="53">
        <v>13</v>
      </c>
      <c r="CH735" s="83"/>
      <c r="CI735" s="53"/>
      <c r="CJ735" s="53"/>
    </row>
    <row r="736" spans="3:88" ht="14.25" hidden="1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2"/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26"/>
      <c r="BW736" s="26"/>
      <c r="BX736" s="26"/>
      <c r="BY736" s="67">
        <f>SUMIFS([1]Up!$J:$J,[1]Up!$D:$D,D736)</f>
        <v>0</v>
      </c>
      <c r="BZ736" s="82"/>
      <c r="CA736" s="82" t="str">
        <f t="shared" si="73"/>
        <v/>
      </c>
      <c r="CB736" s="53" t="str">
        <f t="shared" si="74"/>
        <v/>
      </c>
      <c r="CC736" s="53" t="s">
        <v>75</v>
      </c>
      <c r="CD736" s="53"/>
      <c r="CE736" s="53"/>
      <c r="CF736" s="53"/>
      <c r="CG736" s="53"/>
      <c r="CH736" s="83"/>
      <c r="CI736" s="53"/>
      <c r="CJ736" s="53"/>
    </row>
    <row r="737" spans="3:88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67">
        <f>SUMIFS([1]Up!$J:$J,[1]Up!$D:$D,D737)</f>
        <v>0</v>
      </c>
      <c r="BZ737" s="82"/>
      <c r="CA737" s="82" t="str">
        <f t="shared" si="73"/>
        <v>PL3</v>
      </c>
      <c r="CB737" s="53" t="str">
        <f t="shared" si="74"/>
        <v/>
      </c>
      <c r="CC737" s="53" t="s">
        <v>50</v>
      </c>
      <c r="CD737" s="84" t="s">
        <v>3893</v>
      </c>
      <c r="CE737" s="53"/>
      <c r="CF737" s="53" t="s">
        <v>3894</v>
      </c>
      <c r="CG737" s="53">
        <v>414</v>
      </c>
      <c r="CH737" s="83">
        <v>46191</v>
      </c>
      <c r="CI737" s="53"/>
      <c r="CJ737" s="53"/>
    </row>
    <row r="738" spans="3:88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67">
        <f>SUMIFS([1]Up!$J:$J,[1]Up!$D:$D,D738)</f>
        <v>0</v>
      </c>
      <c r="BZ738" s="82"/>
      <c r="CA738" s="82" t="str">
        <f t="shared" si="73"/>
        <v>PL10</v>
      </c>
      <c r="CB738" s="53" t="str">
        <f t="shared" si="74"/>
        <v/>
      </c>
      <c r="CC738" s="53" t="s">
        <v>50</v>
      </c>
      <c r="CD738" s="53" t="s">
        <v>3899</v>
      </c>
      <c r="CE738" s="53"/>
      <c r="CF738" s="53" t="s">
        <v>3900</v>
      </c>
      <c r="CG738" s="53">
        <v>4</v>
      </c>
      <c r="CH738" s="83">
        <v>46191</v>
      </c>
      <c r="CI738" s="53"/>
      <c r="CJ738" s="53"/>
    </row>
    <row r="739" spans="3:88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67">
        <f>SUMIFS([1]Up!$J:$J,[1]Up!$D:$D,D739)</f>
        <v>0</v>
      </c>
      <c r="BZ739" s="82"/>
      <c r="CA739" s="82" t="str">
        <f t="shared" si="73"/>
        <v>PL10</v>
      </c>
      <c r="CB739" s="53" t="str">
        <f t="shared" si="74"/>
        <v/>
      </c>
      <c r="CC739" s="53" t="s">
        <v>50</v>
      </c>
      <c r="CD739" s="53" t="s">
        <v>3899</v>
      </c>
      <c r="CE739" s="53"/>
      <c r="CF739" s="53" t="s">
        <v>3900</v>
      </c>
      <c r="CG739" s="53">
        <v>2</v>
      </c>
      <c r="CH739" s="83">
        <v>46191</v>
      </c>
      <c r="CI739" s="53"/>
      <c r="CJ739" s="53"/>
    </row>
    <row r="740" spans="3:88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67">
        <f>SUMIFS([1]Up!$J:$J,[1]Up!$D:$D,D740)</f>
        <v>0</v>
      </c>
      <c r="BZ740" s="82"/>
      <c r="CA740" s="82" t="str">
        <f t="shared" si="73"/>
        <v>PL10</v>
      </c>
      <c r="CB740" s="53" t="str">
        <f t="shared" si="74"/>
        <v/>
      </c>
      <c r="CC740" s="53" t="s">
        <v>50</v>
      </c>
      <c r="CD740" s="53" t="s">
        <v>3899</v>
      </c>
      <c r="CE740" s="53"/>
      <c r="CF740" s="53" t="s">
        <v>3900</v>
      </c>
      <c r="CG740" s="53">
        <v>4</v>
      </c>
      <c r="CH740" s="83">
        <v>46191</v>
      </c>
      <c r="CI740" s="53"/>
      <c r="CJ740" s="53"/>
    </row>
    <row r="741" spans="3:88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67">
        <f>SUMIFS([1]Up!$J:$J,[1]Up!$D:$D,D741)</f>
        <v>0</v>
      </c>
      <c r="BZ741" s="82"/>
      <c r="CA741" s="82" t="str">
        <f t="shared" si="73"/>
        <v>PL10</v>
      </c>
      <c r="CB741" s="53" t="str">
        <f t="shared" si="74"/>
        <v/>
      </c>
      <c r="CC741" s="53" t="s">
        <v>50</v>
      </c>
      <c r="CD741" s="53" t="s">
        <v>3899</v>
      </c>
      <c r="CE741" s="53"/>
      <c r="CF741" s="53" t="s">
        <v>3900</v>
      </c>
      <c r="CG741" s="53">
        <v>4</v>
      </c>
      <c r="CH741" s="83">
        <v>46191</v>
      </c>
      <c r="CI741" s="53"/>
      <c r="CJ741" s="53"/>
    </row>
    <row r="742" spans="3:88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67">
        <f>SUMIFS([1]Up!$J:$J,[1]Up!$D:$D,D742)</f>
        <v>0</v>
      </c>
      <c r="BZ742" s="82"/>
      <c r="CA742" s="82" t="str">
        <f t="shared" si="73"/>
        <v>PL3</v>
      </c>
      <c r="CB742" s="53" t="str">
        <f t="shared" si="74"/>
        <v/>
      </c>
      <c r="CC742" s="53" t="s">
        <v>50</v>
      </c>
      <c r="CD742" s="84" t="s">
        <v>3893</v>
      </c>
      <c r="CE742" s="53"/>
      <c r="CF742" s="53" t="s">
        <v>3894</v>
      </c>
      <c r="CG742" s="53">
        <v>30</v>
      </c>
      <c r="CH742" s="83">
        <v>46191</v>
      </c>
      <c r="CI742" s="53"/>
      <c r="CJ742" s="53"/>
    </row>
    <row r="743" spans="3:88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>
        <v>828</v>
      </c>
      <c r="BY743" s="67">
        <f>SUMIFS([1]Up!$J:$J,[1]Up!$D:$D,D743)</f>
        <v>0</v>
      </c>
      <c r="BZ743" s="82"/>
      <c r="CA743" s="82" t="str">
        <f t="shared" si="73"/>
        <v/>
      </c>
      <c r="CB743" s="53" t="str">
        <f t="shared" si="74"/>
        <v/>
      </c>
      <c r="CC743" s="53" t="s">
        <v>75</v>
      </c>
      <c r="CD743" s="53"/>
      <c r="CE743" s="53"/>
      <c r="CF743" s="53"/>
      <c r="CG743" s="53"/>
      <c r="CH743" s="83"/>
      <c r="CI743" s="53"/>
      <c r="CJ743" s="53"/>
    </row>
    <row r="744" spans="3:88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67">
        <f>SUMIFS([1]Up!$J:$J,[1]Up!$D:$D,D744)</f>
        <v>0</v>
      </c>
      <c r="BZ744" s="82"/>
      <c r="CA744" s="82" t="str">
        <f t="shared" si="73"/>
        <v>PL6</v>
      </c>
      <c r="CB744" s="53" t="str">
        <f t="shared" si="74"/>
        <v/>
      </c>
      <c r="CC744" s="53" t="s">
        <v>50</v>
      </c>
      <c r="CD744" s="84" t="s">
        <v>3916</v>
      </c>
      <c r="CE744" s="53"/>
      <c r="CF744" s="53" t="s">
        <v>3917</v>
      </c>
      <c r="CG744" s="53">
        <v>2</v>
      </c>
      <c r="CH744" s="83">
        <v>46191</v>
      </c>
      <c r="CI744" s="53"/>
      <c r="CJ744" s="53"/>
    </row>
    <row r="745" spans="3:88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67">
        <f>SUMIFS([1]Up!$J:$J,[1]Up!$D:$D,D745)</f>
        <v>0</v>
      </c>
      <c r="BZ745" s="82"/>
      <c r="CA745" s="82" t="str">
        <f t="shared" si="73"/>
        <v>PL6</v>
      </c>
      <c r="CB745" s="53" t="str">
        <f t="shared" si="74"/>
        <v/>
      </c>
      <c r="CC745" s="53" t="s">
        <v>50</v>
      </c>
      <c r="CD745" s="84" t="s">
        <v>3916</v>
      </c>
      <c r="CE745" s="53"/>
      <c r="CF745" s="53" t="s">
        <v>3917</v>
      </c>
      <c r="CG745" s="53">
        <v>2</v>
      </c>
      <c r="CH745" s="83">
        <v>46191</v>
      </c>
      <c r="CI745" s="53"/>
      <c r="CJ745" s="53"/>
    </row>
    <row r="746" spans="3:88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67">
        <f>SUMIFS([1]Up!$J:$J,[1]Up!$D:$D,D746)</f>
        <v>0</v>
      </c>
      <c r="BZ746" s="82"/>
      <c r="CA746" s="82" t="str">
        <f t="shared" si="73"/>
        <v>PL6</v>
      </c>
      <c r="CB746" s="53" t="str">
        <f t="shared" si="74"/>
        <v/>
      </c>
      <c r="CC746" s="53" t="s">
        <v>61</v>
      </c>
      <c r="CD746" s="84" t="s">
        <v>3916</v>
      </c>
      <c r="CE746" s="53"/>
      <c r="CF746" s="53" t="s">
        <v>3917</v>
      </c>
      <c r="CG746" s="53">
        <v>1</v>
      </c>
      <c r="CH746" s="83">
        <v>46191</v>
      </c>
      <c r="CI746" s="53"/>
      <c r="CJ746" s="53"/>
    </row>
    <row r="747" spans="3:88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67">
        <f>SUMIFS([1]Up!$J:$J,[1]Up!$D:$D,D747)</f>
        <v>0</v>
      </c>
      <c r="BZ747" s="82" t="s">
        <v>82</v>
      </c>
      <c r="CA747" s="82" t="str">
        <f t="shared" si="73"/>
        <v>PL6</v>
      </c>
      <c r="CB747" s="53" t="str">
        <f t="shared" si="74"/>
        <v>Thừa 1</v>
      </c>
      <c r="CC747" s="53" t="s">
        <v>61</v>
      </c>
      <c r="CD747" s="53"/>
      <c r="CE747" s="53"/>
      <c r="CF747" s="53" t="s">
        <v>1681</v>
      </c>
      <c r="CG747" s="53">
        <v>1</v>
      </c>
      <c r="CH747" s="83"/>
      <c r="CI747" s="53"/>
      <c r="CJ747" s="53"/>
    </row>
    <row r="748" spans="3:88" ht="14.25" hidden="1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>
        <v>32</v>
      </c>
      <c r="BY748" s="67">
        <f>SUMIFS([1]Up!$J:$J,[1]Up!$D:$D,D748)</f>
        <v>0</v>
      </c>
      <c r="BZ748" s="82"/>
      <c r="CA748" s="82" t="str">
        <f t="shared" si="73"/>
        <v/>
      </c>
      <c r="CB748" s="53" t="str">
        <f t="shared" si="74"/>
        <v/>
      </c>
      <c r="CC748" s="53" t="s">
        <v>50</v>
      </c>
      <c r="CD748" s="53" t="s">
        <v>3934</v>
      </c>
      <c r="CE748" s="53"/>
      <c r="CF748" s="53" t="s">
        <v>3938</v>
      </c>
      <c r="CG748" s="53">
        <v>32</v>
      </c>
      <c r="CH748" s="83">
        <v>46192</v>
      </c>
      <c r="CI748" s="53"/>
      <c r="CJ748" s="53"/>
    </row>
    <row r="749" spans="3:88" ht="14.25" hidden="1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0</v>
      </c>
      <c r="M749" s="26">
        <f t="shared" si="71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67">
        <f>SUMIFS([1]Up!$J:$J,[1]Up!$D:$D,D749)</f>
        <v>0</v>
      </c>
      <c r="BZ749" s="82"/>
      <c r="CA749" s="82" t="str">
        <f t="shared" si="73"/>
        <v/>
      </c>
      <c r="CB749" s="53" t="str">
        <f t="shared" si="74"/>
        <v/>
      </c>
      <c r="CC749" s="53" t="s">
        <v>50</v>
      </c>
      <c r="CD749" s="53" t="s">
        <v>3934</v>
      </c>
      <c r="CE749" s="53"/>
      <c r="CF749" s="53" t="s">
        <v>3938</v>
      </c>
      <c r="CG749" s="53">
        <v>32</v>
      </c>
      <c r="CH749" s="83">
        <v>46192</v>
      </c>
      <c r="CI749" s="53"/>
      <c r="CJ749" s="53"/>
    </row>
    <row r="750" spans="3:88" ht="14.25" hidden="1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1</v>
      </c>
      <c r="M750" s="26">
        <f t="shared" si="71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>
        <v>1</v>
      </c>
      <c r="BY750" s="67">
        <f>SUMIFS([1]Up!$J:$J,[1]Up!$D:$D,D750)</f>
        <v>0</v>
      </c>
      <c r="BZ750" s="82"/>
      <c r="CA750" s="82" t="str">
        <f t="shared" si="73"/>
        <v/>
      </c>
      <c r="CB750" s="53" t="str">
        <f t="shared" si="74"/>
        <v/>
      </c>
      <c r="CC750" s="53" t="s">
        <v>50</v>
      </c>
      <c r="CD750" s="53" t="s">
        <v>3934</v>
      </c>
      <c r="CE750" s="53"/>
      <c r="CF750" s="53" t="s">
        <v>3938</v>
      </c>
      <c r="CG750" s="53">
        <v>4</v>
      </c>
      <c r="CH750" s="83">
        <v>46192</v>
      </c>
      <c r="CI750" s="53"/>
      <c r="CJ750" s="53"/>
    </row>
    <row r="751" spans="3:88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67">
        <f>SUMIFS([1]Up!$J:$J,[1]Up!$D:$D,D751)</f>
        <v>0</v>
      </c>
      <c r="BZ751" s="82"/>
      <c r="CA751" s="82" t="str">
        <f t="shared" si="73"/>
        <v/>
      </c>
      <c r="CB751" s="53" t="str">
        <f t="shared" si="74"/>
        <v/>
      </c>
      <c r="CC751" s="53" t="s">
        <v>50</v>
      </c>
      <c r="CD751" s="53" t="s">
        <v>3930</v>
      </c>
      <c r="CE751" s="53"/>
      <c r="CF751" s="53" t="s">
        <v>3931</v>
      </c>
      <c r="CG751" s="53">
        <v>4</v>
      </c>
      <c r="CH751" s="83">
        <v>46192</v>
      </c>
      <c r="CI751" s="53"/>
      <c r="CJ751" s="53"/>
    </row>
    <row r="752" spans="3:88" ht="14.25" hidden="1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67">
        <f>SUMIFS([1]Up!$J:$J,[1]Up!$D:$D,D752)</f>
        <v>0</v>
      </c>
      <c r="BZ752" s="82" t="s">
        <v>4097</v>
      </c>
      <c r="CA752" s="82" t="str">
        <f t="shared" si="73"/>
        <v/>
      </c>
      <c r="CB752" s="53" t="str">
        <f t="shared" si="74"/>
        <v/>
      </c>
      <c r="CC752" s="53" t="s">
        <v>50</v>
      </c>
      <c r="CD752" s="53"/>
      <c r="CE752" s="53"/>
      <c r="CF752" s="53" t="s">
        <v>1681</v>
      </c>
      <c r="CG752" s="53">
        <v>1</v>
      </c>
      <c r="CH752" s="83"/>
      <c r="CI752" s="53"/>
      <c r="CJ752" s="53"/>
    </row>
    <row r="753" spans="3:88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67">
        <f>SUMIFS([1]Up!$J:$J,[1]Up!$D:$D,D753)</f>
        <v>0</v>
      </c>
      <c r="BZ753" s="82"/>
      <c r="CA753" s="82" t="str">
        <f t="shared" si="73"/>
        <v/>
      </c>
      <c r="CB753" s="53" t="str">
        <f t="shared" si="74"/>
        <v/>
      </c>
      <c r="CC753" s="53" t="s">
        <v>50</v>
      </c>
      <c r="CD753" s="53" t="s">
        <v>3934</v>
      </c>
      <c r="CE753" s="53"/>
      <c r="CF753" s="53" t="s">
        <v>3935</v>
      </c>
      <c r="CG753" s="53">
        <v>1</v>
      </c>
      <c r="CH753" s="83">
        <v>46192</v>
      </c>
      <c r="CI753" s="53"/>
      <c r="CJ753" s="53"/>
    </row>
    <row r="754" spans="3:88" ht="14.25" hidden="1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0</v>
      </c>
      <c r="M754" s="26">
        <f t="shared" si="71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67">
        <f>SUMIFS([1]Up!$J:$J,[1]Up!$D:$D,D754)</f>
        <v>0</v>
      </c>
      <c r="BZ754" s="82"/>
      <c r="CA754" s="82" t="str">
        <f t="shared" si="73"/>
        <v/>
      </c>
      <c r="CB754" s="53" t="str">
        <f t="shared" si="74"/>
        <v/>
      </c>
      <c r="CC754" s="53" t="s">
        <v>50</v>
      </c>
      <c r="CD754" s="53"/>
      <c r="CE754" s="53"/>
      <c r="CF754" s="53" t="s">
        <v>1681</v>
      </c>
      <c r="CG754" s="53">
        <v>13</v>
      </c>
      <c r="CH754" s="83"/>
      <c r="CI754" s="53"/>
      <c r="CJ754" s="53"/>
    </row>
    <row r="755" spans="3:88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67">
        <f>SUMIFS([1]Up!$J:$J,[1]Up!$D:$D,D755)</f>
        <v>0</v>
      </c>
      <c r="BZ755" s="82" t="s">
        <v>82</v>
      </c>
      <c r="CA755" s="82" t="str">
        <f t="shared" si="73"/>
        <v/>
      </c>
      <c r="CB755" s="53" t="str">
        <f t="shared" si="74"/>
        <v/>
      </c>
      <c r="CC755" s="53" t="s">
        <v>50</v>
      </c>
      <c r="CD755" s="53"/>
      <c r="CE755" s="53"/>
      <c r="CF755" s="53" t="s">
        <v>1681</v>
      </c>
      <c r="CG755" s="53">
        <v>1</v>
      </c>
      <c r="CH755" s="83"/>
      <c r="CI755" s="53"/>
      <c r="CJ755" s="53"/>
    </row>
    <row r="756" spans="3:88" ht="14.25" hidden="1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188</v>
      </c>
      <c r="M756" s="26">
        <f t="shared" si="71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26"/>
      <c r="BW756" s="26"/>
      <c r="BX756" s="26"/>
      <c r="BY756" s="67">
        <f>SUMIFS([1]Up!$J:$J,[1]Up!$D:$D,D756)</f>
        <v>0</v>
      </c>
      <c r="BZ756" s="82"/>
      <c r="CA756" s="82" t="str">
        <f t="shared" si="73"/>
        <v/>
      </c>
      <c r="CB756" s="53" t="str">
        <f t="shared" si="74"/>
        <v/>
      </c>
      <c r="CC756" s="53" t="s">
        <v>75</v>
      </c>
      <c r="CD756" s="53"/>
      <c r="CE756" s="53"/>
      <c r="CF756" s="53"/>
      <c r="CG756" s="53"/>
      <c r="CH756" s="83"/>
      <c r="CI756" s="53"/>
      <c r="CJ756" s="53"/>
    </row>
    <row r="757" spans="3:88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67">
        <f>SUMIFS([1]Up!$J:$J,[1]Up!$D:$D,D757)</f>
        <v>0</v>
      </c>
      <c r="BZ757" s="82"/>
      <c r="CA757" s="82" t="str">
        <f t="shared" si="73"/>
        <v>PL3</v>
      </c>
      <c r="CB757" s="53" t="str">
        <f t="shared" si="74"/>
        <v/>
      </c>
      <c r="CC757" s="53" t="s">
        <v>50</v>
      </c>
      <c r="CD757" s="84" t="s">
        <v>3893</v>
      </c>
      <c r="CE757" s="53"/>
      <c r="CF757" s="53" t="s">
        <v>3894</v>
      </c>
      <c r="CG757" s="53">
        <v>414</v>
      </c>
      <c r="CH757" s="83">
        <v>46191</v>
      </c>
      <c r="CI757" s="53"/>
      <c r="CJ757" s="53"/>
    </row>
    <row r="758" spans="3:88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67">
        <f>SUMIFS([1]Up!$J:$J,[1]Up!$D:$D,D758)</f>
        <v>0</v>
      </c>
      <c r="BZ758" s="82"/>
      <c r="CA758" s="82" t="str">
        <f t="shared" si="73"/>
        <v>PL3</v>
      </c>
      <c r="CB758" s="53" t="str">
        <f t="shared" si="74"/>
        <v/>
      </c>
      <c r="CC758" s="53" t="s">
        <v>50</v>
      </c>
      <c r="CD758" s="84" t="s">
        <v>3893</v>
      </c>
      <c r="CE758" s="53"/>
      <c r="CF758" s="53" t="s">
        <v>3894</v>
      </c>
      <c r="CG758" s="53">
        <v>148</v>
      </c>
      <c r="CH758" s="83">
        <v>46191</v>
      </c>
      <c r="CI758" s="53"/>
      <c r="CJ758" s="53"/>
    </row>
    <row r="759" spans="3:88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67">
        <f>SUMIFS([1]Up!$J:$J,[1]Up!$D:$D,D759)</f>
        <v>0</v>
      </c>
      <c r="BZ759" s="82"/>
      <c r="CA759" s="82" t="str">
        <f t="shared" si="73"/>
        <v>PL3</v>
      </c>
      <c r="CB759" s="53" t="str">
        <f t="shared" si="74"/>
        <v/>
      </c>
      <c r="CC759" s="53" t="s">
        <v>50</v>
      </c>
      <c r="CD759" s="84" t="s">
        <v>3893</v>
      </c>
      <c r="CE759" s="53"/>
      <c r="CF759" s="53" t="s">
        <v>3894</v>
      </c>
      <c r="CG759" s="53">
        <v>30</v>
      </c>
      <c r="CH759" s="83">
        <v>46191</v>
      </c>
      <c r="CI759" s="53"/>
      <c r="CJ759" s="53"/>
    </row>
    <row r="760" spans="3:88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67">
        <f>SUMIFS([1]Up!$J:$J,[1]Up!$D:$D,D760)</f>
        <v>0</v>
      </c>
      <c r="BZ760" s="82"/>
      <c r="CA760" s="82" t="str">
        <f t="shared" si="73"/>
        <v>PL10</v>
      </c>
      <c r="CB760" s="53" t="str">
        <f t="shared" si="74"/>
        <v/>
      </c>
      <c r="CC760" s="53" t="s">
        <v>50</v>
      </c>
      <c r="CD760" s="53" t="s">
        <v>3899</v>
      </c>
      <c r="CE760" s="53"/>
      <c r="CF760" s="53" t="s">
        <v>3900</v>
      </c>
      <c r="CG760" s="53">
        <v>2</v>
      </c>
      <c r="CH760" s="83">
        <v>46191</v>
      </c>
      <c r="CI760" s="53"/>
      <c r="CJ760" s="53"/>
    </row>
    <row r="761" spans="3:88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67">
        <f>SUMIFS([1]Up!$J:$J,[1]Up!$D:$D,D761)</f>
        <v>0</v>
      </c>
      <c r="BZ761" s="82"/>
      <c r="CA761" s="82" t="str">
        <f t="shared" si="73"/>
        <v>PL10</v>
      </c>
      <c r="CB761" s="53" t="str">
        <f t="shared" si="74"/>
        <v/>
      </c>
      <c r="CC761" s="53" t="s">
        <v>50</v>
      </c>
      <c r="CD761" s="53" t="s">
        <v>3899</v>
      </c>
      <c r="CE761" s="53"/>
      <c r="CF761" s="53" t="s">
        <v>3900</v>
      </c>
      <c r="CG761" s="53">
        <v>2</v>
      </c>
      <c r="CH761" s="83">
        <v>46191</v>
      </c>
      <c r="CI761" s="53"/>
      <c r="CJ761" s="53"/>
    </row>
    <row r="762" spans="3:88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67">
        <f>SUMIFS([1]Up!$J:$J,[1]Up!$D:$D,D762)</f>
        <v>0</v>
      </c>
      <c r="BZ762" s="82"/>
      <c r="CA762" s="82" t="str">
        <f t="shared" si="73"/>
        <v>PL8</v>
      </c>
      <c r="CB762" s="53" t="str">
        <f t="shared" si="74"/>
        <v/>
      </c>
      <c r="CC762" s="53" t="s">
        <v>50</v>
      </c>
      <c r="CD762" s="84" t="s">
        <v>3905</v>
      </c>
      <c r="CE762" s="53"/>
      <c r="CF762" s="53" t="s">
        <v>3906</v>
      </c>
      <c r="CG762" s="53">
        <v>32</v>
      </c>
      <c r="CH762" s="83">
        <v>46191</v>
      </c>
      <c r="CI762" s="53"/>
      <c r="CJ762" s="53"/>
    </row>
    <row r="763" spans="3:88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67">
        <f>SUMIFS([1]Up!$J:$J,[1]Up!$D:$D,D763)</f>
        <v>0</v>
      </c>
      <c r="BZ763" s="82"/>
      <c r="CA763" s="82" t="str">
        <f t="shared" si="73"/>
        <v>PL8</v>
      </c>
      <c r="CB763" s="53" t="str">
        <f t="shared" si="74"/>
        <v/>
      </c>
      <c r="CC763" s="53" t="s">
        <v>50</v>
      </c>
      <c r="CD763" s="84" t="s">
        <v>3905</v>
      </c>
      <c r="CE763" s="53"/>
      <c r="CF763" s="53" t="s">
        <v>3906</v>
      </c>
      <c r="CG763" s="53">
        <v>32</v>
      </c>
      <c r="CH763" s="83">
        <v>46191</v>
      </c>
      <c r="CI763" s="53"/>
      <c r="CJ763" s="53"/>
    </row>
    <row r="764" spans="3:88" ht="14.25" hidden="1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>
        <v>8</v>
      </c>
      <c r="BW764" s="26"/>
      <c r="BX764" s="26"/>
      <c r="BY764" s="67">
        <f>SUMIFS([1]Up!$J:$J,[1]Up!$D:$D,D764)</f>
        <v>0</v>
      </c>
      <c r="BZ764" s="82"/>
      <c r="CA764" s="82" t="str">
        <f t="shared" si="73"/>
        <v/>
      </c>
      <c r="CB764" s="53" t="str">
        <f t="shared" si="74"/>
        <v/>
      </c>
      <c r="CC764" s="53" t="s">
        <v>50</v>
      </c>
      <c r="CD764" s="84" t="s">
        <v>3905</v>
      </c>
      <c r="CE764" s="53"/>
      <c r="CF764" s="53" t="s">
        <v>3906</v>
      </c>
      <c r="CG764" s="53">
        <v>30</v>
      </c>
      <c r="CH764" s="83">
        <v>46191</v>
      </c>
      <c r="CI764" s="53"/>
      <c r="CJ764" s="53"/>
    </row>
    <row r="765" spans="3:88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67">
        <f>SUMIFS([1]Up!$J:$J,[1]Up!$D:$D,D765)</f>
        <v>0</v>
      </c>
      <c r="BZ765" s="82"/>
      <c r="CA765" s="82" t="str">
        <f t="shared" si="73"/>
        <v/>
      </c>
      <c r="CB765" s="53" t="str">
        <f t="shared" si="74"/>
        <v/>
      </c>
      <c r="CC765" s="53"/>
      <c r="CD765" s="53"/>
      <c r="CE765" s="53"/>
      <c r="CF765" s="53"/>
      <c r="CG765" s="53"/>
      <c r="CH765" s="83"/>
      <c r="CI765" s="53"/>
      <c r="CJ765" s="53"/>
    </row>
    <row r="766" spans="3:88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67">
        <f>SUMIFS([1]Up!$J:$J,[1]Up!$D:$D,D766)</f>
        <v>0</v>
      </c>
      <c r="BZ766" s="82"/>
      <c r="CA766" s="82" t="str">
        <f t="shared" si="73"/>
        <v>PL10</v>
      </c>
      <c r="CB766" s="53" t="str">
        <f t="shared" si="74"/>
        <v/>
      </c>
      <c r="CC766" s="53" t="s">
        <v>61</v>
      </c>
      <c r="CD766" s="53" t="s">
        <v>3899</v>
      </c>
      <c r="CE766" s="53"/>
      <c r="CF766" s="53" t="s">
        <v>3900</v>
      </c>
      <c r="CG766" s="53">
        <v>18</v>
      </c>
      <c r="CH766" s="83">
        <v>46191</v>
      </c>
      <c r="CI766" s="53"/>
      <c r="CJ766" s="53"/>
    </row>
    <row r="767" spans="3:88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67">
        <f>SUMIFS([1]Up!$J:$J,[1]Up!$D:$D,D767)</f>
        <v>0</v>
      </c>
      <c r="BZ767" s="82"/>
      <c r="CA767" s="82" t="str">
        <f t="shared" si="73"/>
        <v/>
      </c>
      <c r="CB767" s="53" t="str">
        <f t="shared" si="74"/>
        <v/>
      </c>
      <c r="CC767" s="53" t="s">
        <v>50</v>
      </c>
      <c r="CD767" s="84" t="s">
        <v>3916</v>
      </c>
      <c r="CE767" s="53"/>
      <c r="CF767" s="53" t="s">
        <v>3917</v>
      </c>
      <c r="CG767" s="53">
        <v>16</v>
      </c>
      <c r="CH767" s="83">
        <v>46191</v>
      </c>
      <c r="CI767" s="53"/>
      <c r="CJ767" s="53"/>
    </row>
    <row r="768" spans="3:88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67">
        <f>SUMIFS([1]Up!$J:$J,[1]Up!$D:$D,D768)</f>
        <v>0</v>
      </c>
      <c r="BZ768" s="82"/>
      <c r="CA768" s="82" t="str">
        <f t="shared" si="73"/>
        <v/>
      </c>
      <c r="CB768" s="53" t="str">
        <f t="shared" si="74"/>
        <v/>
      </c>
      <c r="CC768" s="53" t="s">
        <v>50</v>
      </c>
      <c r="CD768" s="84" t="s">
        <v>3916</v>
      </c>
      <c r="CE768" s="53"/>
      <c r="CF768" s="53" t="s">
        <v>3917</v>
      </c>
      <c r="CG768" s="53">
        <v>32</v>
      </c>
      <c r="CH768" s="83">
        <v>46191</v>
      </c>
      <c r="CI768" s="53"/>
      <c r="CJ768" s="53"/>
    </row>
    <row r="769" spans="3:88" ht="14.25" hidden="1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>
        <v>13</v>
      </c>
      <c r="BW769" s="26"/>
      <c r="BX769" s="26"/>
      <c r="BY769" s="67">
        <f>SUMIFS([1]Up!$J:$J,[1]Up!$D:$D,D769)</f>
        <v>0</v>
      </c>
      <c r="BZ769" s="82"/>
      <c r="CA769" s="82" t="str">
        <f t="shared" si="73"/>
        <v>PL8</v>
      </c>
      <c r="CB769" s="53" t="str">
        <f t="shared" si="74"/>
        <v/>
      </c>
      <c r="CC769" s="53" t="s">
        <v>50</v>
      </c>
      <c r="CD769" s="84" t="s">
        <v>3905</v>
      </c>
      <c r="CE769" s="53"/>
      <c r="CF769" s="53" t="s">
        <v>3906</v>
      </c>
      <c r="CG769" s="53">
        <v>32</v>
      </c>
      <c r="CH769" s="83">
        <v>46191</v>
      </c>
      <c r="CI769" s="53"/>
      <c r="CJ769" s="53"/>
    </row>
    <row r="770" spans="3:88" ht="14.25" hidden="1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67">
        <f>SUMIFS([1]Up!$J:$J,[1]Up!$D:$D,D770)</f>
        <v>0</v>
      </c>
      <c r="BZ770" s="82"/>
      <c r="CA770" s="82" t="str">
        <f t="shared" si="73"/>
        <v/>
      </c>
      <c r="CB770" s="53" t="str">
        <f t="shared" si="74"/>
        <v/>
      </c>
      <c r="CC770" s="53" t="s">
        <v>50</v>
      </c>
      <c r="CD770" s="84" t="s">
        <v>3916</v>
      </c>
      <c r="CE770" s="53"/>
      <c r="CF770" s="53" t="s">
        <v>3917</v>
      </c>
      <c r="CG770" s="53">
        <v>16</v>
      </c>
      <c r="CH770" s="83">
        <v>46191</v>
      </c>
      <c r="CI770" s="53"/>
      <c r="CJ770" s="53"/>
    </row>
    <row r="771" spans="3:88" ht="14.25" hidden="1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67">
        <f>SUMIFS([1]Up!$J:$J,[1]Up!$D:$D,D771)</f>
        <v>0</v>
      </c>
      <c r="BZ771" s="82"/>
      <c r="CA771" s="82" t="str">
        <f t="shared" si="73"/>
        <v/>
      </c>
      <c r="CB771" s="53" t="str">
        <f t="shared" si="74"/>
        <v/>
      </c>
      <c r="CC771" s="53" t="s">
        <v>50</v>
      </c>
      <c r="CD771" s="84" t="s">
        <v>3916</v>
      </c>
      <c r="CE771" s="53"/>
      <c r="CF771" s="53" t="s">
        <v>3917</v>
      </c>
      <c r="CG771" s="53">
        <v>32</v>
      </c>
      <c r="CH771" s="83">
        <v>46191</v>
      </c>
      <c r="CI771" s="53"/>
      <c r="CJ771" s="53"/>
    </row>
    <row r="772" spans="3:88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67">
        <f>SUMIFS([1]Up!$J:$J,[1]Up!$D:$D,D772)</f>
        <v>0</v>
      </c>
      <c r="BZ772" s="82"/>
      <c r="CA772" s="82" t="str">
        <f t="shared" si="73"/>
        <v>PL8</v>
      </c>
      <c r="CB772" s="53" t="str">
        <f t="shared" si="74"/>
        <v/>
      </c>
      <c r="CC772" s="53" t="s">
        <v>50</v>
      </c>
      <c r="CD772" s="84" t="s">
        <v>3905</v>
      </c>
      <c r="CE772" s="53"/>
      <c r="CF772" s="53" t="s">
        <v>3906</v>
      </c>
      <c r="CG772" s="53">
        <v>32</v>
      </c>
      <c r="CH772" s="83">
        <v>46191</v>
      </c>
      <c r="CI772" s="53"/>
      <c r="CJ772" s="53"/>
    </row>
    <row r="773" spans="3:88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67">
        <f>SUMIFS([1]Up!$J:$J,[1]Up!$D:$D,D773)</f>
        <v>0</v>
      </c>
      <c r="BZ773" s="82"/>
      <c r="CA773" s="82" t="str">
        <f t="shared" si="73"/>
        <v>PL10</v>
      </c>
      <c r="CB773" s="53" t="str">
        <f t="shared" si="74"/>
        <v/>
      </c>
      <c r="CC773" s="53" t="s">
        <v>50</v>
      </c>
      <c r="CD773" s="84" t="s">
        <v>3840</v>
      </c>
      <c r="CE773" s="53"/>
      <c r="CF773" s="53" t="s">
        <v>3841</v>
      </c>
      <c r="CG773" s="53">
        <v>1</v>
      </c>
      <c r="CH773" s="83">
        <v>46189</v>
      </c>
      <c r="CI773" s="53"/>
      <c r="CJ773" s="53"/>
    </row>
    <row r="774" spans="3:88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67">
        <f>SUMIFS([1]Up!$J:$J,[1]Up!$D:$D,D774)</f>
        <v>0</v>
      </c>
      <c r="BZ774" s="82"/>
      <c r="CA774" s="82" t="str">
        <f t="shared" si="73"/>
        <v>PL1.5</v>
      </c>
      <c r="CB774" s="53" t="str">
        <f t="shared" si="74"/>
        <v/>
      </c>
      <c r="CC774" s="53" t="s">
        <v>61</v>
      </c>
      <c r="CD774" s="53" t="s">
        <v>3842</v>
      </c>
      <c r="CE774" s="53"/>
      <c r="CF774" s="53" t="s">
        <v>3843</v>
      </c>
      <c r="CG774" s="53">
        <v>2</v>
      </c>
      <c r="CH774" s="83">
        <v>46189</v>
      </c>
      <c r="CI774" s="53"/>
      <c r="CJ774" s="53"/>
    </row>
    <row r="775" spans="3:88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67">
        <f>SUMIFS([1]Up!$J:$J,[1]Up!$D:$D,D775)</f>
        <v>0</v>
      </c>
      <c r="BZ775" s="82"/>
      <c r="CA775" s="82" t="str">
        <f t="shared" si="73"/>
        <v>PL1.5</v>
      </c>
      <c r="CB775" s="53" t="str">
        <f t="shared" si="74"/>
        <v/>
      </c>
      <c r="CC775" s="53" t="s">
        <v>61</v>
      </c>
      <c r="CD775" s="53" t="s">
        <v>3842</v>
      </c>
      <c r="CE775" s="53"/>
      <c r="CF775" s="53" t="s">
        <v>3843</v>
      </c>
      <c r="CG775" s="53">
        <v>2</v>
      </c>
      <c r="CH775" s="83">
        <v>46189</v>
      </c>
      <c r="CI775" s="53"/>
      <c r="CJ775" s="53"/>
    </row>
    <row r="776" spans="3:88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67">
        <f>SUMIFS([1]Up!$J:$J,[1]Up!$D:$D,D776)</f>
        <v>0</v>
      </c>
      <c r="BZ776" s="82"/>
      <c r="CA776" s="82" t="str">
        <f t="shared" si="73"/>
        <v>PL10</v>
      </c>
      <c r="CB776" s="53" t="str">
        <f t="shared" si="74"/>
        <v/>
      </c>
      <c r="CC776" s="53" t="s">
        <v>50</v>
      </c>
      <c r="CD776" s="84" t="s">
        <v>3840</v>
      </c>
      <c r="CE776" s="53"/>
      <c r="CF776" s="53" t="s">
        <v>3841</v>
      </c>
      <c r="CG776" s="53">
        <v>1</v>
      </c>
      <c r="CH776" s="83">
        <v>46189</v>
      </c>
      <c r="CI776" s="53"/>
      <c r="CJ776" s="53"/>
    </row>
    <row r="777" spans="3:88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67">
        <f>SUMIFS([1]Up!$J:$J,[1]Up!$D:$D,D777)</f>
        <v>0</v>
      </c>
      <c r="BZ777" s="82"/>
      <c r="CA777" s="82" t="str">
        <f t="shared" si="73"/>
        <v/>
      </c>
      <c r="CB777" s="53" t="str">
        <f t="shared" si="74"/>
        <v/>
      </c>
      <c r="CC777" s="53" t="s">
        <v>61</v>
      </c>
      <c r="CD777" s="53" t="s">
        <v>3844</v>
      </c>
      <c r="CE777" s="53"/>
      <c r="CF777" s="53" t="s">
        <v>3845</v>
      </c>
      <c r="CG777" s="53">
        <v>1</v>
      </c>
      <c r="CH777" s="83">
        <v>46189</v>
      </c>
      <c r="CI777" s="53"/>
      <c r="CJ777" s="53"/>
    </row>
    <row r="778" spans="3:88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67">
        <f>SUMIFS([1]Up!$J:$J,[1]Up!$D:$D,D778)</f>
        <v>0</v>
      </c>
      <c r="BZ778" s="82"/>
      <c r="CA778" s="82" t="str">
        <f t="shared" si="73"/>
        <v>PL10</v>
      </c>
      <c r="CB778" s="53" t="str">
        <f t="shared" si="74"/>
        <v/>
      </c>
      <c r="CC778" s="53" t="s">
        <v>61</v>
      </c>
      <c r="CD778" s="84" t="s">
        <v>3840</v>
      </c>
      <c r="CE778" s="53"/>
      <c r="CF778" s="53" t="s">
        <v>3841</v>
      </c>
      <c r="CG778" s="53">
        <v>1</v>
      </c>
      <c r="CH778" s="83">
        <v>46189</v>
      </c>
      <c r="CI778" s="53"/>
      <c r="CJ778" s="53"/>
    </row>
    <row r="779" spans="3:88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>
        <v>72</v>
      </c>
      <c r="BY779" s="67">
        <f>SUMIFS([1]Up!$J:$J,[1]Up!$D:$D,D779)</f>
        <v>0</v>
      </c>
      <c r="BZ779" s="82"/>
      <c r="CA779" s="82" t="str">
        <f t="shared" si="73"/>
        <v/>
      </c>
      <c r="CB779" s="53" t="str">
        <f t="shared" si="74"/>
        <v/>
      </c>
      <c r="CC779" s="53" t="s">
        <v>75</v>
      </c>
      <c r="CD779" s="53"/>
      <c r="CE779" s="53"/>
      <c r="CF779" s="53"/>
      <c r="CG779" s="53"/>
      <c r="CH779" s="83"/>
      <c r="CI779" s="53"/>
      <c r="CJ779" s="53"/>
    </row>
    <row r="780" spans="3:88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>
        <v>3</v>
      </c>
      <c r="BY780" s="67">
        <f>SUMIFS([1]Up!$J:$J,[1]Up!$D:$D,D780)</f>
        <v>0</v>
      </c>
      <c r="BZ780" s="82"/>
      <c r="CA780" s="82" t="str">
        <f t="shared" si="73"/>
        <v/>
      </c>
      <c r="CB780" s="53" t="str">
        <f t="shared" si="74"/>
        <v/>
      </c>
      <c r="CC780" s="53" t="s">
        <v>75</v>
      </c>
      <c r="CD780" s="53"/>
      <c r="CE780" s="53"/>
      <c r="CF780" s="53"/>
      <c r="CG780" s="53"/>
      <c r="CH780" s="83"/>
      <c r="CI780" s="53"/>
      <c r="CJ780" s="53"/>
    </row>
    <row r="781" spans="3:88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>
        <v>3</v>
      </c>
      <c r="BY781" s="67">
        <f>SUMIFS([1]Up!$J:$J,[1]Up!$D:$D,D781)</f>
        <v>0</v>
      </c>
      <c r="BZ781" s="82"/>
      <c r="CA781" s="82" t="str">
        <f t="shared" si="73"/>
        <v/>
      </c>
      <c r="CB781" s="53" t="str">
        <f t="shared" si="74"/>
        <v/>
      </c>
      <c r="CC781" s="53" t="s">
        <v>75</v>
      </c>
      <c r="CD781" s="53"/>
      <c r="CE781" s="53"/>
      <c r="CF781" s="53"/>
      <c r="CG781" s="53"/>
      <c r="CH781" s="83"/>
      <c r="CI781" s="53"/>
      <c r="CJ781" s="53"/>
    </row>
    <row r="782" spans="3:88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>
        <v>24</v>
      </c>
      <c r="BY782" s="67">
        <f>SUMIFS([1]Up!$J:$J,[1]Up!$D:$D,D782)</f>
        <v>0</v>
      </c>
      <c r="BZ782" s="82"/>
      <c r="CA782" s="82" t="str">
        <f t="shared" si="73"/>
        <v/>
      </c>
      <c r="CB782" s="53" t="str">
        <f t="shared" si="74"/>
        <v/>
      </c>
      <c r="CC782" s="53" t="s">
        <v>75</v>
      </c>
      <c r="CD782" s="53"/>
      <c r="CE782" s="53"/>
      <c r="CF782" s="53"/>
      <c r="CG782" s="53"/>
      <c r="CH782" s="83"/>
      <c r="CI782" s="53"/>
      <c r="CJ782" s="53"/>
    </row>
    <row r="783" spans="3:88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>
        <v>24</v>
      </c>
      <c r="BY783" s="67">
        <f>SUMIFS([1]Up!$J:$J,[1]Up!$D:$D,D783)</f>
        <v>0</v>
      </c>
      <c r="BZ783" s="82"/>
      <c r="CA783" s="82" t="str">
        <f t="shared" si="73"/>
        <v/>
      </c>
      <c r="CB783" s="53" t="str">
        <f t="shared" si="74"/>
        <v/>
      </c>
      <c r="CC783" s="53" t="s">
        <v>75</v>
      </c>
      <c r="CD783" s="53"/>
      <c r="CE783" s="53"/>
      <c r="CF783" s="53"/>
      <c r="CG783" s="53"/>
      <c r="CH783" s="83"/>
      <c r="CI783" s="53"/>
      <c r="CJ783" s="53"/>
    </row>
    <row r="784" spans="3:88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67">
        <f>SUMIFS([1]Up!$J:$J,[1]Up!$D:$D,D784)</f>
        <v>0</v>
      </c>
      <c r="BZ784" s="82"/>
      <c r="CA784" s="82" t="str">
        <f t="shared" si="73"/>
        <v>PL10</v>
      </c>
      <c r="CB784" s="53" t="str">
        <f t="shared" si="74"/>
        <v/>
      </c>
      <c r="CC784" s="53" t="s">
        <v>50</v>
      </c>
      <c r="CD784" s="84" t="s">
        <v>3840</v>
      </c>
      <c r="CE784" s="53"/>
      <c r="CF784" s="53" t="s">
        <v>3841</v>
      </c>
      <c r="CG784" s="53">
        <v>8</v>
      </c>
      <c r="CH784" s="83">
        <v>46189</v>
      </c>
      <c r="CI784" s="53"/>
      <c r="CJ784" s="53"/>
    </row>
    <row r="785" spans="3:88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67">
        <f>SUMIFS([1]Up!$J:$J,[1]Up!$D:$D,D785)</f>
        <v>0</v>
      </c>
      <c r="BZ785" s="82"/>
      <c r="CA785" s="82" t="str">
        <f t="shared" si="73"/>
        <v>PL10</v>
      </c>
      <c r="CB785" s="53" t="str">
        <f t="shared" si="74"/>
        <v/>
      </c>
      <c r="CC785" s="53" t="s">
        <v>50</v>
      </c>
      <c r="CD785" s="84" t="s">
        <v>3840</v>
      </c>
      <c r="CE785" s="53"/>
      <c r="CF785" s="53" t="s">
        <v>3841</v>
      </c>
      <c r="CG785" s="53">
        <v>16</v>
      </c>
      <c r="CH785" s="83">
        <v>46189</v>
      </c>
      <c r="CI785" s="53"/>
      <c r="CJ785" s="53"/>
    </row>
    <row r="786" spans="3:88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67">
        <f>SUMIFS([1]Up!$J:$J,[1]Up!$D:$D,D786)</f>
        <v>0</v>
      </c>
      <c r="BZ786" s="82"/>
      <c r="CA786" s="82" t="str">
        <f t="shared" si="73"/>
        <v>PL10</v>
      </c>
      <c r="CB786" s="53" t="str">
        <f t="shared" si="74"/>
        <v/>
      </c>
      <c r="CC786" s="53" t="s">
        <v>50</v>
      </c>
      <c r="CD786" s="84" t="s">
        <v>3840</v>
      </c>
      <c r="CE786" s="53"/>
      <c r="CF786" s="53" t="s">
        <v>3841</v>
      </c>
      <c r="CG786" s="53">
        <v>1</v>
      </c>
      <c r="CH786" s="83">
        <v>46189</v>
      </c>
      <c r="CI786" s="53"/>
      <c r="CJ786" s="53"/>
    </row>
    <row r="787" spans="3:88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>
        <v>24</v>
      </c>
      <c r="BY787" s="67">
        <f>SUMIFS([1]Up!$J:$J,[1]Up!$D:$D,D787)</f>
        <v>0</v>
      </c>
      <c r="BZ787" s="82"/>
      <c r="CA787" s="82" t="str">
        <f t="shared" si="73"/>
        <v/>
      </c>
      <c r="CB787" s="53" t="str">
        <f t="shared" si="74"/>
        <v/>
      </c>
      <c r="CC787" s="53" t="s">
        <v>75</v>
      </c>
      <c r="CD787" s="53"/>
      <c r="CE787" s="53"/>
      <c r="CF787" s="53"/>
      <c r="CG787" s="53"/>
      <c r="CH787" s="83"/>
      <c r="CI787" s="53"/>
      <c r="CJ787" s="53"/>
    </row>
    <row r="788" spans="3:88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67">
        <f>SUMIFS([1]Up!$J:$J,[1]Up!$D:$D,D788)</f>
        <v>0</v>
      </c>
      <c r="BZ788" s="82"/>
      <c r="CA788" s="82" t="str">
        <f t="shared" si="73"/>
        <v/>
      </c>
      <c r="CB788" s="53" t="str">
        <f t="shared" si="74"/>
        <v/>
      </c>
      <c r="CC788" s="53" t="s">
        <v>61</v>
      </c>
      <c r="CD788" s="53" t="s">
        <v>3846</v>
      </c>
      <c r="CE788" s="53"/>
      <c r="CF788" s="53" t="s">
        <v>3847</v>
      </c>
      <c r="CG788" s="53">
        <v>1</v>
      </c>
      <c r="CH788" s="83">
        <v>46189</v>
      </c>
      <c r="CI788" s="53"/>
      <c r="CJ788" s="53"/>
    </row>
    <row r="789" spans="3:88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>
        <v>24</v>
      </c>
      <c r="BY789" s="67">
        <f>SUMIFS([1]Up!$J:$J,[1]Up!$D:$D,D789)</f>
        <v>0</v>
      </c>
      <c r="BZ789" s="82"/>
      <c r="CA789" s="82" t="str">
        <f t="shared" si="73"/>
        <v/>
      </c>
      <c r="CB789" s="53" t="str">
        <f t="shared" si="74"/>
        <v/>
      </c>
      <c r="CC789" s="53" t="s">
        <v>75</v>
      </c>
      <c r="CD789" s="53"/>
      <c r="CE789" s="53"/>
      <c r="CF789" s="53"/>
      <c r="CG789" s="53"/>
      <c r="CH789" s="83"/>
      <c r="CI789" s="53"/>
      <c r="CJ789" s="53"/>
    </row>
    <row r="790" spans="3:88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>
        <v>24</v>
      </c>
      <c r="BY790" s="67">
        <f>SUMIFS([1]Up!$J:$J,[1]Up!$D:$D,D790)</f>
        <v>0</v>
      </c>
      <c r="BZ790" s="82"/>
      <c r="CA790" s="82" t="str">
        <f t="shared" si="73"/>
        <v/>
      </c>
      <c r="CB790" s="53" t="str">
        <f t="shared" si="74"/>
        <v/>
      </c>
      <c r="CC790" s="53" t="s">
        <v>75</v>
      </c>
      <c r="CD790" s="53"/>
      <c r="CE790" s="53"/>
      <c r="CF790" s="53"/>
      <c r="CG790" s="53"/>
      <c r="CH790" s="83"/>
      <c r="CI790" s="53"/>
      <c r="CJ790" s="53"/>
    </row>
    <row r="791" spans="3:88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6</v>
      </c>
      <c r="M791" s="26">
        <f t="shared" si="75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67">
        <f>SUMIFS([1]Up!$J:$J,[1]Up!$D:$D,D791)</f>
        <v>0</v>
      </c>
      <c r="BZ791" s="82"/>
      <c r="CA791" s="82" t="str">
        <f t="shared" si="73"/>
        <v/>
      </c>
      <c r="CB791" s="53" t="str">
        <f t="shared" si="74"/>
        <v/>
      </c>
      <c r="CC791" s="53" t="s">
        <v>50</v>
      </c>
      <c r="CD791" s="84" t="s">
        <v>3848</v>
      </c>
      <c r="CE791" s="53"/>
      <c r="CF791" s="53" t="s">
        <v>3849</v>
      </c>
      <c r="CG791" s="53">
        <v>2</v>
      </c>
      <c r="CH791" s="83">
        <v>46189</v>
      </c>
      <c r="CI791" s="53"/>
      <c r="CJ791" s="53"/>
    </row>
    <row r="792" spans="3:88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6</v>
      </c>
      <c r="M792" s="26">
        <f t="shared" si="75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67">
        <f>SUMIFS([1]Up!$J:$J,[1]Up!$D:$D,D792)</f>
        <v>0</v>
      </c>
      <c r="BZ792" s="82"/>
      <c r="CA792" s="82" t="str">
        <f t="shared" si="73"/>
        <v/>
      </c>
      <c r="CB792" s="53" t="str">
        <f t="shared" si="74"/>
        <v/>
      </c>
      <c r="CC792" s="53" t="s">
        <v>50</v>
      </c>
      <c r="CD792" s="84" t="s">
        <v>3848</v>
      </c>
      <c r="CE792" s="53"/>
      <c r="CF792" s="53" t="s">
        <v>3849</v>
      </c>
      <c r="CG792" s="53">
        <v>2</v>
      </c>
      <c r="CH792" s="83">
        <v>46189</v>
      </c>
      <c r="CI792" s="53"/>
      <c r="CJ792" s="53"/>
    </row>
    <row r="793" spans="3:88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67">
        <f>SUMIFS([1]Up!$J:$J,[1]Up!$D:$D,D793)</f>
        <v>0</v>
      </c>
      <c r="BZ793" s="82"/>
      <c r="CA793" s="82" t="str">
        <f t="shared" si="73"/>
        <v/>
      </c>
      <c r="CB793" s="53" t="str">
        <f t="shared" si="74"/>
        <v/>
      </c>
      <c r="CC793" s="53" t="s">
        <v>61</v>
      </c>
      <c r="CD793" s="53" t="s">
        <v>3850</v>
      </c>
      <c r="CE793" s="53"/>
      <c r="CF793" s="53" t="s">
        <v>3851</v>
      </c>
      <c r="CG793" s="53">
        <v>2</v>
      </c>
      <c r="CH793" s="83">
        <v>46189</v>
      </c>
      <c r="CI793" s="53"/>
      <c r="CJ793" s="53"/>
    </row>
    <row r="794" spans="3:88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67">
        <f>SUMIFS([1]Up!$J:$J,[1]Up!$D:$D,D794)</f>
        <v>0</v>
      </c>
      <c r="BZ794" s="82"/>
      <c r="CA794" s="82" t="str">
        <f t="shared" si="73"/>
        <v>PL10</v>
      </c>
      <c r="CB794" s="53" t="str">
        <f t="shared" si="74"/>
        <v/>
      </c>
      <c r="CC794" s="53" t="s">
        <v>50</v>
      </c>
      <c r="CD794" s="84" t="s">
        <v>3840</v>
      </c>
      <c r="CE794" s="53"/>
      <c r="CF794" s="53" t="s">
        <v>3841</v>
      </c>
      <c r="CG794" s="53">
        <v>16</v>
      </c>
      <c r="CH794" s="83">
        <v>46189</v>
      </c>
      <c r="CI794" s="53"/>
      <c r="CJ794" s="53"/>
    </row>
    <row r="795" spans="3:88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67">
        <f>SUMIFS([1]Up!$J:$J,[1]Up!$D:$D,D795)</f>
        <v>0</v>
      </c>
      <c r="BZ795" s="82"/>
      <c r="CA795" s="82" t="str">
        <f t="shared" si="73"/>
        <v/>
      </c>
      <c r="CB795" s="53" t="str">
        <f t="shared" si="74"/>
        <v/>
      </c>
      <c r="CC795" s="53" t="s">
        <v>61</v>
      </c>
      <c r="CD795" s="53" t="s">
        <v>3850</v>
      </c>
      <c r="CE795" s="53"/>
      <c r="CF795" s="53" t="s">
        <v>3851</v>
      </c>
      <c r="CG795" s="53">
        <v>1</v>
      </c>
      <c r="CH795" s="83">
        <v>46189</v>
      </c>
      <c r="CI795" s="53"/>
      <c r="CJ795" s="53"/>
    </row>
    <row r="796" spans="3:88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>
        <v>3</v>
      </c>
      <c r="BY796" s="67">
        <f>SUMIFS([1]Up!$J:$J,[1]Up!$D:$D,D796)</f>
        <v>0</v>
      </c>
      <c r="BZ796" s="82"/>
      <c r="CA796" s="82" t="str">
        <f t="shared" si="73"/>
        <v/>
      </c>
      <c r="CB796" s="53" t="str">
        <f t="shared" si="74"/>
        <v/>
      </c>
      <c r="CC796" s="53" t="s">
        <v>75</v>
      </c>
      <c r="CD796" s="53"/>
      <c r="CE796" s="53"/>
      <c r="CF796" s="53"/>
      <c r="CG796" s="53"/>
      <c r="CH796" s="83"/>
      <c r="CI796" s="53"/>
      <c r="CJ796" s="53"/>
    </row>
    <row r="797" spans="3:88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67">
        <f>SUMIFS([1]Up!$J:$J,[1]Up!$D:$D,D797)</f>
        <v>0</v>
      </c>
      <c r="BZ797" s="82"/>
      <c r="CA797" s="82" t="str">
        <f t="shared" si="73"/>
        <v>PL10</v>
      </c>
      <c r="CB797" s="53" t="str">
        <f t="shared" si="74"/>
        <v/>
      </c>
      <c r="CC797" s="53" t="s">
        <v>50</v>
      </c>
      <c r="CD797" s="84" t="s">
        <v>3840</v>
      </c>
      <c r="CE797" s="53"/>
      <c r="CF797" s="53" t="s">
        <v>3841</v>
      </c>
      <c r="CG797" s="53">
        <v>1</v>
      </c>
      <c r="CH797" s="83">
        <v>46189</v>
      </c>
      <c r="CI797" s="53"/>
      <c r="CJ797" s="53"/>
    </row>
    <row r="798" spans="3:88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6">MIN(SUM(N798:BX798),I798)</f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67">
        <f>SUMIFS([1]Up!$J:$J,[1]Up!$D:$D,D798)</f>
        <v>0</v>
      </c>
      <c r="BZ798" s="82"/>
      <c r="CA798" s="82" t="str">
        <f t="shared" ref="CA798:CA844" si="77">IFERROR(IF(C798="Plate",LEFT(E798,FIND("*",E798,1)-1),""),IF(C798="Plate",LEFT(E798,FIND("x",E798,1)-1),""))</f>
        <v>PL10</v>
      </c>
      <c r="CB798" s="53" t="str">
        <f t="shared" ref="CB798:CB844" si="78">IF(ROUND(SUM(N798:BX798)-I798,0)&gt;0,"Thừa "&amp;SUM(N798:BX798)-I798,"")</f>
        <v/>
      </c>
      <c r="CC798" s="53" t="s">
        <v>50</v>
      </c>
      <c r="CD798" s="84" t="s">
        <v>3840</v>
      </c>
      <c r="CE798" s="53"/>
      <c r="CF798" s="53" t="s">
        <v>3841</v>
      </c>
      <c r="CG798" s="53">
        <v>2</v>
      </c>
      <c r="CH798" s="83">
        <v>46189</v>
      </c>
      <c r="CI798" s="53"/>
      <c r="CJ798" s="53"/>
    </row>
    <row r="799" spans="3:88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6"/>
        <v>12</v>
      </c>
      <c r="M799" s="26">
        <f t="shared" si="75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67">
        <f>SUMIFS([1]Up!$J:$J,[1]Up!$D:$D,D799)</f>
        <v>0</v>
      </c>
      <c r="BZ799" s="82"/>
      <c r="CA799" s="82" t="str">
        <f t="shared" si="77"/>
        <v>PL10</v>
      </c>
      <c r="CB799" s="53" t="str">
        <f t="shared" si="78"/>
        <v/>
      </c>
      <c r="CC799" s="53" t="s">
        <v>50</v>
      </c>
      <c r="CD799" s="84" t="s">
        <v>3840</v>
      </c>
      <c r="CE799" s="53"/>
      <c r="CF799" s="53" t="s">
        <v>3841</v>
      </c>
      <c r="CG799" s="53">
        <v>4</v>
      </c>
      <c r="CH799" s="83">
        <v>46189</v>
      </c>
      <c r="CI799" s="53"/>
      <c r="CJ799" s="53"/>
    </row>
    <row r="800" spans="3:88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6"/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67">
        <f>SUMIFS([1]Up!$J:$J,[1]Up!$D:$D,D800)</f>
        <v>0</v>
      </c>
      <c r="BZ800" s="82"/>
      <c r="CA800" s="82" t="str">
        <f t="shared" si="77"/>
        <v>PL1.5</v>
      </c>
      <c r="CB800" s="53" t="str">
        <f t="shared" si="78"/>
        <v/>
      </c>
      <c r="CC800" s="53" t="s">
        <v>61</v>
      </c>
      <c r="CD800" s="53" t="s">
        <v>3842</v>
      </c>
      <c r="CE800" s="53"/>
      <c r="CF800" s="53" t="s">
        <v>3843</v>
      </c>
      <c r="CG800" s="53">
        <v>2</v>
      </c>
      <c r="CH800" s="83">
        <v>46189</v>
      </c>
      <c r="CI800" s="53"/>
      <c r="CJ800" s="53"/>
    </row>
    <row r="801" spans="3:88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67">
        <f>SUMIFS([1]Up!$J:$J,[1]Up!$D:$D,D801)</f>
        <v>0</v>
      </c>
      <c r="BZ801" s="82"/>
      <c r="CA801" s="82" t="str">
        <f t="shared" si="77"/>
        <v>PL1.5</v>
      </c>
      <c r="CB801" s="53" t="str">
        <f t="shared" si="78"/>
        <v/>
      </c>
      <c r="CC801" s="53" t="s">
        <v>61</v>
      </c>
      <c r="CD801" s="53" t="s">
        <v>3842</v>
      </c>
      <c r="CE801" s="53"/>
      <c r="CF801" s="53" t="s">
        <v>3843</v>
      </c>
      <c r="CG801" s="53">
        <v>2</v>
      </c>
      <c r="CH801" s="83">
        <v>46189</v>
      </c>
      <c r="CI801" s="53"/>
      <c r="CJ801" s="53"/>
    </row>
    <row r="802" spans="3:88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67">
        <f>SUMIFS([1]Up!$J:$J,[1]Up!$D:$D,D802)</f>
        <v>0</v>
      </c>
      <c r="BZ802" s="82"/>
      <c r="CA802" s="82" t="str">
        <f t="shared" si="77"/>
        <v>PL1.5</v>
      </c>
      <c r="CB802" s="53" t="str">
        <f t="shared" si="78"/>
        <v/>
      </c>
      <c r="CC802" s="53" t="s">
        <v>61</v>
      </c>
      <c r="CD802" s="53" t="s">
        <v>3842</v>
      </c>
      <c r="CE802" s="53"/>
      <c r="CF802" s="53" t="s">
        <v>3843</v>
      </c>
      <c r="CG802" s="53">
        <v>1</v>
      </c>
      <c r="CH802" s="83">
        <v>46189</v>
      </c>
      <c r="CI802" s="53"/>
      <c r="CJ802" s="53"/>
    </row>
    <row r="803" spans="3:88" ht="14.25" hidden="1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67">
        <f>SUMIFS([1]Up!$J:$J,[1]Up!$D:$D,D803)</f>
        <v>0</v>
      </c>
      <c r="BZ803" s="82"/>
      <c r="CA803" s="82" t="str">
        <f t="shared" si="77"/>
        <v/>
      </c>
      <c r="CB803" s="53" t="str">
        <f t="shared" si="78"/>
        <v/>
      </c>
      <c r="CC803" s="53" t="s">
        <v>61</v>
      </c>
      <c r="CD803" s="53"/>
      <c r="CE803" s="53"/>
      <c r="CF803" s="53"/>
      <c r="CG803" s="53"/>
      <c r="CH803" s="83"/>
      <c r="CI803" s="53"/>
      <c r="CJ803" s="53"/>
    </row>
    <row r="804" spans="3:88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67">
        <f>SUMIFS([1]Up!$J:$J,[1]Up!$D:$D,D804)</f>
        <v>0</v>
      </c>
      <c r="BZ804" s="82"/>
      <c r="CA804" s="82" t="str">
        <f t="shared" si="77"/>
        <v xml:space="preserve">PL1.5 </v>
      </c>
      <c r="CB804" s="53" t="str">
        <f t="shared" si="78"/>
        <v/>
      </c>
      <c r="CC804" s="53" t="s">
        <v>50</v>
      </c>
      <c r="CD804" s="53" t="s">
        <v>3842</v>
      </c>
      <c r="CE804" s="53"/>
      <c r="CF804" s="53" t="s">
        <v>3843</v>
      </c>
      <c r="CG804" s="53">
        <v>10</v>
      </c>
      <c r="CH804" s="83">
        <v>46189</v>
      </c>
      <c r="CI804" s="53"/>
      <c r="CJ804" s="53"/>
    </row>
    <row r="805" spans="3:88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>
        <v>30</v>
      </c>
      <c r="BY805" s="67">
        <f>SUMIFS([1]Up!$J:$J,[1]Up!$D:$D,D805)</f>
        <v>0</v>
      </c>
      <c r="BZ805" s="82"/>
      <c r="CA805" s="82" t="str">
        <f t="shared" si="77"/>
        <v/>
      </c>
      <c r="CB805" s="53" t="str">
        <f t="shared" si="78"/>
        <v/>
      </c>
      <c r="CC805" s="53" t="s">
        <v>75</v>
      </c>
      <c r="CD805" s="53"/>
      <c r="CE805" s="53"/>
      <c r="CF805" s="53"/>
      <c r="CG805" s="53"/>
      <c r="CH805" s="83"/>
      <c r="CI805" s="53"/>
      <c r="CJ805" s="53"/>
    </row>
    <row r="806" spans="3:88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>
        <v>3</v>
      </c>
      <c r="BY806" s="67">
        <f>SUMIFS([1]Up!$J:$J,[1]Up!$D:$D,D806)</f>
        <v>0</v>
      </c>
      <c r="BZ806" s="82"/>
      <c r="CA806" s="82" t="str">
        <f t="shared" si="77"/>
        <v/>
      </c>
      <c r="CB806" s="53" t="str">
        <f t="shared" si="78"/>
        <v/>
      </c>
      <c r="CC806" s="53" t="s">
        <v>75</v>
      </c>
      <c r="CD806" s="53"/>
      <c r="CE806" s="53"/>
      <c r="CF806" s="53"/>
      <c r="CG806" s="53"/>
      <c r="CH806" s="83"/>
      <c r="CI806" s="53"/>
      <c r="CJ806" s="53"/>
    </row>
    <row r="807" spans="3:88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>
        <v>3</v>
      </c>
      <c r="BY807" s="67">
        <f>SUMIFS([1]Up!$J:$J,[1]Up!$D:$D,D807)</f>
        <v>0</v>
      </c>
      <c r="BZ807" s="82"/>
      <c r="CA807" s="82" t="str">
        <f t="shared" si="77"/>
        <v/>
      </c>
      <c r="CB807" s="53" t="str">
        <f t="shared" si="78"/>
        <v/>
      </c>
      <c r="CC807" s="53" t="s">
        <v>75</v>
      </c>
      <c r="CD807" s="53"/>
      <c r="CE807" s="53"/>
      <c r="CF807" s="53"/>
      <c r="CG807" s="53"/>
      <c r="CH807" s="83"/>
      <c r="CI807" s="53"/>
      <c r="CJ807" s="53"/>
    </row>
    <row r="808" spans="3:88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>
        <v>78</v>
      </c>
      <c r="BY808" s="67">
        <f>SUMIFS([1]Up!$J:$J,[1]Up!$D:$D,D808)</f>
        <v>0</v>
      </c>
      <c r="BZ808" s="82"/>
      <c r="CA808" s="82" t="str">
        <f t="shared" si="77"/>
        <v/>
      </c>
      <c r="CB808" s="53" t="str">
        <f t="shared" si="78"/>
        <v/>
      </c>
      <c r="CC808" s="53" t="s">
        <v>75</v>
      </c>
      <c r="CD808" s="53"/>
      <c r="CE808" s="53"/>
      <c r="CF808" s="53"/>
      <c r="CG808" s="53"/>
      <c r="CH808" s="83"/>
      <c r="CI808" s="53"/>
      <c r="CJ808" s="53"/>
    </row>
    <row r="809" spans="3:88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67">
        <f>SUMIFS([1]Up!$J:$J,[1]Up!$D:$D,D809)</f>
        <v>0</v>
      </c>
      <c r="BZ809" s="82"/>
      <c r="CA809" s="82" t="str">
        <f t="shared" si="77"/>
        <v>PL10</v>
      </c>
      <c r="CB809" s="53" t="str">
        <f t="shared" si="78"/>
        <v/>
      </c>
      <c r="CC809" s="53" t="s">
        <v>50</v>
      </c>
      <c r="CD809" s="84" t="s">
        <v>3840</v>
      </c>
      <c r="CE809" s="53"/>
      <c r="CF809" s="53" t="s">
        <v>3841</v>
      </c>
      <c r="CG809" s="53">
        <v>1</v>
      </c>
      <c r="CH809" s="83">
        <v>46189</v>
      </c>
      <c r="CI809" s="53"/>
      <c r="CJ809" s="53"/>
    </row>
    <row r="810" spans="3:88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67">
        <f>SUMIFS([1]Up!$J:$J,[1]Up!$D:$D,D810)</f>
        <v>0</v>
      </c>
      <c r="BZ810" s="82"/>
      <c r="CA810" s="82" t="str">
        <f t="shared" si="77"/>
        <v>PL1.5</v>
      </c>
      <c r="CB810" s="53" t="str">
        <f t="shared" si="78"/>
        <v/>
      </c>
      <c r="CC810" s="53" t="s">
        <v>61</v>
      </c>
      <c r="CD810" s="53" t="s">
        <v>3842</v>
      </c>
      <c r="CE810" s="53"/>
      <c r="CF810" s="53" t="s">
        <v>3843</v>
      </c>
      <c r="CG810" s="53">
        <v>2</v>
      </c>
      <c r="CH810" s="83">
        <v>46189</v>
      </c>
      <c r="CI810" s="53"/>
      <c r="CJ810" s="53"/>
    </row>
    <row r="811" spans="3:88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67">
        <f>SUMIFS([1]Up!$J:$J,[1]Up!$D:$D,D811)</f>
        <v>0</v>
      </c>
      <c r="BZ811" s="82"/>
      <c r="CA811" s="82" t="str">
        <f t="shared" si="77"/>
        <v>PL1.5</v>
      </c>
      <c r="CB811" s="53" t="str">
        <f t="shared" si="78"/>
        <v/>
      </c>
      <c r="CC811" s="53" t="s">
        <v>61</v>
      </c>
      <c r="CD811" s="53" t="s">
        <v>3842</v>
      </c>
      <c r="CE811" s="53"/>
      <c r="CF811" s="53" t="s">
        <v>3843</v>
      </c>
      <c r="CG811" s="53">
        <v>2</v>
      </c>
      <c r="CH811" s="83">
        <v>46189</v>
      </c>
      <c r="CI811" s="53"/>
      <c r="CJ811" s="53"/>
    </row>
    <row r="812" spans="3:88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67">
        <f>SUMIFS([1]Up!$J:$J,[1]Up!$D:$D,D812)</f>
        <v>0</v>
      </c>
      <c r="BZ812" s="82"/>
      <c r="CA812" s="82" t="str">
        <f t="shared" si="77"/>
        <v>PL10</v>
      </c>
      <c r="CB812" s="53" t="str">
        <f t="shared" si="78"/>
        <v/>
      </c>
      <c r="CC812" s="53" t="s">
        <v>50</v>
      </c>
      <c r="CD812" s="84" t="s">
        <v>3840</v>
      </c>
      <c r="CE812" s="53"/>
      <c r="CF812" s="53" t="s">
        <v>3841</v>
      </c>
      <c r="CG812" s="53">
        <v>1</v>
      </c>
      <c r="CH812" s="83">
        <v>46189</v>
      </c>
      <c r="CI812" s="53"/>
      <c r="CJ812" s="53"/>
    </row>
    <row r="813" spans="3:88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67">
        <f>SUMIFS([1]Up!$J:$J,[1]Up!$D:$D,D813)</f>
        <v>0</v>
      </c>
      <c r="BZ813" s="82"/>
      <c r="CA813" s="82" t="str">
        <f t="shared" si="77"/>
        <v/>
      </c>
      <c r="CB813" s="53" t="str">
        <f t="shared" si="78"/>
        <v/>
      </c>
      <c r="CC813" s="53" t="s">
        <v>61</v>
      </c>
      <c r="CD813" s="53" t="s">
        <v>3844</v>
      </c>
      <c r="CE813" s="53"/>
      <c r="CF813" s="53" t="s">
        <v>3845</v>
      </c>
      <c r="CG813" s="53">
        <v>1</v>
      </c>
      <c r="CH813" s="83">
        <v>46189</v>
      </c>
      <c r="CI813" s="53"/>
      <c r="CJ813" s="53"/>
    </row>
    <row r="814" spans="3:88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67">
        <f>SUMIFS([1]Up!$J:$J,[1]Up!$D:$D,D814)</f>
        <v>0</v>
      </c>
      <c r="BZ814" s="82"/>
      <c r="CA814" s="82" t="str">
        <f t="shared" si="77"/>
        <v>PL10</v>
      </c>
      <c r="CB814" s="53" t="str">
        <f t="shared" si="78"/>
        <v/>
      </c>
      <c r="CC814" s="53" t="s">
        <v>61</v>
      </c>
      <c r="CD814" s="84" t="s">
        <v>3840</v>
      </c>
      <c r="CE814" s="53"/>
      <c r="CF814" s="53" t="s">
        <v>3841</v>
      </c>
      <c r="CG814" s="53">
        <v>1</v>
      </c>
      <c r="CH814" s="83">
        <v>46189</v>
      </c>
      <c r="CI814" s="53"/>
      <c r="CJ814" s="53"/>
    </row>
    <row r="815" spans="3:88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>
        <v>72</v>
      </c>
      <c r="BY815" s="67">
        <f>SUMIFS([1]Up!$J:$J,[1]Up!$D:$D,D815)</f>
        <v>0</v>
      </c>
      <c r="BZ815" s="82"/>
      <c r="CA815" s="82" t="str">
        <f t="shared" si="77"/>
        <v/>
      </c>
      <c r="CB815" s="53" t="str">
        <f t="shared" si="78"/>
        <v/>
      </c>
      <c r="CC815" s="53" t="s">
        <v>75</v>
      </c>
      <c r="CD815" s="53"/>
      <c r="CE815" s="53"/>
      <c r="CF815" s="53"/>
      <c r="CG815" s="53"/>
      <c r="CH815" s="83"/>
      <c r="CI815" s="53"/>
      <c r="CJ815" s="53"/>
    </row>
    <row r="816" spans="3:88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>
        <v>3</v>
      </c>
      <c r="BY816" s="67">
        <f>SUMIFS([1]Up!$J:$J,[1]Up!$D:$D,D816)</f>
        <v>0</v>
      </c>
      <c r="BZ816" s="82"/>
      <c r="CA816" s="82" t="str">
        <f t="shared" si="77"/>
        <v/>
      </c>
      <c r="CB816" s="53" t="str">
        <f t="shared" si="78"/>
        <v/>
      </c>
      <c r="CC816" s="53" t="s">
        <v>75</v>
      </c>
      <c r="CD816" s="53"/>
      <c r="CE816" s="53"/>
      <c r="CF816" s="53"/>
      <c r="CG816" s="53"/>
      <c r="CH816" s="83"/>
      <c r="CI816" s="53"/>
      <c r="CJ816" s="53"/>
    </row>
    <row r="817" spans="3:88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>
        <v>3</v>
      </c>
      <c r="BY817" s="67">
        <f>SUMIFS([1]Up!$J:$J,[1]Up!$D:$D,D817)</f>
        <v>0</v>
      </c>
      <c r="BZ817" s="82"/>
      <c r="CA817" s="82" t="str">
        <f t="shared" si="77"/>
        <v/>
      </c>
      <c r="CB817" s="53" t="str">
        <f t="shared" si="78"/>
        <v/>
      </c>
      <c r="CC817" s="53" t="s">
        <v>75</v>
      </c>
      <c r="CD817" s="53"/>
      <c r="CE817" s="53"/>
      <c r="CF817" s="53"/>
      <c r="CG817" s="53"/>
      <c r="CH817" s="83"/>
      <c r="CI817" s="53"/>
      <c r="CJ817" s="53"/>
    </row>
    <row r="818" spans="3:88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>
        <v>24</v>
      </c>
      <c r="BY818" s="67">
        <f>SUMIFS([1]Up!$J:$J,[1]Up!$D:$D,D818)</f>
        <v>0</v>
      </c>
      <c r="BZ818" s="82"/>
      <c r="CA818" s="82" t="str">
        <f t="shared" si="77"/>
        <v/>
      </c>
      <c r="CB818" s="53" t="str">
        <f t="shared" si="78"/>
        <v/>
      </c>
      <c r="CC818" s="53" t="s">
        <v>75</v>
      </c>
      <c r="CD818" s="53"/>
      <c r="CE818" s="53"/>
      <c r="CF818" s="53"/>
      <c r="CG818" s="53"/>
      <c r="CH818" s="83"/>
      <c r="CI818" s="53"/>
      <c r="CJ818" s="53"/>
    </row>
    <row r="819" spans="3:88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>
        <v>24</v>
      </c>
      <c r="BY819" s="67">
        <f>SUMIFS([1]Up!$J:$J,[1]Up!$D:$D,D819)</f>
        <v>0</v>
      </c>
      <c r="BZ819" s="82"/>
      <c r="CA819" s="82" t="str">
        <f t="shared" si="77"/>
        <v/>
      </c>
      <c r="CB819" s="53" t="str">
        <f t="shared" si="78"/>
        <v/>
      </c>
      <c r="CC819" s="53" t="s">
        <v>75</v>
      </c>
      <c r="CD819" s="53"/>
      <c r="CE819" s="53"/>
      <c r="CF819" s="53"/>
      <c r="CG819" s="53"/>
      <c r="CH819" s="83"/>
      <c r="CI819" s="53"/>
      <c r="CJ819" s="53"/>
    </row>
    <row r="820" spans="3:88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67">
        <f>SUMIFS([1]Up!$J:$J,[1]Up!$D:$D,D820)</f>
        <v>0</v>
      </c>
      <c r="BZ820" s="82"/>
      <c r="CA820" s="82" t="str">
        <f t="shared" si="77"/>
        <v>PL10</v>
      </c>
      <c r="CB820" s="53" t="str">
        <f t="shared" si="78"/>
        <v/>
      </c>
      <c r="CC820" s="53" t="s">
        <v>50</v>
      </c>
      <c r="CD820" s="84" t="s">
        <v>3840</v>
      </c>
      <c r="CE820" s="53"/>
      <c r="CF820" s="53" t="s">
        <v>3841</v>
      </c>
      <c r="CG820" s="53">
        <v>8</v>
      </c>
      <c r="CH820" s="83">
        <v>46189</v>
      </c>
      <c r="CI820" s="53"/>
      <c r="CJ820" s="53"/>
    </row>
    <row r="821" spans="3:88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67">
        <f>SUMIFS([1]Up!$J:$J,[1]Up!$D:$D,D821)</f>
        <v>0</v>
      </c>
      <c r="BZ821" s="82"/>
      <c r="CA821" s="82" t="str">
        <f t="shared" si="77"/>
        <v>PL10</v>
      </c>
      <c r="CB821" s="53" t="str">
        <f t="shared" si="78"/>
        <v/>
      </c>
      <c r="CC821" s="53" t="s">
        <v>50</v>
      </c>
      <c r="CD821" s="84" t="s">
        <v>3840</v>
      </c>
      <c r="CE821" s="53"/>
      <c r="CF821" s="53" t="s">
        <v>3841</v>
      </c>
      <c r="CG821" s="53">
        <v>16</v>
      </c>
      <c r="CH821" s="83">
        <v>46189</v>
      </c>
      <c r="CI821" s="53"/>
      <c r="CJ821" s="53"/>
    </row>
    <row r="822" spans="3:88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67">
        <f>SUMIFS([1]Up!$J:$J,[1]Up!$D:$D,D822)</f>
        <v>0</v>
      </c>
      <c r="BZ822" s="82"/>
      <c r="CA822" s="82" t="str">
        <f t="shared" si="77"/>
        <v>PL10</v>
      </c>
      <c r="CB822" s="53" t="str">
        <f t="shared" si="78"/>
        <v/>
      </c>
      <c r="CC822" s="53" t="s">
        <v>50</v>
      </c>
      <c r="CD822" s="84" t="s">
        <v>3840</v>
      </c>
      <c r="CE822" s="53"/>
      <c r="CF822" s="53" t="s">
        <v>3841</v>
      </c>
      <c r="CG822" s="53">
        <v>1</v>
      </c>
      <c r="CH822" s="83">
        <v>46189</v>
      </c>
      <c r="CI822" s="53"/>
      <c r="CJ822" s="53"/>
    </row>
    <row r="823" spans="3:88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>
        <v>24</v>
      </c>
      <c r="BY823" s="67">
        <f>SUMIFS([1]Up!$J:$J,[1]Up!$D:$D,D823)</f>
        <v>0</v>
      </c>
      <c r="BZ823" s="82"/>
      <c r="CA823" s="82" t="str">
        <f t="shared" si="77"/>
        <v/>
      </c>
      <c r="CB823" s="53" t="str">
        <f t="shared" si="78"/>
        <v/>
      </c>
      <c r="CC823" s="53" t="s">
        <v>75</v>
      </c>
      <c r="CD823" s="53"/>
      <c r="CE823" s="53"/>
      <c r="CF823" s="53"/>
      <c r="CG823" s="53"/>
      <c r="CH823" s="83"/>
      <c r="CI823" s="53"/>
      <c r="CJ823" s="53"/>
    </row>
    <row r="824" spans="3:88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67">
        <f>SUMIFS([1]Up!$J:$J,[1]Up!$D:$D,D824)</f>
        <v>0</v>
      </c>
      <c r="BZ824" s="82"/>
      <c r="CA824" s="82" t="str">
        <f t="shared" si="77"/>
        <v/>
      </c>
      <c r="CB824" s="53" t="str">
        <f t="shared" si="78"/>
        <v/>
      </c>
      <c r="CC824" s="53" t="s">
        <v>61</v>
      </c>
      <c r="CD824" s="53" t="s">
        <v>3846</v>
      </c>
      <c r="CE824" s="53"/>
      <c r="CF824" s="53" t="s">
        <v>3847</v>
      </c>
      <c r="CG824" s="53">
        <v>1</v>
      </c>
      <c r="CH824" s="83">
        <v>46189</v>
      </c>
      <c r="CI824" s="53"/>
      <c r="CJ824" s="53"/>
    </row>
    <row r="825" spans="3:88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>
        <v>24</v>
      </c>
      <c r="BY825" s="67">
        <f>SUMIFS([1]Up!$J:$J,[1]Up!$D:$D,D825)</f>
        <v>0</v>
      </c>
      <c r="BZ825" s="82"/>
      <c r="CA825" s="82" t="str">
        <f t="shared" si="77"/>
        <v/>
      </c>
      <c r="CB825" s="53" t="str">
        <f t="shared" si="78"/>
        <v/>
      </c>
      <c r="CC825" s="53" t="s">
        <v>75</v>
      </c>
      <c r="CD825" s="53"/>
      <c r="CE825" s="53"/>
      <c r="CF825" s="53"/>
      <c r="CG825" s="53"/>
      <c r="CH825" s="83"/>
      <c r="CI825" s="53"/>
      <c r="CJ825" s="53"/>
    </row>
    <row r="826" spans="3:88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>
        <v>24</v>
      </c>
      <c r="BY826" s="67">
        <f>SUMIFS([1]Up!$J:$J,[1]Up!$D:$D,D826)</f>
        <v>0</v>
      </c>
      <c r="BZ826" s="82"/>
      <c r="CA826" s="82" t="str">
        <f t="shared" si="77"/>
        <v/>
      </c>
      <c r="CB826" s="53" t="str">
        <f t="shared" si="78"/>
        <v/>
      </c>
      <c r="CC826" s="53" t="s">
        <v>75</v>
      </c>
      <c r="CD826" s="53"/>
      <c r="CE826" s="53"/>
      <c r="CF826" s="53"/>
      <c r="CG826" s="53"/>
      <c r="CH826" s="83"/>
      <c r="CI826" s="53"/>
      <c r="CJ826" s="53"/>
    </row>
    <row r="827" spans="3:88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6</v>
      </c>
      <c r="M827" s="26">
        <f t="shared" si="75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67">
        <f>SUMIFS([1]Up!$J:$J,[1]Up!$D:$D,D827)</f>
        <v>0</v>
      </c>
      <c r="BZ827" s="82"/>
      <c r="CA827" s="82" t="str">
        <f t="shared" si="77"/>
        <v/>
      </c>
      <c r="CB827" s="53" t="str">
        <f t="shared" si="78"/>
        <v/>
      </c>
      <c r="CC827" s="53" t="s">
        <v>50</v>
      </c>
      <c r="CD827" s="84" t="s">
        <v>3848</v>
      </c>
      <c r="CE827" s="53"/>
      <c r="CF827" s="53" t="s">
        <v>3849</v>
      </c>
      <c r="CG827" s="53">
        <v>2</v>
      </c>
      <c r="CH827" s="83">
        <v>46189</v>
      </c>
      <c r="CI827" s="53"/>
      <c r="CJ827" s="53"/>
    </row>
    <row r="828" spans="3:88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6</v>
      </c>
      <c r="M828" s="26">
        <f t="shared" si="75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67">
        <f>SUMIFS([1]Up!$J:$J,[1]Up!$D:$D,D828)</f>
        <v>0</v>
      </c>
      <c r="BZ828" s="82"/>
      <c r="CA828" s="82" t="str">
        <f t="shared" si="77"/>
        <v/>
      </c>
      <c r="CB828" s="53" t="str">
        <f t="shared" si="78"/>
        <v/>
      </c>
      <c r="CC828" s="53" t="s">
        <v>50</v>
      </c>
      <c r="CD828" s="84" t="s">
        <v>3848</v>
      </c>
      <c r="CE828" s="53"/>
      <c r="CF828" s="53" t="s">
        <v>3849</v>
      </c>
      <c r="CG828" s="53">
        <v>2</v>
      </c>
      <c r="CH828" s="83">
        <v>46189</v>
      </c>
      <c r="CI828" s="53"/>
      <c r="CJ828" s="53"/>
    </row>
    <row r="829" spans="3:88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67">
        <f>SUMIFS([1]Up!$J:$J,[1]Up!$D:$D,D829)</f>
        <v>0</v>
      </c>
      <c r="BZ829" s="82"/>
      <c r="CA829" s="82" t="str">
        <f t="shared" si="77"/>
        <v/>
      </c>
      <c r="CB829" s="53" t="str">
        <f t="shared" si="78"/>
        <v/>
      </c>
      <c r="CC829" s="53" t="s">
        <v>61</v>
      </c>
      <c r="CD829" s="53" t="s">
        <v>3850</v>
      </c>
      <c r="CE829" s="53"/>
      <c r="CF829" s="53" t="s">
        <v>3851</v>
      </c>
      <c r="CG829" s="53">
        <v>2</v>
      </c>
      <c r="CH829" s="83">
        <v>46189</v>
      </c>
      <c r="CI829" s="53"/>
      <c r="CJ829" s="53"/>
    </row>
    <row r="830" spans="3:88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67">
        <f>SUMIFS([1]Up!$J:$J,[1]Up!$D:$D,D830)</f>
        <v>0</v>
      </c>
      <c r="BZ830" s="82"/>
      <c r="CA830" s="82" t="str">
        <f t="shared" si="77"/>
        <v>PL10</v>
      </c>
      <c r="CB830" s="53" t="str">
        <f t="shared" si="78"/>
        <v/>
      </c>
      <c r="CC830" s="53" t="s">
        <v>50</v>
      </c>
      <c r="CD830" s="84" t="s">
        <v>3840</v>
      </c>
      <c r="CE830" s="53"/>
      <c r="CF830" s="53" t="s">
        <v>3841</v>
      </c>
      <c r="CG830" s="53">
        <v>16</v>
      </c>
      <c r="CH830" s="83">
        <v>46189</v>
      </c>
      <c r="CI830" s="53"/>
      <c r="CJ830" s="53"/>
    </row>
    <row r="831" spans="3:88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67">
        <f>SUMIFS([1]Up!$J:$J,[1]Up!$D:$D,D831)</f>
        <v>0</v>
      </c>
      <c r="BZ831" s="82"/>
      <c r="CA831" s="82" t="str">
        <f t="shared" si="77"/>
        <v/>
      </c>
      <c r="CB831" s="53" t="str">
        <f t="shared" si="78"/>
        <v/>
      </c>
      <c r="CC831" s="53" t="s">
        <v>61</v>
      </c>
      <c r="CD831" s="53" t="s">
        <v>3850</v>
      </c>
      <c r="CE831" s="53"/>
      <c r="CF831" s="53" t="s">
        <v>3851</v>
      </c>
      <c r="CG831" s="53">
        <v>1</v>
      </c>
      <c r="CH831" s="83">
        <v>46189</v>
      </c>
      <c r="CI831" s="53"/>
      <c r="CJ831" s="53"/>
    </row>
    <row r="832" spans="3:88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>
        <v>3</v>
      </c>
      <c r="BY832" s="67">
        <f>SUMIFS([1]Up!$J:$J,[1]Up!$D:$D,D832)</f>
        <v>0</v>
      </c>
      <c r="BZ832" s="82"/>
      <c r="CA832" s="82" t="str">
        <f t="shared" si="77"/>
        <v/>
      </c>
      <c r="CB832" s="53" t="str">
        <f t="shared" si="78"/>
        <v/>
      </c>
      <c r="CC832" s="53" t="s">
        <v>75</v>
      </c>
      <c r="CD832" s="53"/>
      <c r="CE832" s="53"/>
      <c r="CF832" s="53"/>
      <c r="CG832" s="53"/>
      <c r="CH832" s="83"/>
      <c r="CI832" s="53"/>
      <c r="CJ832" s="53"/>
    </row>
    <row r="833" spans="3:88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67">
        <f>SUMIFS([1]Up!$J:$J,[1]Up!$D:$D,D833)</f>
        <v>0</v>
      </c>
      <c r="BZ833" s="82"/>
      <c r="CA833" s="82" t="str">
        <f t="shared" si="77"/>
        <v>PL10</v>
      </c>
      <c r="CB833" s="53" t="str">
        <f t="shared" si="78"/>
        <v/>
      </c>
      <c r="CC833" s="53" t="s">
        <v>50</v>
      </c>
      <c r="CD833" s="84" t="s">
        <v>3840</v>
      </c>
      <c r="CE833" s="53"/>
      <c r="CF833" s="53" t="s">
        <v>3841</v>
      </c>
      <c r="CG833" s="53">
        <v>1</v>
      </c>
      <c r="CH833" s="83">
        <v>46189</v>
      </c>
      <c r="CI833" s="53"/>
      <c r="CJ833" s="53"/>
    </row>
    <row r="834" spans="3:88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67">
        <f>SUMIFS([1]Up!$J:$J,[1]Up!$D:$D,D834)</f>
        <v>0</v>
      </c>
      <c r="BZ834" s="82"/>
      <c r="CA834" s="82" t="str">
        <f t="shared" si="77"/>
        <v>PL10</v>
      </c>
      <c r="CB834" s="53" t="str">
        <f t="shared" si="78"/>
        <v/>
      </c>
      <c r="CC834" s="53" t="s">
        <v>50</v>
      </c>
      <c r="CD834" s="84" t="s">
        <v>3840</v>
      </c>
      <c r="CE834" s="53"/>
      <c r="CF834" s="53" t="s">
        <v>3841</v>
      </c>
      <c r="CG834" s="53">
        <v>2</v>
      </c>
      <c r="CH834" s="83">
        <v>46189</v>
      </c>
      <c r="CI834" s="53"/>
      <c r="CJ834" s="53"/>
    </row>
    <row r="835" spans="3:88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67">
        <f>SUMIFS([1]Up!$J:$J,[1]Up!$D:$D,D835)</f>
        <v>0</v>
      </c>
      <c r="BZ835" s="82"/>
      <c r="CA835" s="82" t="str">
        <f t="shared" si="77"/>
        <v>PL10</v>
      </c>
      <c r="CB835" s="53" t="str">
        <f t="shared" si="78"/>
        <v/>
      </c>
      <c r="CC835" s="53" t="s">
        <v>50</v>
      </c>
      <c r="CD835" s="84" t="s">
        <v>3840</v>
      </c>
      <c r="CE835" s="53"/>
      <c r="CF835" s="53" t="s">
        <v>3841</v>
      </c>
      <c r="CG835" s="53">
        <v>4</v>
      </c>
      <c r="CH835" s="83">
        <v>46189</v>
      </c>
      <c r="CI835" s="53"/>
      <c r="CJ835" s="53"/>
    </row>
    <row r="836" spans="3:88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67">
        <f>SUMIFS([1]Up!$J:$J,[1]Up!$D:$D,D836)</f>
        <v>0</v>
      </c>
      <c r="BZ836" s="82"/>
      <c r="CA836" s="82" t="str">
        <f t="shared" si="77"/>
        <v>PL1.5</v>
      </c>
      <c r="CB836" s="53" t="str">
        <f t="shared" si="78"/>
        <v/>
      </c>
      <c r="CC836" s="53" t="s">
        <v>61</v>
      </c>
      <c r="CD836" s="53" t="s">
        <v>3842</v>
      </c>
      <c r="CE836" s="53"/>
      <c r="CF836" s="53" t="s">
        <v>3843</v>
      </c>
      <c r="CG836" s="53">
        <v>2</v>
      </c>
      <c r="CH836" s="83">
        <v>46189</v>
      </c>
      <c r="CI836" s="53"/>
      <c r="CJ836" s="53"/>
    </row>
    <row r="837" spans="3:88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67">
        <f>SUMIFS([1]Up!$J:$J,[1]Up!$D:$D,D837)</f>
        <v>0</v>
      </c>
      <c r="BZ837" s="82"/>
      <c r="CA837" s="82" t="str">
        <f t="shared" si="77"/>
        <v>PL1.5</v>
      </c>
      <c r="CB837" s="53" t="str">
        <f t="shared" si="78"/>
        <v/>
      </c>
      <c r="CC837" s="53" t="s">
        <v>61</v>
      </c>
      <c r="CD837" s="53" t="s">
        <v>3842</v>
      </c>
      <c r="CE837" s="53"/>
      <c r="CF837" s="53" t="s">
        <v>3843</v>
      </c>
      <c r="CG837" s="53">
        <v>2</v>
      </c>
      <c r="CH837" s="83">
        <v>46189</v>
      </c>
      <c r="CI837" s="53"/>
      <c r="CJ837" s="53"/>
    </row>
    <row r="838" spans="3:88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67">
        <f>SUMIFS([1]Up!$J:$J,[1]Up!$D:$D,D838)</f>
        <v>0</v>
      </c>
      <c r="BZ838" s="82"/>
      <c r="CA838" s="82" t="str">
        <f t="shared" si="77"/>
        <v>PL1.5</v>
      </c>
      <c r="CB838" s="53" t="str">
        <f t="shared" si="78"/>
        <v/>
      </c>
      <c r="CC838" s="53" t="s">
        <v>61</v>
      </c>
      <c r="CD838" s="53" t="s">
        <v>3842</v>
      </c>
      <c r="CE838" s="53"/>
      <c r="CF838" s="53" t="s">
        <v>3843</v>
      </c>
      <c r="CG838" s="53">
        <v>1</v>
      </c>
      <c r="CH838" s="83">
        <v>46189</v>
      </c>
      <c r="CI838" s="53"/>
      <c r="CJ838" s="53"/>
    </row>
    <row r="839" spans="3:88" ht="14.25" hidden="1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67">
        <f>SUMIFS([1]Up!$J:$J,[1]Up!$D:$D,D839)</f>
        <v>0</v>
      </c>
      <c r="BZ839" s="82"/>
      <c r="CA839" s="82" t="str">
        <f t="shared" si="77"/>
        <v/>
      </c>
      <c r="CB839" s="53" t="str">
        <f t="shared" si="78"/>
        <v/>
      </c>
      <c r="CC839" s="53" t="s">
        <v>61</v>
      </c>
      <c r="CD839" s="53"/>
      <c r="CE839" s="53"/>
      <c r="CF839" s="53"/>
      <c r="CG839" s="53"/>
      <c r="CH839" s="83"/>
      <c r="CI839" s="53"/>
      <c r="CJ839" s="53"/>
    </row>
    <row r="840" spans="3:88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67">
        <f>SUMIFS([1]Up!$J:$J,[1]Up!$D:$D,D840)</f>
        <v>0</v>
      </c>
      <c r="BZ840" s="82"/>
      <c r="CA840" s="82" t="str">
        <f t="shared" si="77"/>
        <v xml:space="preserve">PL1.5 </v>
      </c>
      <c r="CB840" s="53" t="str">
        <f t="shared" si="78"/>
        <v/>
      </c>
      <c r="CC840" s="53" t="s">
        <v>50</v>
      </c>
      <c r="CD840" s="53" t="s">
        <v>3842</v>
      </c>
      <c r="CE840" s="53"/>
      <c r="CF840" s="53" t="s">
        <v>3843</v>
      </c>
      <c r="CG840" s="53">
        <v>10</v>
      </c>
      <c r="CH840" s="83">
        <v>46189</v>
      </c>
      <c r="CI840" s="53"/>
      <c r="CJ840" s="53"/>
    </row>
    <row r="841" spans="3:88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>
        <v>30</v>
      </c>
      <c r="BY841" s="67">
        <f>SUMIFS([1]Up!$J:$J,[1]Up!$D:$D,D841)</f>
        <v>0</v>
      </c>
      <c r="BZ841" s="82"/>
      <c r="CA841" s="82" t="str">
        <f t="shared" si="77"/>
        <v/>
      </c>
      <c r="CB841" s="53" t="str">
        <f t="shared" si="78"/>
        <v/>
      </c>
      <c r="CC841" s="53" t="s">
        <v>75</v>
      </c>
      <c r="CD841" s="53"/>
      <c r="CE841" s="53"/>
      <c r="CF841" s="53"/>
      <c r="CG841" s="53"/>
      <c r="CH841" s="83"/>
      <c r="CI841" s="53"/>
      <c r="CJ841" s="53"/>
    </row>
    <row r="842" spans="3:88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>
        <v>3</v>
      </c>
      <c r="BY842" s="67">
        <f>SUMIFS([1]Up!$J:$J,[1]Up!$D:$D,D842)</f>
        <v>0</v>
      </c>
      <c r="BZ842" s="82"/>
      <c r="CA842" s="82" t="str">
        <f t="shared" si="77"/>
        <v/>
      </c>
      <c r="CB842" s="53" t="str">
        <f t="shared" si="78"/>
        <v/>
      </c>
      <c r="CC842" s="53" t="s">
        <v>75</v>
      </c>
      <c r="CD842" s="53"/>
      <c r="CE842" s="53"/>
      <c r="CF842" s="53"/>
      <c r="CG842" s="53"/>
      <c r="CH842" s="83"/>
      <c r="CI842" s="53"/>
      <c r="CJ842" s="53"/>
    </row>
    <row r="843" spans="3:88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>
        <v>3</v>
      </c>
      <c r="BY843" s="67">
        <f>SUMIFS([1]Up!$J:$J,[1]Up!$D:$D,D843)</f>
        <v>0</v>
      </c>
      <c r="BZ843" s="82"/>
      <c r="CA843" s="82" t="str">
        <f t="shared" si="77"/>
        <v/>
      </c>
      <c r="CB843" s="53" t="str">
        <f t="shared" si="78"/>
        <v/>
      </c>
      <c r="CC843" s="53" t="s">
        <v>75</v>
      </c>
      <c r="CD843" s="53"/>
      <c r="CE843" s="53"/>
      <c r="CF843" s="53"/>
      <c r="CG843" s="53"/>
      <c r="CH843" s="83"/>
      <c r="CI843" s="53"/>
      <c r="CJ843" s="53"/>
    </row>
    <row r="844" spans="3:88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>
        <v>78</v>
      </c>
      <c r="BY844" s="67">
        <f>SUMIFS([1]Up!$J:$J,[1]Up!$D:$D,D844)</f>
        <v>0</v>
      </c>
      <c r="BZ844" s="82"/>
      <c r="CA844" s="82" t="str">
        <f t="shared" si="77"/>
        <v/>
      </c>
      <c r="CB844" s="53" t="str">
        <f t="shared" si="78"/>
        <v/>
      </c>
      <c r="CC844" s="53" t="s">
        <v>75</v>
      </c>
      <c r="CD844" s="53"/>
      <c r="CE844" s="53"/>
      <c r="CF844" s="53"/>
      <c r="CG844" s="53"/>
      <c r="CH844" s="83"/>
      <c r="CI844" s="53"/>
      <c r="CJ844" s="53"/>
    </row>
    <row r="845" spans="3:88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67"/>
      <c r="BZ845" s="82"/>
      <c r="CA845" s="82"/>
      <c r="CB845" s="53"/>
      <c r="CC845" s="53"/>
      <c r="CD845" s="53"/>
      <c r="CE845" s="53"/>
      <c r="CF845" s="53"/>
      <c r="CG845" s="53"/>
      <c r="CH845" s="83"/>
      <c r="CI845" s="53"/>
      <c r="CJ845" s="53"/>
    </row>
    <row r="846" spans="3:88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67"/>
      <c r="BZ846" s="82"/>
      <c r="CA846" s="82"/>
      <c r="CB846" s="53"/>
      <c r="CC846" s="53"/>
      <c r="CD846" s="53"/>
      <c r="CE846" s="53"/>
      <c r="CF846" s="53"/>
      <c r="CG846" s="53"/>
      <c r="CH846" s="83"/>
      <c r="CI846" s="53"/>
      <c r="CJ846" s="53"/>
    </row>
  </sheetData>
  <autoFilter ref="C29:CJ846" xr:uid="{B5DE6D30-F474-449D-82A7-1262A8A8C8BB}">
    <filterColumn colId="74">
      <filters>
        <filter val="1.00"/>
      </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1"/>
      <c r="AH1" s="262"/>
      <c r="AI1" s="262"/>
      <c r="AJ1" s="262"/>
      <c r="AK1" s="262"/>
      <c r="AL1" s="262"/>
      <c r="AM1" s="262"/>
      <c r="AN1" s="262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88"/>
      <c r="AZ1" s="261"/>
      <c r="BA1" s="261"/>
      <c r="BB1" s="261"/>
      <c r="BC1" s="26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36"/>
      <c r="AZ2" s="264"/>
      <c r="BA2" s="264"/>
      <c r="BB2" s="264"/>
      <c r="BC2" s="26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36"/>
      <c r="AZ3" s="264"/>
      <c r="BA3" s="264"/>
      <c r="BB3" s="264"/>
      <c r="BC3" s="264"/>
      <c r="BD3" s="258"/>
      <c r="BE3" s="259"/>
      <c r="BF3" s="259"/>
      <c r="BG3" s="259"/>
      <c r="BH3" s="259"/>
      <c r="BI3" s="93"/>
      <c r="BJ3" s="93"/>
      <c r="BK3" s="92"/>
      <c r="BL3" s="258"/>
      <c r="BM3" s="259"/>
      <c r="BN3" s="259"/>
      <c r="BO3" s="259"/>
      <c r="BP3" s="259"/>
      <c r="BQ3" s="259"/>
      <c r="BR3" s="92"/>
      <c r="BS3" s="258"/>
      <c r="BT3" s="259"/>
      <c r="BU3" s="97" t="s">
        <v>1681</v>
      </c>
      <c r="BV3" s="92"/>
      <c r="BW3" s="92"/>
      <c r="BX3" s="98"/>
      <c r="BY3" s="258"/>
      <c r="BZ3" s="259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9"/>
      <c r="BE4" s="259"/>
      <c r="BF4" s="259"/>
      <c r="BG4" s="259"/>
      <c r="BH4" s="259"/>
      <c r="BI4" s="93"/>
      <c r="BJ4" s="93"/>
      <c r="BK4" s="92"/>
      <c r="BL4" s="259"/>
      <c r="BM4" s="259"/>
      <c r="BN4" s="259"/>
      <c r="BO4" s="259"/>
      <c r="BP4" s="259"/>
      <c r="BQ4" s="259"/>
      <c r="BR4" s="92"/>
      <c r="BS4" s="259"/>
      <c r="BT4" s="259"/>
      <c r="BU4" s="92"/>
      <c r="BV4" s="92"/>
      <c r="BW4" s="92"/>
      <c r="BX4" s="99"/>
      <c r="BY4" s="259"/>
      <c r="BZ4" s="259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6" t="s">
        <v>1691</v>
      </c>
      <c r="AH5" s="248"/>
      <c r="AI5" s="248"/>
      <c r="AJ5" s="248"/>
      <c r="AK5" s="248"/>
      <c r="AL5" s="248"/>
      <c r="AM5" s="248"/>
      <c r="AN5" s="248"/>
      <c r="AO5" s="247"/>
      <c r="AP5" s="246" t="s">
        <v>1691</v>
      </c>
      <c r="AQ5" s="248"/>
      <c r="AR5" s="248"/>
      <c r="AS5" s="248"/>
      <c r="AT5" s="248"/>
      <c r="AU5" s="248"/>
      <c r="AV5" s="248"/>
      <c r="AW5" s="248"/>
      <c r="AX5" s="247"/>
      <c r="AY5" s="95"/>
      <c r="AZ5" s="95"/>
      <c r="BA5" s="95"/>
      <c r="BB5" s="95"/>
      <c r="BC5" s="95"/>
      <c r="BD5" s="260"/>
      <c r="BE5" s="260"/>
      <c r="BF5" s="260"/>
      <c r="BG5" s="260"/>
      <c r="BH5" s="260"/>
      <c r="BI5" s="93"/>
      <c r="BJ5" s="93"/>
      <c r="BK5" s="96"/>
      <c r="BL5" s="260"/>
      <c r="BM5" s="260"/>
      <c r="BN5" s="260"/>
      <c r="BO5" s="260"/>
      <c r="BP5" s="260"/>
      <c r="BQ5" s="260"/>
      <c r="BR5" s="96"/>
      <c r="BS5" s="260"/>
      <c r="BT5" s="260"/>
      <c r="BU5" s="96"/>
      <c r="BV5" s="96"/>
      <c r="BW5" s="101"/>
      <c r="BX5" s="102"/>
      <c r="BY5" s="260"/>
      <c r="BZ5" s="260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6" t="s">
        <v>3590</v>
      </c>
      <c r="AH6" s="248"/>
      <c r="AI6" s="248"/>
      <c r="AJ6" s="248"/>
      <c r="AK6" s="248"/>
      <c r="AL6" s="248"/>
      <c r="AM6" s="248"/>
      <c r="AN6" s="248"/>
      <c r="AO6" s="247"/>
      <c r="AP6" s="246" t="s">
        <v>3591</v>
      </c>
      <c r="AQ6" s="248"/>
      <c r="AR6" s="248"/>
      <c r="AS6" s="248"/>
      <c r="AT6" s="248"/>
      <c r="AU6" s="248"/>
      <c r="AV6" s="248"/>
      <c r="AW6" s="248"/>
      <c r="AX6" s="247"/>
      <c r="AY6" s="95"/>
      <c r="AZ6" s="95"/>
      <c r="BA6" s="95"/>
      <c r="BB6" s="95"/>
      <c r="BC6" s="95"/>
      <c r="BD6" s="249" t="s">
        <v>1687</v>
      </c>
      <c r="BE6" s="249"/>
      <c r="BF6" s="249"/>
      <c r="BG6" s="249"/>
      <c r="BH6" s="249"/>
      <c r="BI6" s="240"/>
      <c r="BJ6" s="240"/>
      <c r="BK6" s="250" t="s">
        <v>1688</v>
      </c>
      <c r="BL6" s="249"/>
      <c r="BM6" s="249"/>
      <c r="BN6" s="249"/>
      <c r="BO6" s="249"/>
      <c r="BP6" s="249"/>
      <c r="BQ6" s="251"/>
      <c r="BR6" s="108" t="s">
        <v>1689</v>
      </c>
      <c r="BS6" s="250" t="s">
        <v>1690</v>
      </c>
      <c r="BT6" s="249"/>
      <c r="BU6" s="249"/>
      <c r="BV6" s="249"/>
      <c r="BW6" s="249"/>
      <c r="BX6" s="254"/>
      <c r="BY6" s="249"/>
      <c r="BZ6" s="249"/>
      <c r="CA6" s="249"/>
      <c r="CB6" s="249"/>
      <c r="CC6" s="249"/>
      <c r="CD6" s="249"/>
      <c r="CE6" s="249"/>
      <c r="CF6" s="249"/>
      <c r="CG6" s="249"/>
      <c r="CH6" s="249"/>
      <c r="CI6" s="249"/>
      <c r="CJ6" s="249"/>
      <c r="CK6" s="249"/>
      <c r="CL6" s="249"/>
      <c r="CM6" s="249"/>
      <c r="CN6" s="249"/>
      <c r="CO6" s="249"/>
      <c r="CP6" s="249"/>
      <c r="CQ6" s="249"/>
      <c r="CR6" s="249"/>
      <c r="CS6" s="249"/>
      <c r="CT6" s="249"/>
      <c r="CU6" s="249"/>
      <c r="CV6" s="249"/>
      <c r="CW6" s="249"/>
      <c r="CX6" s="249"/>
      <c r="CY6" s="249"/>
      <c r="CZ6" s="249"/>
      <c r="DA6" s="249"/>
      <c r="DB6" s="255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6" t="s">
        <v>3592</v>
      </c>
      <c r="AH7" s="248"/>
      <c r="AI7" s="247"/>
      <c r="AJ7" s="246" t="s">
        <v>3593</v>
      </c>
      <c r="AK7" s="248"/>
      <c r="AL7" s="247"/>
      <c r="AM7" s="246" t="s">
        <v>3594</v>
      </c>
      <c r="AN7" s="248"/>
      <c r="AO7" s="247"/>
      <c r="AP7" s="246" t="s">
        <v>3592</v>
      </c>
      <c r="AQ7" s="248"/>
      <c r="AR7" s="247"/>
      <c r="AS7" s="246" t="s">
        <v>3593</v>
      </c>
      <c r="AT7" s="248"/>
      <c r="AU7" s="247"/>
      <c r="AV7" s="246" t="s">
        <v>3594</v>
      </c>
      <c r="AW7" s="248"/>
      <c r="AX7" s="247"/>
      <c r="AY7" s="109" t="s">
        <v>1691</v>
      </c>
      <c r="AZ7" s="172" t="s">
        <v>1691</v>
      </c>
      <c r="BA7" s="172" t="s">
        <v>1691</v>
      </c>
      <c r="BB7" s="252" t="s">
        <v>1691</v>
      </c>
      <c r="BC7" s="25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6" t="s">
        <v>1691</v>
      </c>
      <c r="BT7" s="257"/>
      <c r="BU7" s="109" t="s">
        <v>1691</v>
      </c>
      <c r="BV7" s="109" t="s">
        <v>1691</v>
      </c>
      <c r="BW7" s="110" t="s">
        <v>1691</v>
      </c>
      <c r="BX7" s="109" t="s">
        <v>1691</v>
      </c>
      <c r="BY7" s="256" t="s">
        <v>1691</v>
      </c>
      <c r="BZ7" s="257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AG6:AO6"/>
    <mergeCell ref="AP6:AX6"/>
    <mergeCell ref="BD6:BH6"/>
    <mergeCell ref="BK6:BQ6"/>
    <mergeCell ref="BS6:DB6"/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BA301"/>
  <sheetViews>
    <sheetView tabSelected="1" zoomScaleNormal="100" workbookViewId="0">
      <pane xSplit="13" ySplit="29" topLeftCell="AH30" activePane="bottomRight" state="frozen"/>
      <selection activeCell="X13" sqref="X13"/>
      <selection pane="topRight" activeCell="X13" sqref="X13"/>
      <selection pane="bottomLeft" activeCell="X13" sqref="X13"/>
      <selection pane="bottomRight" activeCell="AP3" sqref="AP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0" width="6.875" style="3" customWidth="1"/>
    <col min="41" max="41" width="7.25" style="3" customWidth="1"/>
    <col min="42" max="42" width="8.625" style="3" customWidth="1"/>
    <col min="43" max="43" width="9.875" style="3" customWidth="1"/>
    <col min="44" max="44" width="8.625" style="3" customWidth="1"/>
    <col min="45" max="45" width="8.75" style="3" customWidth="1"/>
    <col min="46" max="46" width="7.5" style="3" customWidth="1"/>
    <col min="47" max="49" width="9" style="3" customWidth="1"/>
    <col min="50" max="50" width="8.75" style="3" customWidth="1"/>
    <col min="51" max="51" width="8.625" style="3" customWidth="1"/>
    <col min="52" max="53" width="9" style="3" customWidth="1"/>
    <col min="54" max="16384" width="8.75" style="3"/>
  </cols>
  <sheetData>
    <row r="1" spans="4:41" ht="19.5">
      <c r="D1" s="1" t="s">
        <v>2631</v>
      </c>
      <c r="E1" s="2"/>
      <c r="F1" s="2"/>
      <c r="G1" s="2"/>
      <c r="H1" s="2"/>
    </row>
    <row r="2" spans="4:41" ht="13.5" thickBot="1"/>
    <row r="3" spans="4:4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</row>
    <row r="4" spans="4:4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5"/>
    </row>
    <row r="5" spans="4:41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3420</v>
      </c>
      <c r="N5" s="30">
        <f>H8</f>
        <v>24666.700000000004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spans="4:41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4:41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2256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4644</v>
      </c>
      <c r="J7" s="27" cm="1">
        <f t="array" ref="J7">SUMPRODUCT(--($C$30:$C$301=$D7),$M$30:$M$301,$J$30:$J$301)</f>
        <v>0</v>
      </c>
      <c r="X7" s="3">
        <f>196*2</f>
        <v>392</v>
      </c>
    </row>
    <row r="8" spans="4:41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3420</v>
      </c>
      <c r="H8" s="41">
        <f t="shared" si="0"/>
        <v>24666.700000000004</v>
      </c>
      <c r="I8" s="41">
        <f t="shared" si="0"/>
        <v>4644</v>
      </c>
      <c r="J8" s="42">
        <f>J5+J6+J7</f>
        <v>0</v>
      </c>
    </row>
    <row r="9" spans="4:41" ht="13.5" hidden="1" outlineLevel="1" thickTop="1"/>
    <row r="10" spans="4:4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1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</row>
    <row r="12" spans="4:41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</row>
    <row r="13" spans="4:41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</row>
    <row r="14" spans="4:41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</row>
    <row r="15" spans="4:41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</row>
    <row r="16" spans="4:41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</row>
    <row r="17" spans="3:53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</row>
    <row r="18" spans="3:53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</row>
    <row r="19" spans="3:53" ht="13.5" hidden="1" outlineLevel="1" thickTop="1"/>
    <row r="20" spans="3:5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3" ht="13.5" hidden="1" outlineLevel="1" thickTop="1">
      <c r="D21" s="63" t="s">
        <v>14</v>
      </c>
      <c r="E21" s="64" t="e" cm="1" vm="1">
        <f t="array" ref="E21">_xlfn._xlws.SORT(MID(TRANSPOSE(_xlfn.UNIQUE(_xlfn._xlws.FILTER(AR30:AR301,(C30:C301=$D$21)*(M30:M301&lt;&gt;0)))),3,3),,1)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 spans="3:53" ht="30.75" hidden="1" customHeight="1" outlineLevel="2">
      <c r="D22" s="66" t="s">
        <v>25</v>
      </c>
      <c r="E22" s="67" t="e" cm="1" vm="2">
        <f t="array" ref="E22">SUMPRODUCT(--($C$30:$C$301=$D$21),--($AR$30:$AR$301="PL"&amp;E$21),$J$30:$J$301,$I$30:$I$301)/(7.85*E$21)</f>
        <v>#VALUE!</v>
      </c>
      <c r="F22" s="67" t="e" cm="1">
        <f t="array" ref="F22">SUMPRODUCT(--($C$30:$C$301=$D$21),--($AR$30:$AR$301="PL"&amp;F$21),$J$30:$J$301,$I$30:$I$301)/(7.85*F$21)</f>
        <v>#DIV/0!</v>
      </c>
      <c r="G22" s="67" t="e" cm="1">
        <f t="array" ref="G22">SUMPRODUCT(--($C$30:$C$301=$D$21),--($AR$30:$AR$301="PL"&amp;G$21),$J$30:$J$301,$I$30:$I$301)/(7.85*G$21)</f>
        <v>#DIV/0!</v>
      </c>
      <c r="H22" s="67" t="e" cm="1">
        <f t="array" ref="H22">SUMPRODUCT(--($C$30:$C$301=$D$21),--($AR$30:$AR$301="PL"&amp;H$21),$J$30:$J$301,$I$30:$I$301)/(7.85*H$21)</f>
        <v>#DIV/0!</v>
      </c>
      <c r="I22" s="67" t="e" cm="1">
        <f t="array" ref="I22">SUMPRODUCT(--($C$30:$C$301=$D$21),--($AR$30:$AR$301="PL"&amp;I$21),$J$30:$J$301,$I$30:$I$301)/(7.85*I$21)</f>
        <v>#DIV/0!</v>
      </c>
      <c r="J22" s="67" t="e" cm="1">
        <f t="array" ref="J22">SUMPRODUCT(--($C$30:$C$301=$D$21),--($AR$30:$AR$301="PL"&amp;J$21),$J$30:$J$301,$I$30:$I$301)/(7.85*J$21)</f>
        <v>#DIV/0!</v>
      </c>
      <c r="K22" s="67" t="e" cm="1">
        <f t="array" ref="K22">SUMPRODUCT(--($C$30:$C$301=$D$21),--($AR$30:$AR$301="PL"&amp;K$21),$J$30:$J$301,$I$30:$I$301)/(7.85*K$21)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</row>
    <row r="23" spans="3:53" ht="21" hidden="1" customHeight="1" outlineLevel="2">
      <c r="D23" s="66" t="s">
        <v>18</v>
      </c>
      <c r="E23" s="69" t="e" cm="1" vm="2">
        <f t="array" ref="E23">SUMPRODUCT(--($C$30:$C$301=$D$21),--($AR$30:$AR$301="PL"&amp;E$21),$I$30:$I$301)</f>
        <v>#VALUE!</v>
      </c>
      <c r="F23" s="69" cm="1">
        <f t="array" ref="F23">SUMPRODUCT(--($C$30:$C$301=$D$21),--($AR$30:$AR$301="PL"&amp;F$21),$I$30:$I$301)</f>
        <v>0</v>
      </c>
      <c r="G23" s="69" cm="1">
        <f t="array" ref="G23">SUMPRODUCT(--($C$30:$C$301=$D$21),--($AR$30:$AR$301="PL"&amp;G$21),$I$30:$I$301)</f>
        <v>0</v>
      </c>
      <c r="H23" s="69" cm="1">
        <f t="array" ref="H23">SUMPRODUCT(--($C$30:$C$301=$D$21),--($AR$30:$AR$301="PL"&amp;H$21),$I$30:$I$301)</f>
        <v>0</v>
      </c>
      <c r="I23" s="69" cm="1">
        <f t="array" ref="I23">SUMPRODUCT(--($C$30:$C$301=$D$21),--($AR$30:$AR$301="PL"&amp;I$21),$I$30:$I$301)</f>
        <v>0</v>
      </c>
      <c r="J23" s="69" cm="1">
        <f t="array" ref="J23">SUMPRODUCT(--($C$30:$C$301=$D$21),--($AR$30:$AR$301="PL"&amp;J$21),$I$30:$I$301)</f>
        <v>0</v>
      </c>
      <c r="K23" s="69" cm="1">
        <f t="array" ref="K23">SUMPRODUCT(--($C$30:$C$301=$D$21),--($AR$30:$AR$301="PL"&amp;K$21),$I$30:$I$301)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</row>
    <row r="24" spans="3:53" ht="25.9" hidden="1" customHeight="1" outlineLevel="2">
      <c r="D24" s="66" t="s">
        <v>26</v>
      </c>
      <c r="E24" s="67" t="e" cm="1" vm="2">
        <f t="array" ref="E24">SUMPRODUCT(--($C$30:$C$301=$D$21),--($AR$30:$AR$301="PL"&amp;E$21),$J$30:$J$301,$M$30:$M$301)/(7.85*E$21)</f>
        <v>#VALUE!</v>
      </c>
      <c r="F24" s="67" t="e" cm="1">
        <f t="array" ref="F24">SUMPRODUCT(--($C$30:$C$301=$D$21),--($AR$30:$AR$301="PL"&amp;F$21),$J$30:$J$301,$M$30:$M$301)/(7.85*F$21)</f>
        <v>#DIV/0!</v>
      </c>
      <c r="G24" s="67" t="e" cm="1">
        <f t="array" ref="G24">SUMPRODUCT(--($C$30:$C$301=$D$21),--($AR$30:$AR$301="PL"&amp;G$21),$J$30:$J$301,$M$30:$M$301)/(7.85*G$21)</f>
        <v>#DIV/0!</v>
      </c>
      <c r="H24" s="67" t="e" cm="1">
        <f t="array" ref="H24">SUMPRODUCT(--($C$30:$C$301=$D$21),--($AR$30:$AR$301="PL"&amp;H$21),$J$30:$J$301,$M$30:$M$301)/(7.85*H$21)</f>
        <v>#DIV/0!</v>
      </c>
      <c r="I24" s="67" t="e" cm="1">
        <f t="array" ref="I24">SUMPRODUCT(--($C$30:$C$301=$D$21),--($AR$30:$AR$301="PL"&amp;I$21),$J$30:$J$301,$M$30:$M$301)/(7.85*I$21)</f>
        <v>#DIV/0!</v>
      </c>
      <c r="J24" s="67" t="e" cm="1">
        <f t="array" ref="J24">SUMPRODUCT(--($C$30:$C$301=$D$21),--($AR$30:$AR$301="PL"&amp;J$21),$J$30:$J$301,$M$30:$M$301)/(7.85*J$21)</f>
        <v>#DIV/0!</v>
      </c>
      <c r="K24" s="67" t="e" cm="1">
        <f t="array" ref="K24">SUMPRODUCT(--($C$30:$C$301=$D$21),--($AR$30:$AR$301="PL"&amp;K$21),$J$30:$J$301,$M$30:$M$301)/(7.85*K$21)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</row>
    <row r="25" spans="3:53" ht="19.5" hidden="1" customHeight="1" outlineLevel="2">
      <c r="D25" s="71" t="s">
        <v>27</v>
      </c>
      <c r="E25" s="69" t="e" cm="1" vm="2">
        <f t="array" ref="E25">SUMPRODUCT(--($C$30:$C$301=$D$21),--($AR$30:$AR$301="PL"&amp;E$21),$M$30:$M$301)</f>
        <v>#VALUE!</v>
      </c>
      <c r="F25" s="69" cm="1">
        <f t="array" ref="F25">SUMPRODUCT(--($C$30:$C$301=$D$21),--($AR$30:$AR$301="PL"&amp;F$21),$M$30:$M$301)</f>
        <v>0</v>
      </c>
      <c r="G25" s="69" cm="1">
        <f t="array" ref="G25">SUMPRODUCT(--($C$30:$C$301=$D$21),--($AR$30:$AR$301="PL"&amp;G$21),$M$30:$M$301)</f>
        <v>0</v>
      </c>
      <c r="H25" s="69" cm="1">
        <f t="array" ref="H25">SUMPRODUCT(--($C$30:$C$301=$D$21),--($AR$30:$AR$301="PL"&amp;H$21),$M$30:$M$301)</f>
        <v>0</v>
      </c>
      <c r="I25" s="69" cm="1">
        <f t="array" ref="I25">SUMPRODUCT(--($C$30:$C$301=$D$21),--($AR$30:$AR$301="PL"&amp;I$21),$M$30:$M$301)</f>
        <v>0</v>
      </c>
      <c r="J25" s="69" cm="1">
        <f t="array" ref="J25">SUMPRODUCT(--($C$30:$C$301=$D$21),--($AR$30:$AR$301="PL"&amp;J$21),$M$30:$M$301)</f>
        <v>0</v>
      </c>
      <c r="K25" s="69" cm="1">
        <f t="array" ref="K25">SUMPRODUCT(--($C$30:$C$301=$D$21),--($AR$30:$AR$301="PL"&amp;K$21),$M$30:$M$301)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</row>
    <row r="26" spans="3:53" ht="25.9" hidden="1" customHeight="1" outlineLevel="1" collapsed="1" thickBot="1">
      <c r="D26" s="72" t="s">
        <v>28</v>
      </c>
      <c r="E26" s="67" t="e" cm="1" vm="2">
        <f t="array" ref="E26">SUMPRODUCT(--($C$30:$C$301=$D$21),--($AR$30:$AR$301="PL"&amp;E$21),$J$30:$J$301,$M$30:$M$301)</f>
        <v>#VALUE!</v>
      </c>
      <c r="F26" s="67" cm="1">
        <f t="array" ref="F26">SUMPRODUCT(--($C$30:$C$301=$D$21),--($AR$30:$AR$301="PL"&amp;F$21),$J$30:$J$301,$M$30:$M$301)</f>
        <v>0</v>
      </c>
      <c r="G26" s="67" cm="1">
        <f t="array" ref="G26">SUMPRODUCT(--($C$30:$C$301=$D$21),--($AR$30:$AR$301="PL"&amp;G$21),$J$30:$J$301,$M$30:$M$301)</f>
        <v>0</v>
      </c>
      <c r="H26" s="67" cm="1">
        <f t="array" ref="H26">SUMPRODUCT(--($C$30:$C$301=$D$21),--($AR$30:$AR$301="PL"&amp;H$21),$J$30:$J$301,$M$30:$M$301)</f>
        <v>0</v>
      </c>
      <c r="I26" s="67" cm="1">
        <f t="array" ref="I26">SUMPRODUCT(--($C$30:$C$301=$D$21),--($AR$30:$AR$301="PL"&amp;I$21),$J$30:$J$301,$M$30:$M$301)</f>
        <v>0</v>
      </c>
      <c r="J26" s="67" cm="1">
        <f t="array" ref="J26">SUMPRODUCT(--($C$30:$C$301=$D$21),--($AR$30:$AR$301="PL"&amp;J$21),$J$30:$J$301,$M$30:$M$301)</f>
        <v>0</v>
      </c>
      <c r="K26" s="67" cm="1">
        <f t="array" ref="K26">SUMPRODUCT(--($C$30:$C$301=$D$21),--($AR$30:$AR$301="PL"&amp;K$21),$J$30:$J$301,$M$30:$M$301)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</row>
    <row r="27" spans="3:53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68.350000000000009</v>
      </c>
      <c r="AN27" s="73" cm="1">
        <f t="array" ref="AN27">SUMPRODUCT($J$30:$J$301,AN30:AN301,--(AN30:AN301&lt;&gt;""))</f>
        <v>0</v>
      </c>
      <c r="AO27" s="73" cm="1">
        <f t="array" ref="AO27">SUMPRODUCT($J$30:$J$301,AO30:AO301,--(AO30:AO301&lt;&gt;""))</f>
        <v>0</v>
      </c>
      <c r="AP27" s="73" cm="1">
        <f t="array" ref="AP27">SUMPRODUCT($J$30:$J$301,AP30:AP301,--(AP30:AP301&lt;&gt;""))</f>
        <v>0</v>
      </c>
    </row>
    <row r="28" spans="3:5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O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ref="AM28:AN28" si="9">SUM(AM30:AM301)</f>
        <v>3.5</v>
      </c>
      <c r="AN28" s="75">
        <f t="shared" si="9"/>
        <v>24</v>
      </c>
      <c r="AO28" s="75">
        <f t="shared" si="1"/>
        <v>0</v>
      </c>
      <c r="AP28" s="75">
        <f t="shared" ref="AP28" si="10">SUM(AP30:AP301)</f>
        <v>0</v>
      </c>
      <c r="AQ28" s="74"/>
      <c r="AR28" s="74"/>
    </row>
    <row r="29" spans="3:5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9">
        <v>46293</v>
      </c>
      <c r="AN29" s="79">
        <v>46300</v>
      </c>
      <c r="AO29" s="78" t="s">
        <v>35</v>
      </c>
      <c r="AP29" s="77" t="s">
        <v>36</v>
      </c>
      <c r="AQ29" s="77" t="s">
        <v>37</v>
      </c>
      <c r="AR29" s="77" t="s">
        <v>38</v>
      </c>
      <c r="AS29" s="80" t="s">
        <v>39</v>
      </c>
      <c r="AT29" s="80" t="s">
        <v>40</v>
      </c>
      <c r="AU29" s="80" t="s">
        <v>41</v>
      </c>
      <c r="AV29" s="80" t="s">
        <v>42</v>
      </c>
      <c r="AW29" s="80" t="s">
        <v>43</v>
      </c>
      <c r="AX29" s="80" t="s">
        <v>44</v>
      </c>
      <c r="AY29" s="81" t="s">
        <v>45</v>
      </c>
      <c r="AZ29" s="80"/>
      <c r="BA29" s="80"/>
    </row>
    <row r="30" spans="3:53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1">MIN(SUM(N30:AO30),I30)</f>
        <v>4</v>
      </c>
      <c r="M30" s="26">
        <f t="shared" ref="M30:M284" si="12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67">
        <f>SUMIFS([1]Up!$J:$J,[1]Up!$D:$D,D30)</f>
        <v>0</v>
      </c>
      <c r="AQ30" s="82"/>
      <c r="AR30" s="82" t="str">
        <f t="shared" ref="AR30:AR284" si="13">IFERROR(IF(C30="Plate",LEFT(E30,FIND("*",E30,1)-1),""),IF(C30="Plate",LEFT(E30,FIND("x",E30,1)-1),""))</f>
        <v/>
      </c>
      <c r="AS30" s="53" t="str">
        <f t="shared" ref="AS30:AS284" si="14">IF(ROUND(SUM(N30:AO30)-I30,0)&gt;0,"Thừa "&amp;SUM(N30:AO30)-I30,"")</f>
        <v/>
      </c>
      <c r="AT30" s="53" t="s">
        <v>50</v>
      </c>
      <c r="AU30" s="84" t="s">
        <v>2634</v>
      </c>
      <c r="AV30" s="53"/>
      <c r="AW30" s="53" t="s">
        <v>2635</v>
      </c>
      <c r="AX30" s="53">
        <v>4</v>
      </c>
      <c r="AY30" s="83">
        <v>46151</v>
      </c>
      <c r="AZ30" s="53"/>
      <c r="BA30" s="53"/>
    </row>
    <row r="31" spans="3:53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1"/>
        <v>4</v>
      </c>
      <c r="M31" s="26">
        <f t="shared" si="12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67">
        <f>SUMIFS([1]Up!$J:$J,[1]Up!$D:$D,D31)</f>
        <v>0</v>
      </c>
      <c r="AQ31" s="82"/>
      <c r="AR31" s="82" t="str">
        <f t="shared" si="13"/>
        <v/>
      </c>
      <c r="AS31" s="53" t="str">
        <f t="shared" si="14"/>
        <v/>
      </c>
      <c r="AT31" s="53" t="s">
        <v>50</v>
      </c>
      <c r="AU31" s="84" t="s">
        <v>2634</v>
      </c>
      <c r="AV31" s="53"/>
      <c r="AW31" s="53" t="s">
        <v>2635</v>
      </c>
      <c r="AX31" s="53">
        <v>4</v>
      </c>
      <c r="AY31" s="83">
        <v>46151</v>
      </c>
      <c r="AZ31" s="53"/>
      <c r="BA31" s="53"/>
    </row>
    <row r="32" spans="3:53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1"/>
        <v>1</v>
      </c>
      <c r="M32" s="26">
        <f t="shared" si="12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67">
        <f>SUMIFS([1]Up!$J:$J,[1]Up!$D:$D,D32)</f>
        <v>0</v>
      </c>
      <c r="AQ32" s="82"/>
      <c r="AR32" s="82" t="str">
        <f t="shared" si="13"/>
        <v/>
      </c>
      <c r="AS32" s="53" t="str">
        <f t="shared" si="14"/>
        <v/>
      </c>
      <c r="AT32" s="53" t="s">
        <v>50</v>
      </c>
      <c r="AU32" s="53" t="s">
        <v>2639</v>
      </c>
      <c r="AV32" s="53"/>
      <c r="AW32" s="53" t="s">
        <v>2640</v>
      </c>
      <c r="AX32" s="53">
        <v>1</v>
      </c>
      <c r="AY32" s="83">
        <v>46151</v>
      </c>
      <c r="AZ32" s="53"/>
      <c r="BA32" s="53"/>
    </row>
    <row r="33" spans="3:53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1"/>
        <v>2</v>
      </c>
      <c r="M33" s="26">
        <f t="shared" si="12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>
        <v>2</v>
      </c>
      <c r="AO33" s="26"/>
      <c r="AP33" s="67">
        <f>SUMIFS([1]Up!$J:$J,[1]Up!$D:$D,D33)</f>
        <v>0</v>
      </c>
      <c r="AQ33" s="82"/>
      <c r="AR33" s="82" t="str">
        <f t="shared" si="13"/>
        <v/>
      </c>
      <c r="AS33" s="53" t="str">
        <f t="shared" si="14"/>
        <v/>
      </c>
      <c r="AT33" s="53" t="s">
        <v>75</v>
      </c>
      <c r="AU33" s="53"/>
      <c r="AV33" s="53"/>
      <c r="AW33" s="53"/>
      <c r="AX33" s="53"/>
      <c r="AY33" s="83"/>
      <c r="AZ33" s="53"/>
      <c r="BA33" s="53"/>
    </row>
    <row r="34" spans="3:53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1"/>
        <v>9</v>
      </c>
      <c r="M34" s="26">
        <f t="shared" si="12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67">
        <f>SUMIFS([1]Up!$J:$J,[1]Up!$D:$D,D34)</f>
        <v>0</v>
      </c>
      <c r="AQ34" s="82"/>
      <c r="AR34" s="82" t="str">
        <f t="shared" si="13"/>
        <v>PL12</v>
      </c>
      <c r="AS34" s="53" t="str">
        <f t="shared" si="14"/>
        <v/>
      </c>
      <c r="AT34" s="53" t="s">
        <v>50</v>
      </c>
      <c r="AU34" s="53" t="s">
        <v>2647</v>
      </c>
      <c r="AV34" s="53"/>
      <c r="AW34" s="53" t="s">
        <v>2648</v>
      </c>
      <c r="AX34" s="53">
        <v>9</v>
      </c>
      <c r="AY34" s="83">
        <v>46151</v>
      </c>
      <c r="AZ34" s="53"/>
      <c r="BA34" s="53"/>
    </row>
    <row r="35" spans="3:53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1"/>
        <v>9</v>
      </c>
      <c r="M35" s="26">
        <f t="shared" si="12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67">
        <f>SUMIFS([1]Up!$J:$J,[1]Up!$D:$D,D35)</f>
        <v>0</v>
      </c>
      <c r="AQ35" s="82"/>
      <c r="AR35" s="82" t="str">
        <f t="shared" si="13"/>
        <v>PL12</v>
      </c>
      <c r="AS35" s="53" t="str">
        <f t="shared" si="14"/>
        <v/>
      </c>
      <c r="AT35" s="53" t="s">
        <v>50</v>
      </c>
      <c r="AU35" s="53" t="s">
        <v>2647</v>
      </c>
      <c r="AV35" s="53"/>
      <c r="AW35" s="53" t="s">
        <v>2648</v>
      </c>
      <c r="AX35" s="53">
        <v>9</v>
      </c>
      <c r="AY35" s="83">
        <v>46151</v>
      </c>
      <c r="AZ35" s="53"/>
      <c r="BA35" s="53"/>
    </row>
    <row r="36" spans="3:53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1"/>
        <v>36</v>
      </c>
      <c r="M36" s="26">
        <f t="shared" si="12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67">
        <f>SUMIFS([1]Up!$J:$J,[1]Up!$D:$D,D36)</f>
        <v>0</v>
      </c>
      <c r="AQ36" s="82"/>
      <c r="AR36" s="82" t="str">
        <f t="shared" si="13"/>
        <v>PL6</v>
      </c>
      <c r="AS36" s="53" t="str">
        <f t="shared" si="14"/>
        <v/>
      </c>
      <c r="AT36" s="53" t="s">
        <v>50</v>
      </c>
      <c r="AU36" s="84" t="s">
        <v>2652</v>
      </c>
      <c r="AV36" s="53"/>
      <c r="AW36" s="53" t="s">
        <v>2653</v>
      </c>
      <c r="AX36" s="53">
        <v>36</v>
      </c>
      <c r="AY36" s="83">
        <v>46151</v>
      </c>
      <c r="AZ36" s="53"/>
      <c r="BA36" s="53"/>
    </row>
    <row r="37" spans="3:53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1"/>
        <v>1</v>
      </c>
      <c r="M37" s="26">
        <f t="shared" si="12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26"/>
      <c r="AO37" s="26"/>
      <c r="AP37" s="67">
        <f>SUMIFS([1]Up!$J:$J,[1]Up!$D:$D,D37)</f>
        <v>0</v>
      </c>
      <c r="AQ37" s="82" t="s">
        <v>82</v>
      </c>
      <c r="AR37" s="82" t="str">
        <f t="shared" si="13"/>
        <v>PL3</v>
      </c>
      <c r="AS37" s="53" t="str">
        <f t="shared" si="14"/>
        <v>Thừa 1</v>
      </c>
      <c r="AT37" s="53" t="s">
        <v>61</v>
      </c>
      <c r="AU37" s="84"/>
      <c r="AV37" s="53"/>
      <c r="AW37" s="53" t="s">
        <v>1681</v>
      </c>
      <c r="AX37" s="53">
        <v>1</v>
      </c>
      <c r="AY37" s="83"/>
      <c r="AZ37" s="53"/>
      <c r="BA37" s="53"/>
    </row>
    <row r="38" spans="3:53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1"/>
        <v>1</v>
      </c>
      <c r="M38" s="26">
        <f t="shared" si="12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26"/>
      <c r="AO38" s="26"/>
      <c r="AP38" s="67">
        <f>SUMIFS([1]Up!$J:$J,[1]Up!$D:$D,D38)</f>
        <v>0</v>
      </c>
      <c r="AQ38" s="82" t="s">
        <v>82</v>
      </c>
      <c r="AR38" s="82" t="str">
        <f t="shared" si="13"/>
        <v>PL3</v>
      </c>
      <c r="AS38" s="53" t="str">
        <f t="shared" si="14"/>
        <v>Thừa 1</v>
      </c>
      <c r="AT38" s="53" t="s">
        <v>61</v>
      </c>
      <c r="AU38" s="84"/>
      <c r="AV38" s="53"/>
      <c r="AW38" s="53" t="s">
        <v>1681</v>
      </c>
      <c r="AX38" s="53">
        <v>1</v>
      </c>
      <c r="AY38" s="83"/>
      <c r="AZ38" s="53"/>
      <c r="BA38" s="53"/>
    </row>
    <row r="39" spans="3:53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1"/>
        <v>1</v>
      </c>
      <c r="M39" s="26">
        <f t="shared" si="12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26"/>
      <c r="AO39" s="26"/>
      <c r="AP39" s="67">
        <f>SUMIFS([1]Up!$J:$J,[1]Up!$D:$D,D39)</f>
        <v>0</v>
      </c>
      <c r="AQ39" s="82" t="s">
        <v>82</v>
      </c>
      <c r="AR39" s="82" t="str">
        <f t="shared" si="13"/>
        <v>PL3</v>
      </c>
      <c r="AS39" s="53" t="str">
        <f t="shared" si="14"/>
        <v>Thừa 1</v>
      </c>
      <c r="AT39" s="53" t="s">
        <v>61</v>
      </c>
      <c r="AU39" s="84"/>
      <c r="AV39" s="53"/>
      <c r="AW39" s="53" t="s">
        <v>1681</v>
      </c>
      <c r="AX39" s="53">
        <v>1</v>
      </c>
      <c r="AY39" s="83"/>
      <c r="AZ39" s="53"/>
      <c r="BA39" s="53"/>
    </row>
    <row r="40" spans="3:53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1"/>
        <v>4</v>
      </c>
      <c r="M40" s="26">
        <f t="shared" si="12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67">
        <f>SUMIFS([1]Up!$J:$J,[1]Up!$D:$D,D40)</f>
        <v>0</v>
      </c>
      <c r="AQ40" s="82"/>
      <c r="AR40" s="82" t="str">
        <f t="shared" si="13"/>
        <v>PL6</v>
      </c>
      <c r="AS40" s="53" t="str">
        <f t="shared" si="14"/>
        <v/>
      </c>
      <c r="AT40" s="53" t="s">
        <v>61</v>
      </c>
      <c r="AU40" s="84" t="s">
        <v>2652</v>
      </c>
      <c r="AV40" s="53"/>
      <c r="AW40" s="53" t="s">
        <v>2653</v>
      </c>
      <c r="AX40" s="53">
        <v>4</v>
      </c>
      <c r="AY40" s="83">
        <v>46151</v>
      </c>
      <c r="AZ40" s="53"/>
      <c r="BA40" s="53"/>
    </row>
    <row r="41" spans="3:53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1"/>
        <v>2</v>
      </c>
      <c r="M41" s="26">
        <f t="shared" si="12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67">
        <f>SUMIFS([1]Up!$J:$J,[1]Up!$D:$D,D41)</f>
        <v>0</v>
      </c>
      <c r="AQ41" s="82"/>
      <c r="AR41" s="82" t="str">
        <f t="shared" si="13"/>
        <v>PL25</v>
      </c>
      <c r="AS41" s="53" t="str">
        <f t="shared" si="14"/>
        <v/>
      </c>
      <c r="AT41" s="53" t="s">
        <v>61</v>
      </c>
      <c r="AU41" s="84" t="s">
        <v>2662</v>
      </c>
      <c r="AV41" s="53"/>
      <c r="AW41" s="53" t="s">
        <v>2663</v>
      </c>
      <c r="AX41" s="53">
        <v>2</v>
      </c>
      <c r="AY41" s="83">
        <v>46151</v>
      </c>
      <c r="AZ41" s="53"/>
      <c r="BA41" s="53"/>
    </row>
    <row r="42" spans="3:53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1"/>
        <v>0</v>
      </c>
      <c r="M42" s="26">
        <f t="shared" si="12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67">
        <f>SUMIFS([1]Up!$J:$J,[1]Up!$D:$D,D42)</f>
        <v>0</v>
      </c>
      <c r="AQ42" s="82"/>
      <c r="AR42" s="82" t="str">
        <f t="shared" si="13"/>
        <v/>
      </c>
      <c r="AS42" s="53" t="str">
        <f t="shared" si="14"/>
        <v/>
      </c>
      <c r="AT42" s="53" t="s">
        <v>75</v>
      </c>
      <c r="AU42" s="84"/>
      <c r="AV42" s="53"/>
      <c r="AW42" s="53"/>
      <c r="AX42" s="53"/>
      <c r="AY42" s="83"/>
      <c r="AZ42" s="53"/>
      <c r="BA42" s="53"/>
    </row>
    <row r="43" spans="3:53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1"/>
        <v>168</v>
      </c>
      <c r="M43" s="26">
        <f t="shared" si="12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67">
        <f>SUMIFS([1]Up!$J:$J,[1]Up!$D:$D,D43)</f>
        <v>0</v>
      </c>
      <c r="AQ43" s="82"/>
      <c r="AR43" s="82" t="str">
        <f t="shared" si="13"/>
        <v/>
      </c>
      <c r="AS43" s="53" t="str">
        <f t="shared" si="14"/>
        <v/>
      </c>
      <c r="AT43" s="53" t="s">
        <v>75</v>
      </c>
      <c r="AU43" s="84"/>
      <c r="AV43" s="53"/>
      <c r="AW43" s="53"/>
      <c r="AX43" s="53"/>
      <c r="AY43" s="83"/>
      <c r="AZ43" s="53"/>
      <c r="BA43" s="53"/>
    </row>
    <row r="44" spans="3:53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1"/>
        <v>0</v>
      </c>
      <c r="M44" s="26">
        <f t="shared" si="12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67">
        <f>SUMIFS([1]Up!$J:$J,[1]Up!$D:$D,D44)</f>
        <v>0</v>
      </c>
      <c r="AQ44" s="82"/>
      <c r="AR44" s="82" t="str">
        <f t="shared" si="13"/>
        <v/>
      </c>
      <c r="AS44" s="53" t="str">
        <f t="shared" si="14"/>
        <v/>
      </c>
      <c r="AT44" s="53" t="s">
        <v>75</v>
      </c>
      <c r="AU44" s="84"/>
      <c r="AV44" s="53"/>
      <c r="AW44" s="53"/>
      <c r="AX44" s="53"/>
      <c r="AY44" s="83"/>
      <c r="AZ44" s="53"/>
      <c r="BA44" s="53"/>
    </row>
    <row r="45" spans="3:53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1"/>
        <v>28</v>
      </c>
      <c r="M45" s="26">
        <f t="shared" si="12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67">
        <f>SUMIFS([1]Up!$J:$J,[1]Up!$D:$D,D45)</f>
        <v>0</v>
      </c>
      <c r="AQ45" s="82"/>
      <c r="AR45" s="82" t="str">
        <f t="shared" si="13"/>
        <v/>
      </c>
      <c r="AS45" s="53" t="str">
        <f t="shared" si="14"/>
        <v/>
      </c>
      <c r="AT45" s="53" t="s">
        <v>75</v>
      </c>
      <c r="AU45" s="84"/>
      <c r="AV45" s="53"/>
      <c r="AW45" s="53"/>
      <c r="AX45" s="53"/>
      <c r="AY45" s="83"/>
      <c r="AZ45" s="53"/>
      <c r="BA45" s="53"/>
    </row>
    <row r="46" spans="3:53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1"/>
        <v>9</v>
      </c>
      <c r="M46" s="26">
        <f t="shared" si="12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67">
        <f>SUMIFS([1]Up!$J:$J,[1]Up!$D:$D,D46)</f>
        <v>0</v>
      </c>
      <c r="AQ46" s="82"/>
      <c r="AR46" s="82" t="str">
        <f t="shared" si="13"/>
        <v>PL12</v>
      </c>
      <c r="AS46" s="53" t="str">
        <f t="shared" si="14"/>
        <v/>
      </c>
      <c r="AT46" s="53" t="s">
        <v>50</v>
      </c>
      <c r="AU46" s="84" t="s">
        <v>2647</v>
      </c>
      <c r="AV46" s="53"/>
      <c r="AW46" s="53" t="s">
        <v>2648</v>
      </c>
      <c r="AX46" s="53">
        <v>9</v>
      </c>
      <c r="AY46" s="83">
        <v>46151</v>
      </c>
      <c r="AZ46" s="53"/>
      <c r="BA46" s="53"/>
    </row>
    <row r="47" spans="3:53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1"/>
        <v>9</v>
      </c>
      <c r="M47" s="26">
        <f t="shared" si="12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67">
        <f>SUMIFS([1]Up!$J:$J,[1]Up!$D:$D,D47)</f>
        <v>0</v>
      </c>
      <c r="AQ47" s="82"/>
      <c r="AR47" s="82" t="str">
        <f t="shared" si="13"/>
        <v>PL12</v>
      </c>
      <c r="AS47" s="53" t="str">
        <f t="shared" si="14"/>
        <v/>
      </c>
      <c r="AT47" s="53" t="s">
        <v>50</v>
      </c>
      <c r="AU47" s="84" t="s">
        <v>2647</v>
      </c>
      <c r="AV47" s="53"/>
      <c r="AW47" s="53" t="s">
        <v>2648</v>
      </c>
      <c r="AX47" s="53">
        <v>9</v>
      </c>
      <c r="AY47" s="83">
        <v>46151</v>
      </c>
      <c r="AZ47" s="53"/>
      <c r="BA47" s="53"/>
    </row>
    <row r="48" spans="3:53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1"/>
        <v>1</v>
      </c>
      <c r="M48" s="26">
        <f t="shared" si="1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26"/>
      <c r="AO48" s="26"/>
      <c r="AP48" s="67">
        <f>SUMIFS([1]Up!$J:$J,[1]Up!$D:$D,D48)</f>
        <v>0</v>
      </c>
      <c r="AQ48" s="82"/>
      <c r="AR48" s="82" t="str">
        <f t="shared" si="13"/>
        <v>PL6</v>
      </c>
      <c r="AS48" s="53" t="str">
        <f t="shared" si="14"/>
        <v/>
      </c>
      <c r="AT48" s="53" t="s">
        <v>50</v>
      </c>
      <c r="AU48" s="84" t="s">
        <v>2652</v>
      </c>
      <c r="AV48" s="53"/>
      <c r="AW48" s="53" t="s">
        <v>2653</v>
      </c>
      <c r="AX48" s="53">
        <v>1</v>
      </c>
      <c r="AY48" s="83">
        <v>46151</v>
      </c>
      <c r="AZ48" s="53"/>
      <c r="BA48" s="53"/>
    </row>
    <row r="49" spans="3:53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1"/>
        <v>9</v>
      </c>
      <c r="M49" s="26">
        <f t="shared" si="12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67">
        <f>SUMIFS([1]Up!$J:$J,[1]Up!$D:$D,D49)</f>
        <v>0</v>
      </c>
      <c r="AQ49" s="82"/>
      <c r="AR49" s="82" t="str">
        <f t="shared" si="13"/>
        <v>PL12</v>
      </c>
      <c r="AS49" s="53" t="str">
        <f t="shared" si="14"/>
        <v/>
      </c>
      <c r="AT49" s="53" t="s">
        <v>50</v>
      </c>
      <c r="AU49" s="84" t="s">
        <v>2680</v>
      </c>
      <c r="AV49" s="53"/>
      <c r="AW49" s="53" t="s">
        <v>2681</v>
      </c>
      <c r="AX49" s="53">
        <v>9</v>
      </c>
      <c r="AY49" s="83">
        <v>46151</v>
      </c>
      <c r="AZ49" s="53"/>
      <c r="BA49" s="53"/>
    </row>
    <row r="50" spans="3:53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1"/>
        <v>1</v>
      </c>
      <c r="M50" s="26">
        <f t="shared" si="12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26"/>
      <c r="AO50" s="26"/>
      <c r="AP50" s="67">
        <f>SUMIFS([1]Up!$J:$J,[1]Up!$D:$D,D50)</f>
        <v>0</v>
      </c>
      <c r="AQ50" s="82" t="s">
        <v>82</v>
      </c>
      <c r="AR50" s="82" t="str">
        <f t="shared" si="13"/>
        <v>PL6</v>
      </c>
      <c r="AS50" s="53" t="str">
        <f t="shared" si="14"/>
        <v>Thừa 1</v>
      </c>
      <c r="AT50" s="53" t="s">
        <v>61</v>
      </c>
      <c r="AU50" s="84"/>
      <c r="AV50" s="53"/>
      <c r="AW50" s="53" t="s">
        <v>1681</v>
      </c>
      <c r="AX50" s="53">
        <v>1</v>
      </c>
      <c r="AY50" s="83"/>
      <c r="AZ50" s="53"/>
      <c r="BA50" s="53"/>
    </row>
    <row r="51" spans="3:53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1"/>
        <v>2</v>
      </c>
      <c r="M51" s="26">
        <f t="shared" si="1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26"/>
      <c r="AO51" s="26"/>
      <c r="AP51" s="67">
        <f>SUMIFS([1]Up!$J:$J,[1]Up!$D:$D,D51)</f>
        <v>0</v>
      </c>
      <c r="AQ51" s="82"/>
      <c r="AR51" s="82" t="str">
        <f t="shared" si="13"/>
        <v>PL6</v>
      </c>
      <c r="AS51" s="53" t="str">
        <f t="shared" si="14"/>
        <v/>
      </c>
      <c r="AT51" s="53" t="s">
        <v>61</v>
      </c>
      <c r="AU51" s="84" t="s">
        <v>2652</v>
      </c>
      <c r="AV51" s="53"/>
      <c r="AW51" s="53" t="s">
        <v>2653</v>
      </c>
      <c r="AX51" s="53">
        <v>2</v>
      </c>
      <c r="AY51" s="83">
        <v>46151</v>
      </c>
      <c r="AZ51" s="53"/>
      <c r="BA51" s="53"/>
    </row>
    <row r="52" spans="3:53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1"/>
        <v>2</v>
      </c>
      <c r="M52" s="26">
        <f t="shared" si="1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26"/>
      <c r="AO52" s="26"/>
      <c r="AP52" s="67">
        <f>SUMIFS([1]Up!$J:$J,[1]Up!$D:$D,D52)</f>
        <v>0</v>
      </c>
      <c r="AQ52" s="82"/>
      <c r="AR52" s="82" t="str">
        <f t="shared" si="13"/>
        <v>PL3</v>
      </c>
      <c r="AS52" s="53" t="str">
        <f t="shared" si="14"/>
        <v/>
      </c>
      <c r="AT52" s="53" t="s">
        <v>61</v>
      </c>
      <c r="AU52" s="84" t="s">
        <v>2688</v>
      </c>
      <c r="AV52" s="53"/>
      <c r="AW52" s="53" t="s">
        <v>2689</v>
      </c>
      <c r="AX52" s="53">
        <v>2</v>
      </c>
      <c r="AY52" s="83">
        <v>46151</v>
      </c>
      <c r="AZ52" s="53"/>
      <c r="BA52" s="53"/>
    </row>
    <row r="53" spans="3:53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1"/>
        <v>4</v>
      </c>
      <c r="M53" s="26">
        <f t="shared" si="12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67">
        <f>SUMIFS([1]Up!$J:$J,[1]Up!$D:$D,D53)</f>
        <v>0</v>
      </c>
      <c r="AQ53" s="82"/>
      <c r="AR53" s="82" t="str">
        <f t="shared" si="13"/>
        <v/>
      </c>
      <c r="AS53" s="53" t="str">
        <f t="shared" si="14"/>
        <v/>
      </c>
      <c r="AT53" s="53" t="s">
        <v>50</v>
      </c>
      <c r="AU53" s="84" t="s">
        <v>2691</v>
      </c>
      <c r="AV53" s="53"/>
      <c r="AW53" s="53" t="s">
        <v>2692</v>
      </c>
      <c r="AX53" s="53">
        <v>4</v>
      </c>
      <c r="AY53" s="83">
        <v>46165</v>
      </c>
      <c r="AZ53" s="53"/>
      <c r="BA53" s="53"/>
    </row>
    <row r="54" spans="3:53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1"/>
        <v>4</v>
      </c>
      <c r="M54" s="26">
        <f t="shared" si="12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67">
        <f>SUMIFS([1]Up!$J:$J,[1]Up!$D:$D,D54)</f>
        <v>0</v>
      </c>
      <c r="AQ54" s="82"/>
      <c r="AR54" s="82" t="str">
        <f t="shared" si="13"/>
        <v/>
      </c>
      <c r="AS54" s="53" t="str">
        <f t="shared" si="14"/>
        <v/>
      </c>
      <c r="AT54" s="53" t="s">
        <v>50</v>
      </c>
      <c r="AU54" s="84" t="s">
        <v>2691</v>
      </c>
      <c r="AV54" s="53"/>
      <c r="AW54" s="53" t="s">
        <v>2692</v>
      </c>
      <c r="AX54" s="53">
        <v>4</v>
      </c>
      <c r="AY54" s="83">
        <v>46165</v>
      </c>
      <c r="AZ54" s="53"/>
      <c r="BA54" s="53"/>
    </row>
    <row r="55" spans="3:53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1"/>
        <v>1</v>
      </c>
      <c r="M55" s="26">
        <f t="shared" si="1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67">
        <f>SUMIFS([1]Up!$J:$J,[1]Up!$D:$D,D55)</f>
        <v>0</v>
      </c>
      <c r="AQ55" s="82"/>
      <c r="AR55" s="82" t="str">
        <f t="shared" si="13"/>
        <v/>
      </c>
      <c r="AS55" s="53" t="str">
        <f t="shared" si="14"/>
        <v/>
      </c>
      <c r="AT55" s="53" t="s">
        <v>50</v>
      </c>
      <c r="AU55" s="84" t="s">
        <v>2639</v>
      </c>
      <c r="AV55" s="53"/>
      <c r="AW55" s="53" t="s">
        <v>2695</v>
      </c>
      <c r="AX55" s="53">
        <v>1</v>
      </c>
      <c r="AY55" s="83">
        <v>46165</v>
      </c>
      <c r="AZ55" s="53"/>
      <c r="BA55" s="53"/>
    </row>
    <row r="56" spans="3:53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1"/>
        <v>2</v>
      </c>
      <c r="M56" s="26">
        <f t="shared" si="1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>
        <v>2</v>
      </c>
      <c r="AO56" s="26"/>
      <c r="AP56" s="67">
        <f>SUMIFS([1]Up!$J:$J,[1]Up!$D:$D,D56)</f>
        <v>0</v>
      </c>
      <c r="AQ56" s="82"/>
      <c r="AR56" s="82" t="str">
        <f t="shared" si="13"/>
        <v/>
      </c>
      <c r="AS56" s="53" t="str">
        <f t="shared" si="14"/>
        <v/>
      </c>
      <c r="AT56" s="53" t="s">
        <v>75</v>
      </c>
      <c r="AU56" s="84"/>
      <c r="AV56" s="53"/>
      <c r="AW56" s="53"/>
      <c r="AX56" s="53"/>
      <c r="AY56" s="83"/>
      <c r="AZ56" s="53"/>
      <c r="BA56" s="53"/>
    </row>
    <row r="57" spans="3:53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1"/>
        <v>9</v>
      </c>
      <c r="M57" s="26">
        <f t="shared" si="12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67">
        <f>SUMIFS([1]Up!$J:$J,[1]Up!$D:$D,D57)</f>
        <v>0</v>
      </c>
      <c r="AQ57" s="82"/>
      <c r="AR57" s="82" t="str">
        <f t="shared" si="13"/>
        <v>PL12</v>
      </c>
      <c r="AS57" s="53" t="str">
        <f t="shared" si="14"/>
        <v/>
      </c>
      <c r="AT57" s="53" t="s">
        <v>50</v>
      </c>
      <c r="AU57" s="84" t="s">
        <v>2699</v>
      </c>
      <c r="AV57" s="53"/>
      <c r="AW57" s="53" t="s">
        <v>2700</v>
      </c>
      <c r="AX57" s="53">
        <v>9</v>
      </c>
      <c r="AY57" s="83">
        <v>46165</v>
      </c>
      <c r="AZ57" s="53"/>
      <c r="BA57" s="53"/>
    </row>
    <row r="58" spans="3:53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1"/>
        <v>9</v>
      </c>
      <c r="M58" s="26">
        <f t="shared" si="12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67">
        <f>SUMIFS([1]Up!$J:$J,[1]Up!$D:$D,D58)</f>
        <v>0</v>
      </c>
      <c r="AQ58" s="82"/>
      <c r="AR58" s="82" t="str">
        <f t="shared" si="13"/>
        <v>PL12</v>
      </c>
      <c r="AS58" s="53" t="str">
        <f t="shared" si="14"/>
        <v/>
      </c>
      <c r="AT58" s="53" t="s">
        <v>50</v>
      </c>
      <c r="AU58" s="84" t="s">
        <v>2699</v>
      </c>
      <c r="AV58" s="53"/>
      <c r="AW58" s="53" t="s">
        <v>2700</v>
      </c>
      <c r="AX58" s="53">
        <v>9</v>
      </c>
      <c r="AY58" s="83">
        <v>46165</v>
      </c>
      <c r="AZ58" s="53"/>
      <c r="BA58" s="53"/>
    </row>
    <row r="59" spans="3:53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1"/>
        <v>36</v>
      </c>
      <c r="M59" s="26">
        <f t="shared" si="12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67">
        <f>SUMIFS([1]Up!$J:$J,[1]Up!$D:$D,D59)</f>
        <v>0</v>
      </c>
      <c r="AQ59" s="82"/>
      <c r="AR59" s="82" t="str">
        <f t="shared" si="13"/>
        <v>PL6</v>
      </c>
      <c r="AS59" s="53" t="str">
        <f t="shared" si="14"/>
        <v/>
      </c>
      <c r="AT59" s="53" t="s">
        <v>50</v>
      </c>
      <c r="AU59" s="84" t="s">
        <v>2703</v>
      </c>
      <c r="AV59" s="53"/>
      <c r="AW59" s="53" t="s">
        <v>2704</v>
      </c>
      <c r="AX59" s="53">
        <v>36</v>
      </c>
      <c r="AY59" s="83">
        <v>46165</v>
      </c>
      <c r="AZ59" s="53"/>
      <c r="BA59" s="53"/>
    </row>
    <row r="60" spans="3:53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1"/>
        <v>1</v>
      </c>
      <c r="M60" s="26">
        <f t="shared" si="1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26"/>
      <c r="AO60" s="26"/>
      <c r="AP60" s="67">
        <f>SUMIFS([1]Up!$J:$J,[1]Up!$D:$D,D60)</f>
        <v>0</v>
      </c>
      <c r="AQ60" s="82" t="s">
        <v>82</v>
      </c>
      <c r="AR60" s="82" t="str">
        <f t="shared" si="13"/>
        <v>PL3</v>
      </c>
      <c r="AS60" s="53" t="str">
        <f t="shared" si="14"/>
        <v>Thừa 1</v>
      </c>
      <c r="AT60" s="53" t="s">
        <v>61</v>
      </c>
      <c r="AU60" s="84"/>
      <c r="AV60" s="53"/>
      <c r="AW60" s="53" t="s">
        <v>1681</v>
      </c>
      <c r="AX60" s="53">
        <v>1</v>
      </c>
      <c r="AY60" s="83"/>
      <c r="AZ60" s="53"/>
      <c r="BA60" s="53"/>
    </row>
    <row r="61" spans="3:53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1"/>
        <v>1</v>
      </c>
      <c r="M61" s="26">
        <f t="shared" si="1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26"/>
      <c r="AO61" s="26"/>
      <c r="AP61" s="67">
        <f>SUMIFS([1]Up!$J:$J,[1]Up!$D:$D,D61)</f>
        <v>0</v>
      </c>
      <c r="AQ61" s="82" t="s">
        <v>4091</v>
      </c>
      <c r="AR61" s="82" t="str">
        <f t="shared" si="13"/>
        <v>PL3</v>
      </c>
      <c r="AS61" s="53" t="str">
        <f t="shared" si="14"/>
        <v>Thừa 0.5</v>
      </c>
      <c r="AT61" s="53" t="s">
        <v>61</v>
      </c>
      <c r="AU61" s="84"/>
      <c r="AV61" s="53"/>
      <c r="AW61" s="53" t="s">
        <v>1681</v>
      </c>
      <c r="AX61" s="53">
        <v>1</v>
      </c>
      <c r="AY61" s="83"/>
      <c r="AZ61" s="53"/>
      <c r="BA61" s="53"/>
    </row>
    <row r="62" spans="3:53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1"/>
        <v>1</v>
      </c>
      <c r="M62" s="26">
        <f t="shared" si="1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26"/>
      <c r="AO62" s="26"/>
      <c r="AP62" s="67">
        <f>SUMIFS([1]Up!$J:$J,[1]Up!$D:$D,D62)</f>
        <v>0</v>
      </c>
      <c r="AQ62" s="82" t="s">
        <v>4091</v>
      </c>
      <c r="AR62" s="82" t="str">
        <f t="shared" si="13"/>
        <v>PL3</v>
      </c>
      <c r="AS62" s="53" t="str">
        <f t="shared" si="14"/>
        <v>Thừa 0.5</v>
      </c>
      <c r="AT62" s="53" t="s">
        <v>61</v>
      </c>
      <c r="AU62" s="84"/>
      <c r="AV62" s="53"/>
      <c r="AW62" s="53" t="s">
        <v>1681</v>
      </c>
      <c r="AX62" s="53">
        <v>1</v>
      </c>
      <c r="AY62" s="83"/>
      <c r="AZ62" s="53"/>
      <c r="BA62" s="53"/>
    </row>
    <row r="63" spans="3:53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1"/>
        <v>4</v>
      </c>
      <c r="M63" s="26">
        <f t="shared" si="1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67">
        <f>SUMIFS([1]Up!$J:$J,[1]Up!$D:$D,D63)</f>
        <v>0</v>
      </c>
      <c r="AQ63" s="82"/>
      <c r="AR63" s="82" t="str">
        <f t="shared" si="13"/>
        <v>PL6</v>
      </c>
      <c r="AS63" s="53" t="str">
        <f t="shared" si="14"/>
        <v/>
      </c>
      <c r="AT63" s="53" t="s">
        <v>61</v>
      </c>
      <c r="AU63" s="84" t="s">
        <v>2703</v>
      </c>
      <c r="AV63" s="53"/>
      <c r="AW63" s="53" t="s">
        <v>2704</v>
      </c>
      <c r="AX63" s="53">
        <v>4</v>
      </c>
      <c r="AY63" s="83">
        <v>46165</v>
      </c>
      <c r="AZ63" s="53"/>
      <c r="BA63" s="53"/>
    </row>
    <row r="64" spans="3:53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1"/>
        <v>2</v>
      </c>
      <c r="M64" s="26">
        <f t="shared" si="12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26"/>
      <c r="AO64" s="26"/>
      <c r="AP64" s="67">
        <f>SUMIFS([1]Up!$J:$J,[1]Up!$D:$D,D64)</f>
        <v>0</v>
      </c>
      <c r="AQ64" s="82"/>
      <c r="AR64" s="82" t="str">
        <f t="shared" si="13"/>
        <v>PL19</v>
      </c>
      <c r="AS64" s="53" t="str">
        <f t="shared" si="14"/>
        <v/>
      </c>
      <c r="AT64" s="53" t="s">
        <v>61</v>
      </c>
      <c r="AU64" s="84" t="s">
        <v>2711</v>
      </c>
      <c r="AV64" s="53"/>
      <c r="AW64" s="53" t="s">
        <v>2712</v>
      </c>
      <c r="AX64" s="53">
        <v>2</v>
      </c>
      <c r="AY64" s="83">
        <v>46165</v>
      </c>
      <c r="AZ64" s="53"/>
      <c r="BA64" s="53"/>
    </row>
    <row r="65" spans="3:53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1"/>
        <v>0</v>
      </c>
      <c r="M65" s="26">
        <f t="shared" si="12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67">
        <f>SUMIFS([1]Up!$J:$J,[1]Up!$D:$D,D65)</f>
        <v>0</v>
      </c>
      <c r="AQ65" s="82"/>
      <c r="AR65" s="82" t="str">
        <f t="shared" si="13"/>
        <v/>
      </c>
      <c r="AS65" s="53" t="str">
        <f t="shared" si="14"/>
        <v/>
      </c>
      <c r="AT65" s="53" t="s">
        <v>75</v>
      </c>
      <c r="AU65" s="84"/>
      <c r="AV65" s="53"/>
      <c r="AW65" s="53"/>
      <c r="AX65" s="53"/>
      <c r="AY65" s="83"/>
      <c r="AZ65" s="53"/>
      <c r="BA65" s="53"/>
    </row>
    <row r="66" spans="3:53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1"/>
        <v>140</v>
      </c>
      <c r="M66" s="26">
        <f t="shared" si="12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67">
        <f>SUMIFS([1]Up!$J:$J,[1]Up!$D:$D,D66)</f>
        <v>0</v>
      </c>
      <c r="AQ66" s="82"/>
      <c r="AR66" s="82" t="str">
        <f t="shared" si="13"/>
        <v/>
      </c>
      <c r="AS66" s="53" t="str">
        <f t="shared" si="14"/>
        <v>Thừa 34</v>
      </c>
      <c r="AT66" s="53" t="s">
        <v>75</v>
      </c>
      <c r="AU66" s="84"/>
      <c r="AV66" s="53"/>
      <c r="AW66" s="53"/>
      <c r="AX66" s="53"/>
      <c r="AY66" s="83"/>
      <c r="AZ66" s="53"/>
      <c r="BA66" s="53"/>
    </row>
    <row r="67" spans="3:53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1"/>
        <v>0</v>
      </c>
      <c r="M67" s="26">
        <f t="shared" si="12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67">
        <f>SUMIFS([1]Up!$J:$J,[1]Up!$D:$D,D67)</f>
        <v>0</v>
      </c>
      <c r="AQ67" s="82"/>
      <c r="AR67" s="82" t="str">
        <f t="shared" si="13"/>
        <v/>
      </c>
      <c r="AS67" s="53" t="str">
        <f t="shared" si="14"/>
        <v/>
      </c>
      <c r="AT67" s="53" t="s">
        <v>75</v>
      </c>
      <c r="AU67" s="84"/>
      <c r="AV67" s="53"/>
      <c r="AW67" s="53"/>
      <c r="AX67" s="53"/>
      <c r="AY67" s="83"/>
      <c r="AZ67" s="53"/>
      <c r="BA67" s="53"/>
    </row>
    <row r="68" spans="3:53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1"/>
        <v>56</v>
      </c>
      <c r="M68" s="26">
        <f t="shared" si="12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67">
        <f>SUMIFS([1]Up!$J:$J,[1]Up!$D:$D,D68)</f>
        <v>0</v>
      </c>
      <c r="AQ68" s="82"/>
      <c r="AR68" s="82" t="str">
        <f t="shared" si="13"/>
        <v/>
      </c>
      <c r="AS68" s="53" t="str">
        <f t="shared" si="14"/>
        <v>Thừa 12</v>
      </c>
      <c r="AT68" s="53" t="s">
        <v>75</v>
      </c>
      <c r="AU68" s="84"/>
      <c r="AV68" s="53"/>
      <c r="AW68" s="53"/>
      <c r="AX68" s="53"/>
      <c r="AY68" s="83"/>
      <c r="AZ68" s="53"/>
      <c r="BA68" s="53"/>
    </row>
    <row r="69" spans="3:53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1"/>
        <v>9</v>
      </c>
      <c r="M69" s="26">
        <f t="shared" si="12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67">
        <f>SUMIFS([1]Up!$J:$J,[1]Up!$D:$D,D69)</f>
        <v>0</v>
      </c>
      <c r="AQ69" s="82"/>
      <c r="AR69" s="82" t="str">
        <f t="shared" si="13"/>
        <v>PL12</v>
      </c>
      <c r="AS69" s="53" t="str">
        <f t="shared" si="14"/>
        <v/>
      </c>
      <c r="AT69" s="53" t="s">
        <v>50</v>
      </c>
      <c r="AU69" s="84" t="s">
        <v>2699</v>
      </c>
      <c r="AV69" s="53"/>
      <c r="AW69" s="53" t="s">
        <v>2700</v>
      </c>
      <c r="AX69" s="53">
        <v>9</v>
      </c>
      <c r="AY69" s="83">
        <v>46165</v>
      </c>
      <c r="AZ69" s="53"/>
      <c r="BA69" s="53"/>
    </row>
    <row r="70" spans="3:53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1"/>
        <v>1</v>
      </c>
      <c r="M70" s="26">
        <f t="shared" si="12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67">
        <f>SUMIFS([1]Up!$J:$J,[1]Up!$D:$D,D70)</f>
        <v>0</v>
      </c>
      <c r="AQ70" s="82"/>
      <c r="AR70" s="82" t="str">
        <f t="shared" si="13"/>
        <v>PL6</v>
      </c>
      <c r="AS70" s="53" t="str">
        <f t="shared" si="14"/>
        <v/>
      </c>
      <c r="AT70" s="53" t="s">
        <v>50</v>
      </c>
      <c r="AU70" s="84" t="s">
        <v>2703</v>
      </c>
      <c r="AV70" s="53"/>
      <c r="AW70" s="53" t="s">
        <v>2704</v>
      </c>
      <c r="AX70" s="53">
        <v>1</v>
      </c>
      <c r="AY70" s="83">
        <v>46165</v>
      </c>
      <c r="AZ70" s="53"/>
      <c r="BA70" s="53"/>
    </row>
    <row r="71" spans="3:53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1"/>
        <v>9</v>
      </c>
      <c r="M71" s="26">
        <f t="shared" si="12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67">
        <f>SUMIFS([1]Up!$J:$J,[1]Up!$D:$D,D71)</f>
        <v>0</v>
      </c>
      <c r="AQ71" s="82"/>
      <c r="AR71" s="82" t="str">
        <f t="shared" si="13"/>
        <v>PL12</v>
      </c>
      <c r="AS71" s="53" t="str">
        <f t="shared" si="14"/>
        <v/>
      </c>
      <c r="AT71" s="53" t="s">
        <v>50</v>
      </c>
      <c r="AU71" s="84" t="s">
        <v>2699</v>
      </c>
      <c r="AV71" s="53"/>
      <c r="AW71" s="53" t="s">
        <v>2700</v>
      </c>
      <c r="AX71" s="53">
        <v>9</v>
      </c>
      <c r="AY71" s="83">
        <v>46165</v>
      </c>
      <c r="AZ71" s="53"/>
      <c r="BA71" s="53"/>
    </row>
    <row r="72" spans="3:53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1"/>
        <v>9</v>
      </c>
      <c r="M72" s="26">
        <f t="shared" si="12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67">
        <f>SUMIFS([1]Up!$J:$J,[1]Up!$D:$D,D72)</f>
        <v>0</v>
      </c>
      <c r="AQ72" s="82"/>
      <c r="AR72" s="82" t="str">
        <f t="shared" si="13"/>
        <v>PL12</v>
      </c>
      <c r="AS72" s="53" t="str">
        <f t="shared" si="14"/>
        <v/>
      </c>
      <c r="AT72" s="53" t="s">
        <v>50</v>
      </c>
      <c r="AU72" s="84" t="s">
        <v>2722</v>
      </c>
      <c r="AV72" s="53"/>
      <c r="AW72" s="53" t="s">
        <v>2723</v>
      </c>
      <c r="AX72" s="53">
        <v>9</v>
      </c>
      <c r="AY72" s="83">
        <v>46165</v>
      </c>
      <c r="AZ72" s="53"/>
      <c r="BA72" s="53"/>
    </row>
    <row r="73" spans="3:53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1"/>
        <v>1</v>
      </c>
      <c r="M73" s="26">
        <f t="shared" si="12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67">
        <f>SUMIFS([1]Up!$J:$J,[1]Up!$D:$D,D73)</f>
        <v>0</v>
      </c>
      <c r="AQ73" s="82" t="s">
        <v>82</v>
      </c>
      <c r="AR73" s="82" t="str">
        <f t="shared" si="13"/>
        <v>PL6</v>
      </c>
      <c r="AS73" s="53" t="str">
        <f t="shared" si="14"/>
        <v>Thừa 1</v>
      </c>
      <c r="AT73" s="53" t="s">
        <v>61</v>
      </c>
      <c r="AU73" s="84"/>
      <c r="AV73" s="53"/>
      <c r="AW73" s="53" t="s">
        <v>1681</v>
      </c>
      <c r="AX73" s="53">
        <v>1</v>
      </c>
      <c r="AY73" s="83"/>
      <c r="AZ73" s="53"/>
      <c r="BA73" s="53"/>
    </row>
    <row r="74" spans="3:53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1"/>
        <v>2</v>
      </c>
      <c r="M74" s="26">
        <f t="shared" si="12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26"/>
      <c r="AO74" s="26"/>
      <c r="AP74" s="67">
        <f>SUMIFS([1]Up!$J:$J,[1]Up!$D:$D,D74)</f>
        <v>0</v>
      </c>
      <c r="AQ74" s="82"/>
      <c r="AR74" s="82" t="str">
        <f t="shared" si="13"/>
        <v>PL3</v>
      </c>
      <c r="AS74" s="53" t="str">
        <f t="shared" si="14"/>
        <v/>
      </c>
      <c r="AT74" s="53" t="s">
        <v>61</v>
      </c>
      <c r="AU74" s="84" t="s">
        <v>2726</v>
      </c>
      <c r="AV74" s="53"/>
      <c r="AW74" s="53" t="s">
        <v>2727</v>
      </c>
      <c r="AX74" s="53">
        <v>2</v>
      </c>
      <c r="AY74" s="83">
        <v>46165</v>
      </c>
      <c r="AZ74" s="53"/>
      <c r="BA74" s="53"/>
    </row>
    <row r="75" spans="3:53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1"/>
        <v>2</v>
      </c>
      <c r="M75" s="26">
        <f t="shared" si="12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67">
        <f>SUMIFS([1]Up!$J:$J,[1]Up!$D:$D,D75)</f>
        <v>0</v>
      </c>
      <c r="AQ75" s="82"/>
      <c r="AR75" s="82" t="str">
        <f t="shared" si="13"/>
        <v>PL6</v>
      </c>
      <c r="AS75" s="53" t="str">
        <f t="shared" si="14"/>
        <v/>
      </c>
      <c r="AT75" s="53" t="s">
        <v>61</v>
      </c>
      <c r="AU75" s="84" t="s">
        <v>2703</v>
      </c>
      <c r="AV75" s="53"/>
      <c r="AW75" s="53" t="s">
        <v>2704</v>
      </c>
      <c r="AX75" s="53">
        <v>2</v>
      </c>
      <c r="AY75" s="83">
        <v>46165</v>
      </c>
      <c r="AZ75" s="53"/>
      <c r="BA75" s="53"/>
    </row>
    <row r="76" spans="3:53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1"/>
        <v>1</v>
      </c>
      <c r="M76" s="26">
        <f t="shared" si="12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67">
        <f>SUMIFS([1]Up!$J:$J,[1]Up!$D:$D,D76)</f>
        <v>0</v>
      </c>
      <c r="AQ76" s="82"/>
      <c r="AR76" s="82" t="str">
        <f t="shared" si="13"/>
        <v/>
      </c>
      <c r="AS76" s="53" t="str">
        <f t="shared" si="14"/>
        <v/>
      </c>
      <c r="AT76" s="53" t="s">
        <v>50</v>
      </c>
      <c r="AU76" s="84" t="s">
        <v>2639</v>
      </c>
      <c r="AV76" s="53"/>
      <c r="AW76" s="53" t="s">
        <v>2640</v>
      </c>
      <c r="AX76" s="53">
        <v>1</v>
      </c>
      <c r="AY76" s="83">
        <v>46151</v>
      </c>
      <c r="AZ76" s="53"/>
      <c r="BA76" s="53"/>
    </row>
    <row r="77" spans="3:53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1"/>
        <v>4</v>
      </c>
      <c r="M77" s="26">
        <f t="shared" si="12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67">
        <f>SUMIFS([1]Up!$J:$J,[1]Up!$D:$D,D77)</f>
        <v>0</v>
      </c>
      <c r="AQ77" s="82"/>
      <c r="AR77" s="82" t="str">
        <f t="shared" si="13"/>
        <v/>
      </c>
      <c r="AS77" s="53" t="str">
        <f t="shared" si="14"/>
        <v/>
      </c>
      <c r="AT77" s="53" t="s">
        <v>50</v>
      </c>
      <c r="AU77" s="84" t="s">
        <v>2634</v>
      </c>
      <c r="AV77" s="53"/>
      <c r="AW77" s="53" t="s">
        <v>2635</v>
      </c>
      <c r="AX77" s="53">
        <v>4</v>
      </c>
      <c r="AY77" s="83">
        <v>46151</v>
      </c>
      <c r="AZ77" s="53"/>
      <c r="BA77" s="53"/>
    </row>
    <row r="78" spans="3:53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1"/>
        <v>4</v>
      </c>
      <c r="M78" s="26">
        <f t="shared" si="12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67">
        <f>SUMIFS([1]Up!$J:$J,[1]Up!$D:$D,D78)</f>
        <v>0</v>
      </c>
      <c r="AQ78" s="82"/>
      <c r="AR78" s="82" t="str">
        <f t="shared" si="13"/>
        <v/>
      </c>
      <c r="AS78" s="53" t="str">
        <f t="shared" si="14"/>
        <v/>
      </c>
      <c r="AT78" s="53" t="s">
        <v>50</v>
      </c>
      <c r="AU78" s="84" t="s">
        <v>2634</v>
      </c>
      <c r="AV78" s="53"/>
      <c r="AW78" s="53" t="s">
        <v>2635</v>
      </c>
      <c r="AX78" s="53">
        <v>4</v>
      </c>
      <c r="AY78" s="83">
        <v>46151</v>
      </c>
      <c r="AZ78" s="53"/>
      <c r="BA78" s="53"/>
    </row>
    <row r="79" spans="3:53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1"/>
        <v>2</v>
      </c>
      <c r="M79" s="26">
        <f t="shared" si="12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>
        <v>2</v>
      </c>
      <c r="AO79" s="26"/>
      <c r="AP79" s="67">
        <f>SUMIFS([1]Up!$J:$J,[1]Up!$D:$D,D79)</f>
        <v>0</v>
      </c>
      <c r="AQ79" s="82"/>
      <c r="AR79" s="82" t="str">
        <f t="shared" si="13"/>
        <v/>
      </c>
      <c r="AS79" s="53" t="str">
        <f t="shared" si="14"/>
        <v/>
      </c>
      <c r="AT79" s="53" t="s">
        <v>75</v>
      </c>
      <c r="AU79" s="84"/>
      <c r="AV79" s="53"/>
      <c r="AW79" s="53"/>
      <c r="AX79" s="53"/>
      <c r="AY79" s="83"/>
      <c r="AZ79" s="53"/>
      <c r="BA79" s="53"/>
    </row>
    <row r="80" spans="3:53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1"/>
        <v>9</v>
      </c>
      <c r="M80" s="26">
        <f t="shared" si="12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67">
        <f>SUMIFS([1]Up!$J:$J,[1]Up!$D:$D,D80)</f>
        <v>0</v>
      </c>
      <c r="AQ80" s="82"/>
      <c r="AR80" s="82" t="str">
        <f t="shared" si="13"/>
        <v>PL12</v>
      </c>
      <c r="AS80" s="53" t="str">
        <f t="shared" si="14"/>
        <v/>
      </c>
      <c r="AT80" s="53" t="s">
        <v>50</v>
      </c>
      <c r="AU80" s="84" t="s">
        <v>2647</v>
      </c>
      <c r="AV80" s="53"/>
      <c r="AW80" s="53" t="s">
        <v>2648</v>
      </c>
      <c r="AX80" s="53">
        <v>9</v>
      </c>
      <c r="AY80" s="83">
        <v>46151</v>
      </c>
      <c r="AZ80" s="53"/>
      <c r="BA80" s="53"/>
    </row>
    <row r="81" spans="3:53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1"/>
        <v>36</v>
      </c>
      <c r="M81" s="26">
        <f t="shared" si="12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26"/>
      <c r="AO81" s="26"/>
      <c r="AP81" s="67">
        <f>SUMIFS([1]Up!$J:$J,[1]Up!$D:$D,D81)</f>
        <v>0</v>
      </c>
      <c r="AQ81" s="82"/>
      <c r="AR81" s="82" t="str">
        <f t="shared" si="13"/>
        <v>PL6</v>
      </c>
      <c r="AS81" s="53" t="str">
        <f t="shared" si="14"/>
        <v/>
      </c>
      <c r="AT81" s="53" t="s">
        <v>50</v>
      </c>
      <c r="AU81" s="84" t="s">
        <v>2652</v>
      </c>
      <c r="AV81" s="53"/>
      <c r="AW81" s="53" t="s">
        <v>2653</v>
      </c>
      <c r="AX81" s="53">
        <v>36</v>
      </c>
      <c r="AY81" s="83">
        <v>46151</v>
      </c>
      <c r="AZ81" s="53"/>
      <c r="BA81" s="53"/>
    </row>
    <row r="82" spans="3:53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1"/>
        <v>9</v>
      </c>
      <c r="M82" s="26">
        <f t="shared" si="12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67">
        <f>SUMIFS([1]Up!$J:$J,[1]Up!$D:$D,D82)</f>
        <v>0</v>
      </c>
      <c r="AQ82" s="82"/>
      <c r="AR82" s="82" t="str">
        <f t="shared" si="13"/>
        <v>PL12</v>
      </c>
      <c r="AS82" s="53" t="str">
        <f t="shared" si="14"/>
        <v/>
      </c>
      <c r="AT82" s="53" t="s">
        <v>50</v>
      </c>
      <c r="AU82" s="84" t="s">
        <v>2647</v>
      </c>
      <c r="AV82" s="53"/>
      <c r="AW82" s="53" t="s">
        <v>2648</v>
      </c>
      <c r="AX82" s="53">
        <v>9</v>
      </c>
      <c r="AY82" s="83">
        <v>46151</v>
      </c>
      <c r="AZ82" s="53"/>
      <c r="BA82" s="53"/>
    </row>
    <row r="83" spans="3:53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1"/>
        <v>1</v>
      </c>
      <c r="M83" s="26">
        <f t="shared" si="1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26"/>
      <c r="AO83" s="26"/>
      <c r="AP83" s="67">
        <f>SUMIFS([1]Up!$J:$J,[1]Up!$D:$D,D83)</f>
        <v>0</v>
      </c>
      <c r="AQ83" s="82" t="s">
        <v>82</v>
      </c>
      <c r="AR83" s="82" t="str">
        <f t="shared" si="13"/>
        <v>PL3</v>
      </c>
      <c r="AS83" s="53" t="str">
        <f t="shared" si="14"/>
        <v>Thừa 1</v>
      </c>
      <c r="AT83" s="53" t="s">
        <v>61</v>
      </c>
      <c r="AU83" s="84"/>
      <c r="AV83" s="53"/>
      <c r="AW83" s="53" t="s">
        <v>1681</v>
      </c>
      <c r="AX83" s="53">
        <v>1</v>
      </c>
      <c r="AY83" s="83"/>
      <c r="AZ83" s="53"/>
      <c r="BA83" s="53"/>
    </row>
    <row r="84" spans="3:53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1"/>
        <v>1</v>
      </c>
      <c r="M84" s="26">
        <f t="shared" si="1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26"/>
      <c r="AO84" s="26"/>
      <c r="AP84" s="67">
        <f>SUMIFS([1]Up!$J:$J,[1]Up!$D:$D,D84)</f>
        <v>0</v>
      </c>
      <c r="AQ84" s="82" t="s">
        <v>82</v>
      </c>
      <c r="AR84" s="82" t="str">
        <f t="shared" si="13"/>
        <v>PL3</v>
      </c>
      <c r="AS84" s="53" t="str">
        <f t="shared" si="14"/>
        <v>Thừa 1</v>
      </c>
      <c r="AT84" s="53" t="s">
        <v>61</v>
      </c>
      <c r="AU84" s="84"/>
      <c r="AV84" s="53"/>
      <c r="AW84" s="53" t="s">
        <v>1681</v>
      </c>
      <c r="AX84" s="53">
        <v>1</v>
      </c>
      <c r="AY84" s="83"/>
      <c r="AZ84" s="53"/>
      <c r="BA84" s="53"/>
    </row>
    <row r="85" spans="3:53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1"/>
        <v>1</v>
      </c>
      <c r="M85" s="26">
        <f t="shared" si="12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26"/>
      <c r="AO85" s="26"/>
      <c r="AP85" s="67">
        <f>SUMIFS([1]Up!$J:$J,[1]Up!$D:$D,D85)</f>
        <v>0</v>
      </c>
      <c r="AQ85" s="82" t="s">
        <v>4091</v>
      </c>
      <c r="AR85" s="82" t="str">
        <f t="shared" si="13"/>
        <v>PL3</v>
      </c>
      <c r="AS85" s="53" t="str">
        <f t="shared" si="14"/>
        <v>Thừa 0.5</v>
      </c>
      <c r="AT85" s="53" t="s">
        <v>61</v>
      </c>
      <c r="AU85" s="84"/>
      <c r="AV85" s="53"/>
      <c r="AW85" s="53" t="s">
        <v>1681</v>
      </c>
      <c r="AX85" s="53">
        <v>1</v>
      </c>
      <c r="AY85" s="83"/>
      <c r="AZ85" s="53"/>
      <c r="BA85" s="53"/>
    </row>
    <row r="86" spans="3:53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1"/>
        <v>4</v>
      </c>
      <c r="M86" s="26">
        <f t="shared" si="12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67">
        <f>SUMIFS([1]Up!$J:$J,[1]Up!$D:$D,D86)</f>
        <v>0</v>
      </c>
      <c r="AQ86" s="82"/>
      <c r="AR86" s="82" t="str">
        <f t="shared" si="13"/>
        <v>PL6</v>
      </c>
      <c r="AS86" s="53" t="str">
        <f t="shared" si="14"/>
        <v/>
      </c>
      <c r="AT86" s="53" t="s">
        <v>61</v>
      </c>
      <c r="AU86" s="84" t="s">
        <v>2652</v>
      </c>
      <c r="AV86" s="53"/>
      <c r="AW86" s="53" t="s">
        <v>2653</v>
      </c>
      <c r="AX86" s="53">
        <v>4</v>
      </c>
      <c r="AY86" s="83">
        <v>46151</v>
      </c>
      <c r="AZ86" s="53"/>
      <c r="BA86" s="53"/>
    </row>
    <row r="87" spans="3:53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1"/>
        <v>2</v>
      </c>
      <c r="M87" s="26">
        <f t="shared" si="12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67">
        <f>SUMIFS([1]Up!$J:$J,[1]Up!$D:$D,D87)</f>
        <v>0</v>
      </c>
      <c r="AQ87" s="82"/>
      <c r="AR87" s="82" t="str">
        <f t="shared" si="13"/>
        <v>PL25</v>
      </c>
      <c r="AS87" s="53" t="str">
        <f t="shared" si="14"/>
        <v/>
      </c>
      <c r="AT87" s="53" t="s">
        <v>61</v>
      </c>
      <c r="AU87" s="84" t="s">
        <v>2662</v>
      </c>
      <c r="AV87" s="53"/>
      <c r="AW87" s="53" t="s">
        <v>2663</v>
      </c>
      <c r="AX87" s="53">
        <v>2</v>
      </c>
      <c r="AY87" s="83">
        <v>46151</v>
      </c>
      <c r="AZ87" s="53"/>
      <c r="BA87" s="53"/>
    </row>
    <row r="88" spans="3:53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1"/>
        <v>0</v>
      </c>
      <c r="M88" s="26">
        <f t="shared" si="12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67">
        <f>SUMIFS([1]Up!$J:$J,[1]Up!$D:$D,D88)</f>
        <v>0</v>
      </c>
      <c r="AQ88" s="82"/>
      <c r="AR88" s="82" t="str">
        <f t="shared" si="13"/>
        <v/>
      </c>
      <c r="AS88" s="53" t="str">
        <f t="shared" si="14"/>
        <v/>
      </c>
      <c r="AT88" s="53" t="s">
        <v>75</v>
      </c>
      <c r="AU88" s="84"/>
      <c r="AV88" s="53"/>
      <c r="AW88" s="53"/>
      <c r="AX88" s="53"/>
      <c r="AY88" s="83"/>
      <c r="AZ88" s="53"/>
      <c r="BA88" s="53"/>
    </row>
    <row r="89" spans="3:53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1"/>
        <v>0</v>
      </c>
      <c r="M89" s="26">
        <f t="shared" si="12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67">
        <f>SUMIFS([1]Up!$J:$J,[1]Up!$D:$D,D89)</f>
        <v>0</v>
      </c>
      <c r="AQ89" s="82"/>
      <c r="AR89" s="82" t="str">
        <f t="shared" si="13"/>
        <v/>
      </c>
      <c r="AS89" s="53" t="str">
        <f t="shared" si="14"/>
        <v/>
      </c>
      <c r="AT89" s="53" t="s">
        <v>75</v>
      </c>
      <c r="AU89" s="84"/>
      <c r="AV89" s="53"/>
      <c r="AW89" s="53"/>
      <c r="AX89" s="53"/>
      <c r="AY89" s="83"/>
      <c r="AZ89" s="53"/>
      <c r="BA89" s="53"/>
    </row>
    <row r="90" spans="3:53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1"/>
        <v>28</v>
      </c>
      <c r="M90" s="26">
        <f t="shared" si="1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67">
        <f>SUMIFS([1]Up!$J:$J,[1]Up!$D:$D,D90)</f>
        <v>0</v>
      </c>
      <c r="AQ90" s="82"/>
      <c r="AR90" s="82" t="str">
        <f t="shared" si="13"/>
        <v/>
      </c>
      <c r="AS90" s="53" t="str">
        <f t="shared" si="14"/>
        <v/>
      </c>
      <c r="AT90" s="53" t="s">
        <v>75</v>
      </c>
      <c r="AU90" s="84"/>
      <c r="AV90" s="53"/>
      <c r="AW90" s="53"/>
      <c r="AX90" s="53"/>
      <c r="AY90" s="83"/>
      <c r="AZ90" s="53"/>
      <c r="BA90" s="53"/>
    </row>
    <row r="91" spans="3:53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1"/>
        <v>56</v>
      </c>
      <c r="M91" s="26">
        <f t="shared" si="12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26"/>
      <c r="AO91" s="26"/>
      <c r="AP91" s="67">
        <f>SUMIFS([1]Up!$J:$J,[1]Up!$D:$D,D91)</f>
        <v>0</v>
      </c>
      <c r="AQ91" s="82"/>
      <c r="AR91" s="82" t="str">
        <f t="shared" si="13"/>
        <v/>
      </c>
      <c r="AS91" s="53" t="str">
        <f t="shared" si="14"/>
        <v/>
      </c>
      <c r="AT91" s="53" t="s">
        <v>75</v>
      </c>
      <c r="AU91" s="84"/>
      <c r="AV91" s="53"/>
      <c r="AW91" s="53"/>
      <c r="AX91" s="53"/>
      <c r="AY91" s="83"/>
      <c r="AZ91" s="53"/>
      <c r="BA91" s="53"/>
    </row>
    <row r="92" spans="3:53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1"/>
        <v>112</v>
      </c>
      <c r="M92" s="26">
        <f t="shared" si="12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67">
        <f>SUMIFS([1]Up!$J:$J,[1]Up!$D:$D,D92)</f>
        <v>0</v>
      </c>
      <c r="AQ92" s="82"/>
      <c r="AR92" s="82" t="str">
        <f t="shared" si="13"/>
        <v/>
      </c>
      <c r="AS92" s="53" t="str">
        <f t="shared" si="14"/>
        <v/>
      </c>
      <c r="AT92" s="53" t="s">
        <v>75</v>
      </c>
      <c r="AU92" s="84"/>
      <c r="AV92" s="53"/>
      <c r="AW92" s="53"/>
      <c r="AX92" s="53"/>
      <c r="AY92" s="83"/>
      <c r="AZ92" s="53"/>
      <c r="BA92" s="53"/>
    </row>
    <row r="93" spans="3:53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1"/>
        <v>1</v>
      </c>
      <c r="M93" s="26">
        <f t="shared" si="1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26"/>
      <c r="AO93" s="26"/>
      <c r="AP93" s="67">
        <f>SUMIFS([1]Up!$J:$J,[1]Up!$D:$D,D93)</f>
        <v>0</v>
      </c>
      <c r="AQ93" s="82"/>
      <c r="AR93" s="82" t="str">
        <f t="shared" si="13"/>
        <v>PL6</v>
      </c>
      <c r="AS93" s="53" t="str">
        <f t="shared" si="14"/>
        <v/>
      </c>
      <c r="AT93" s="53" t="s">
        <v>50</v>
      </c>
      <c r="AU93" s="84" t="s">
        <v>2652</v>
      </c>
      <c r="AV93" s="53"/>
      <c r="AW93" s="53" t="s">
        <v>2653</v>
      </c>
      <c r="AX93" s="53">
        <v>1</v>
      </c>
      <c r="AY93" s="83">
        <v>46151</v>
      </c>
      <c r="AZ93" s="53"/>
      <c r="BA93" s="53"/>
    </row>
    <row r="94" spans="3:53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1"/>
        <v>9</v>
      </c>
      <c r="M94" s="26">
        <f t="shared" si="12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67">
        <f>SUMIFS([1]Up!$J:$J,[1]Up!$D:$D,D94)</f>
        <v>0</v>
      </c>
      <c r="AQ94" s="82"/>
      <c r="AR94" s="82" t="str">
        <f t="shared" si="13"/>
        <v>PL12</v>
      </c>
      <c r="AS94" s="53" t="str">
        <f t="shared" si="14"/>
        <v/>
      </c>
      <c r="AT94" s="53" t="s">
        <v>50</v>
      </c>
      <c r="AU94" s="84" t="s">
        <v>2680</v>
      </c>
      <c r="AV94" s="53"/>
      <c r="AW94" s="53" t="s">
        <v>2681</v>
      </c>
      <c r="AX94" s="53">
        <v>9</v>
      </c>
      <c r="AY94" s="83">
        <v>46151</v>
      </c>
      <c r="AZ94" s="53"/>
      <c r="BA94" s="53"/>
    </row>
    <row r="95" spans="3:53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1"/>
        <v>9</v>
      </c>
      <c r="M95" s="26">
        <f t="shared" si="12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67">
        <f>SUMIFS([1]Up!$J:$J,[1]Up!$D:$D,D95)</f>
        <v>0</v>
      </c>
      <c r="AQ95" s="82"/>
      <c r="AR95" s="82" t="str">
        <f t="shared" si="13"/>
        <v>PL12</v>
      </c>
      <c r="AS95" s="53" t="str">
        <f t="shared" si="14"/>
        <v/>
      </c>
      <c r="AT95" s="53" t="s">
        <v>50</v>
      </c>
      <c r="AU95" s="84" t="s">
        <v>2647</v>
      </c>
      <c r="AV95" s="53"/>
      <c r="AW95" s="53" t="s">
        <v>2648</v>
      </c>
      <c r="AX95" s="53">
        <v>9</v>
      </c>
      <c r="AY95" s="83">
        <v>46151</v>
      </c>
      <c r="AZ95" s="53"/>
      <c r="BA95" s="53"/>
    </row>
    <row r="96" spans="3:53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1"/>
        <v>9</v>
      </c>
      <c r="M96" s="26">
        <f t="shared" si="12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67">
        <f>SUMIFS([1]Up!$J:$J,[1]Up!$D:$D,D96)</f>
        <v>0</v>
      </c>
      <c r="AQ96" s="82"/>
      <c r="AR96" s="82" t="str">
        <f t="shared" si="13"/>
        <v>PL12</v>
      </c>
      <c r="AS96" s="53" t="str">
        <f t="shared" si="14"/>
        <v/>
      </c>
      <c r="AT96" s="53" t="s">
        <v>50</v>
      </c>
      <c r="AU96" s="84" t="s">
        <v>2647</v>
      </c>
      <c r="AV96" s="53"/>
      <c r="AW96" s="53" t="s">
        <v>2648</v>
      </c>
      <c r="AX96" s="53">
        <v>9</v>
      </c>
      <c r="AY96" s="83">
        <v>46151</v>
      </c>
      <c r="AZ96" s="53"/>
      <c r="BA96" s="53"/>
    </row>
    <row r="97" spans="3:53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1"/>
        <v>2</v>
      </c>
      <c r="M97" s="26">
        <f t="shared" si="12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26"/>
      <c r="AO97" s="26"/>
      <c r="AP97" s="67">
        <f>SUMIFS([1]Up!$J:$J,[1]Up!$D:$D,D97)</f>
        <v>0</v>
      </c>
      <c r="AQ97" s="82"/>
      <c r="AR97" s="82" t="str">
        <f t="shared" si="13"/>
        <v>PL6</v>
      </c>
      <c r="AS97" s="53" t="str">
        <f t="shared" si="14"/>
        <v/>
      </c>
      <c r="AT97" s="53" t="s">
        <v>61</v>
      </c>
      <c r="AU97" s="84" t="s">
        <v>2652</v>
      </c>
      <c r="AV97" s="53"/>
      <c r="AW97" s="53" t="s">
        <v>2653</v>
      </c>
      <c r="AX97" s="53">
        <v>2</v>
      </c>
      <c r="AY97" s="83">
        <v>46151</v>
      </c>
      <c r="AZ97" s="53"/>
      <c r="BA97" s="53"/>
    </row>
    <row r="98" spans="3:53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1"/>
        <v>1</v>
      </c>
      <c r="M98" s="26">
        <f t="shared" si="1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26"/>
      <c r="AO98" s="26"/>
      <c r="AP98" s="67">
        <f>SUMIFS([1]Up!$J:$J,[1]Up!$D:$D,D98)</f>
        <v>0</v>
      </c>
      <c r="AQ98" s="82" t="s">
        <v>82</v>
      </c>
      <c r="AR98" s="82" t="str">
        <f t="shared" si="13"/>
        <v>PL6</v>
      </c>
      <c r="AS98" s="53" t="str">
        <f t="shared" si="14"/>
        <v>Thừa 1</v>
      </c>
      <c r="AT98" s="53" t="s">
        <v>61</v>
      </c>
      <c r="AU98" s="84"/>
      <c r="AV98" s="53"/>
      <c r="AW98" s="53" t="s">
        <v>1681</v>
      </c>
      <c r="AX98" s="53">
        <v>1</v>
      </c>
      <c r="AY98" s="83"/>
      <c r="AZ98" s="53"/>
      <c r="BA98" s="53"/>
    </row>
    <row r="99" spans="3:53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1"/>
        <v>2</v>
      </c>
      <c r="M99" s="26">
        <f t="shared" si="1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26"/>
      <c r="AO99" s="26"/>
      <c r="AP99" s="67">
        <f>SUMIFS([1]Up!$J:$J,[1]Up!$D:$D,D99)</f>
        <v>0</v>
      </c>
      <c r="AQ99" s="82"/>
      <c r="AR99" s="82" t="str">
        <f t="shared" si="13"/>
        <v>PL3</v>
      </c>
      <c r="AS99" s="53" t="str">
        <f t="shared" si="14"/>
        <v/>
      </c>
      <c r="AT99" s="53" t="s">
        <v>61</v>
      </c>
      <c r="AU99" s="84" t="s">
        <v>2688</v>
      </c>
      <c r="AV99" s="53"/>
      <c r="AW99" s="53" t="s">
        <v>2689</v>
      </c>
      <c r="AX99" s="53">
        <v>2</v>
      </c>
      <c r="AY99" s="83">
        <v>46151</v>
      </c>
      <c r="AZ99" s="53"/>
      <c r="BA99" s="53"/>
    </row>
    <row r="100" spans="3:53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1"/>
        <v>4</v>
      </c>
      <c r="M100" s="26">
        <f t="shared" si="12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67">
        <f>SUMIFS([1]Up!$J:$J,[1]Up!$D:$D,D100)</f>
        <v>0</v>
      </c>
      <c r="AQ100" s="82"/>
      <c r="AR100" s="82" t="str">
        <f t="shared" si="13"/>
        <v/>
      </c>
      <c r="AS100" s="53" t="str">
        <f t="shared" si="14"/>
        <v/>
      </c>
      <c r="AT100" s="53" t="s">
        <v>50</v>
      </c>
      <c r="AU100" s="84" t="s">
        <v>2691</v>
      </c>
      <c r="AV100" s="53"/>
      <c r="AW100" s="53" t="s">
        <v>2692</v>
      </c>
      <c r="AX100" s="53">
        <v>4</v>
      </c>
      <c r="AY100" s="83">
        <v>46165</v>
      </c>
      <c r="AZ100" s="53"/>
      <c r="BA100" s="53"/>
    </row>
    <row r="101" spans="3:53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1"/>
        <v>4</v>
      </c>
      <c r="M101" s="26">
        <f t="shared" si="12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67">
        <f>SUMIFS([1]Up!$J:$J,[1]Up!$D:$D,D101)</f>
        <v>0</v>
      </c>
      <c r="AQ101" s="82"/>
      <c r="AR101" s="82" t="str">
        <f t="shared" si="13"/>
        <v/>
      </c>
      <c r="AS101" s="53" t="str">
        <f t="shared" si="14"/>
        <v/>
      </c>
      <c r="AT101" s="53" t="s">
        <v>50</v>
      </c>
      <c r="AU101" s="84" t="s">
        <v>2691</v>
      </c>
      <c r="AV101" s="53"/>
      <c r="AW101" s="53" t="s">
        <v>2692</v>
      </c>
      <c r="AX101" s="53">
        <v>4</v>
      </c>
      <c r="AY101" s="83">
        <v>46165</v>
      </c>
      <c r="AZ101" s="53"/>
      <c r="BA101" s="53"/>
    </row>
    <row r="102" spans="3:53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1"/>
        <v>1</v>
      </c>
      <c r="M102" s="26">
        <f t="shared" si="12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67">
        <f>SUMIFS([1]Up!$J:$J,[1]Up!$D:$D,D102)</f>
        <v>0</v>
      </c>
      <c r="AQ102" s="82"/>
      <c r="AR102" s="82" t="str">
        <f t="shared" si="13"/>
        <v/>
      </c>
      <c r="AS102" s="53" t="str">
        <f t="shared" si="14"/>
        <v/>
      </c>
      <c r="AT102" s="53" t="s">
        <v>50</v>
      </c>
      <c r="AU102" s="84" t="s">
        <v>2639</v>
      </c>
      <c r="AV102" s="53"/>
      <c r="AW102" s="53" t="s">
        <v>2695</v>
      </c>
      <c r="AX102" s="53">
        <v>1</v>
      </c>
      <c r="AY102" s="83">
        <v>46165</v>
      </c>
      <c r="AZ102" s="53"/>
      <c r="BA102" s="53"/>
    </row>
    <row r="103" spans="3:53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1"/>
        <v>2</v>
      </c>
      <c r="M103" s="26">
        <f t="shared" si="1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>
        <v>2</v>
      </c>
      <c r="AO103" s="26"/>
      <c r="AP103" s="67">
        <f>SUMIFS([1]Up!$J:$J,[1]Up!$D:$D,D103)</f>
        <v>0</v>
      </c>
      <c r="AQ103" s="82"/>
      <c r="AR103" s="82" t="str">
        <f t="shared" si="13"/>
        <v/>
      </c>
      <c r="AS103" s="53" t="str">
        <f t="shared" si="14"/>
        <v/>
      </c>
      <c r="AT103" s="53" t="s">
        <v>75</v>
      </c>
      <c r="AU103" s="84"/>
      <c r="AV103" s="53"/>
      <c r="AW103" s="53"/>
      <c r="AX103" s="53"/>
      <c r="AY103" s="83"/>
      <c r="AZ103" s="53"/>
      <c r="BA103" s="53"/>
    </row>
    <row r="104" spans="3:53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1"/>
        <v>9</v>
      </c>
      <c r="M104" s="26">
        <f t="shared" si="12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67">
        <f>SUMIFS([1]Up!$J:$J,[1]Up!$D:$D,D104)</f>
        <v>0</v>
      </c>
      <c r="AQ104" s="82"/>
      <c r="AR104" s="82" t="str">
        <f t="shared" si="13"/>
        <v>PL12</v>
      </c>
      <c r="AS104" s="53" t="str">
        <f t="shared" si="14"/>
        <v/>
      </c>
      <c r="AT104" s="53" t="s">
        <v>50</v>
      </c>
      <c r="AU104" s="84" t="s">
        <v>2699</v>
      </c>
      <c r="AV104" s="53"/>
      <c r="AW104" s="53" t="s">
        <v>2700</v>
      </c>
      <c r="AX104" s="53">
        <v>9</v>
      </c>
      <c r="AY104" s="83">
        <v>46165</v>
      </c>
      <c r="AZ104" s="53"/>
      <c r="BA104" s="53"/>
    </row>
    <row r="105" spans="3:53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1"/>
        <v>36</v>
      </c>
      <c r="M105" s="26">
        <f t="shared" si="12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67">
        <f>SUMIFS([1]Up!$J:$J,[1]Up!$D:$D,D105)</f>
        <v>0</v>
      </c>
      <c r="AQ105" s="82"/>
      <c r="AR105" s="82" t="str">
        <f t="shared" si="13"/>
        <v>PL6</v>
      </c>
      <c r="AS105" s="53" t="str">
        <f t="shared" si="14"/>
        <v/>
      </c>
      <c r="AT105" s="53" t="s">
        <v>50</v>
      </c>
      <c r="AU105" s="84" t="s">
        <v>2703</v>
      </c>
      <c r="AV105" s="53"/>
      <c r="AW105" s="53" t="s">
        <v>2704</v>
      </c>
      <c r="AX105" s="53">
        <v>36</v>
      </c>
      <c r="AY105" s="83">
        <v>46165</v>
      </c>
      <c r="AZ105" s="53"/>
      <c r="BA105" s="53"/>
    </row>
    <row r="106" spans="3:53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1"/>
        <v>9</v>
      </c>
      <c r="M106" s="26">
        <f t="shared" si="12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67">
        <f>SUMIFS([1]Up!$J:$J,[1]Up!$D:$D,D106)</f>
        <v>0</v>
      </c>
      <c r="AQ106" s="82"/>
      <c r="AR106" s="82" t="str">
        <f t="shared" si="13"/>
        <v>PL12</v>
      </c>
      <c r="AS106" s="53" t="str">
        <f t="shared" si="14"/>
        <v/>
      </c>
      <c r="AT106" s="53" t="s">
        <v>50</v>
      </c>
      <c r="AU106" s="84" t="s">
        <v>2699</v>
      </c>
      <c r="AV106" s="53"/>
      <c r="AW106" s="53" t="s">
        <v>2700</v>
      </c>
      <c r="AX106" s="53">
        <v>9</v>
      </c>
      <c r="AY106" s="83">
        <v>46165</v>
      </c>
      <c r="AZ106" s="53"/>
      <c r="BA106" s="53"/>
    </row>
    <row r="107" spans="3:53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1"/>
        <v>1</v>
      </c>
      <c r="M107" s="26">
        <f t="shared" si="1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26"/>
      <c r="AO107" s="26"/>
      <c r="AP107" s="67">
        <f>SUMIFS([1]Up!$J:$J,[1]Up!$D:$D,D107)</f>
        <v>0</v>
      </c>
      <c r="AQ107" s="82" t="s">
        <v>82</v>
      </c>
      <c r="AR107" s="82" t="str">
        <f t="shared" si="13"/>
        <v>PL3</v>
      </c>
      <c r="AS107" s="53" t="str">
        <f t="shared" si="14"/>
        <v>Thừa 1</v>
      </c>
      <c r="AT107" s="53" t="s">
        <v>61</v>
      </c>
      <c r="AU107" s="84"/>
      <c r="AV107" s="53"/>
      <c r="AW107" s="53" t="s">
        <v>1681</v>
      </c>
      <c r="AX107" s="53">
        <v>1</v>
      </c>
      <c r="AY107" s="83"/>
      <c r="AZ107" s="53"/>
      <c r="BA107" s="53"/>
    </row>
    <row r="108" spans="3:53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1"/>
        <v>1</v>
      </c>
      <c r="M108" s="26">
        <f t="shared" si="1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26"/>
      <c r="AO108" s="26"/>
      <c r="AP108" s="67">
        <f>SUMIFS([1]Up!$J:$J,[1]Up!$D:$D,D108)</f>
        <v>0</v>
      </c>
      <c r="AQ108" s="82" t="s">
        <v>82</v>
      </c>
      <c r="AR108" s="82" t="str">
        <f t="shared" si="13"/>
        <v>PL3</v>
      </c>
      <c r="AS108" s="53" t="str">
        <f t="shared" si="14"/>
        <v>Thừa 1</v>
      </c>
      <c r="AT108" s="53" t="s">
        <v>61</v>
      </c>
      <c r="AU108" s="84"/>
      <c r="AV108" s="53"/>
      <c r="AW108" s="53" t="s">
        <v>1681</v>
      </c>
      <c r="AX108" s="53">
        <v>1</v>
      </c>
      <c r="AY108" s="83"/>
      <c r="AZ108" s="53"/>
      <c r="BA108" s="53"/>
    </row>
    <row r="109" spans="3:53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1"/>
        <v>1</v>
      </c>
      <c r="M109" s="26">
        <f t="shared" si="12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26"/>
      <c r="AO109" s="26"/>
      <c r="AP109" s="67">
        <f>SUMIFS([1]Up!$J:$J,[1]Up!$D:$D,D109)</f>
        <v>0</v>
      </c>
      <c r="AQ109" s="82" t="s">
        <v>82</v>
      </c>
      <c r="AR109" s="82" t="str">
        <f t="shared" si="13"/>
        <v>PL3</v>
      </c>
      <c r="AS109" s="53" t="str">
        <f t="shared" si="14"/>
        <v>Thừa 1</v>
      </c>
      <c r="AT109" s="53" t="s">
        <v>61</v>
      </c>
      <c r="AU109" s="84"/>
      <c r="AV109" s="53"/>
      <c r="AW109" s="53" t="s">
        <v>1681</v>
      </c>
      <c r="AX109" s="53">
        <v>1</v>
      </c>
      <c r="AY109" s="83"/>
      <c r="AZ109" s="53"/>
      <c r="BA109" s="53"/>
    </row>
    <row r="110" spans="3:53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1"/>
        <v>4</v>
      </c>
      <c r="M110" s="26">
        <f t="shared" si="12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67">
        <f>SUMIFS([1]Up!$J:$J,[1]Up!$D:$D,D110)</f>
        <v>0</v>
      </c>
      <c r="AQ110" s="82"/>
      <c r="AR110" s="82" t="str">
        <f t="shared" si="13"/>
        <v>PL6</v>
      </c>
      <c r="AS110" s="53" t="str">
        <f t="shared" si="14"/>
        <v/>
      </c>
      <c r="AT110" s="53" t="s">
        <v>61</v>
      </c>
      <c r="AU110" s="84" t="s">
        <v>2703</v>
      </c>
      <c r="AV110" s="53"/>
      <c r="AW110" s="53" t="s">
        <v>2704</v>
      </c>
      <c r="AX110" s="53">
        <v>4</v>
      </c>
      <c r="AY110" s="83">
        <v>46165</v>
      </c>
      <c r="AZ110" s="53"/>
      <c r="BA110" s="53"/>
    </row>
    <row r="111" spans="3:53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1"/>
        <v>2</v>
      </c>
      <c r="M111" s="26">
        <f t="shared" si="12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26"/>
      <c r="AO111" s="26"/>
      <c r="AP111" s="67">
        <f>SUMIFS([1]Up!$J:$J,[1]Up!$D:$D,D111)</f>
        <v>0</v>
      </c>
      <c r="AQ111" s="82"/>
      <c r="AR111" s="82" t="str">
        <f t="shared" si="13"/>
        <v>PL19</v>
      </c>
      <c r="AS111" s="53" t="str">
        <f t="shared" si="14"/>
        <v/>
      </c>
      <c r="AT111" s="53" t="s">
        <v>61</v>
      </c>
      <c r="AU111" s="84" t="s">
        <v>2711</v>
      </c>
      <c r="AV111" s="53"/>
      <c r="AW111" s="53" t="s">
        <v>2712</v>
      </c>
      <c r="AX111" s="53">
        <v>2</v>
      </c>
      <c r="AY111" s="83">
        <v>46165</v>
      </c>
      <c r="AZ111" s="53"/>
      <c r="BA111" s="53"/>
    </row>
    <row r="112" spans="3:53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1"/>
        <v>0</v>
      </c>
      <c r="M112" s="26">
        <f t="shared" si="12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67">
        <f>SUMIFS([1]Up!$J:$J,[1]Up!$D:$D,D112)</f>
        <v>0</v>
      </c>
      <c r="AQ112" s="82"/>
      <c r="AR112" s="82" t="str">
        <f t="shared" si="13"/>
        <v/>
      </c>
      <c r="AS112" s="53" t="str">
        <f t="shared" si="14"/>
        <v/>
      </c>
      <c r="AT112" s="53" t="s">
        <v>75</v>
      </c>
      <c r="AU112" s="84"/>
      <c r="AV112" s="53"/>
      <c r="AW112" s="53"/>
      <c r="AX112" s="53"/>
      <c r="AY112" s="83"/>
      <c r="AZ112" s="53"/>
      <c r="BA112" s="53"/>
    </row>
    <row r="113" spans="3:53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1"/>
        <v>0</v>
      </c>
      <c r="M113" s="26">
        <f t="shared" si="12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67">
        <f>SUMIFS([1]Up!$J:$J,[1]Up!$D:$D,D113)</f>
        <v>0</v>
      </c>
      <c r="AQ113" s="82"/>
      <c r="AR113" s="82" t="str">
        <f t="shared" si="13"/>
        <v/>
      </c>
      <c r="AS113" s="53" t="str">
        <f t="shared" si="14"/>
        <v/>
      </c>
      <c r="AT113" s="53" t="s">
        <v>75</v>
      </c>
      <c r="AU113" s="84"/>
      <c r="AV113" s="53"/>
      <c r="AW113" s="53"/>
      <c r="AX113" s="53"/>
      <c r="AY113" s="83"/>
      <c r="AZ113" s="53"/>
      <c r="BA113" s="53"/>
    </row>
    <row r="114" spans="3:53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1"/>
        <v>56</v>
      </c>
      <c r="M114" s="26">
        <f t="shared" si="12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67">
        <f>SUMIFS([1]Up!$J:$J,[1]Up!$D:$D,D114)</f>
        <v>0</v>
      </c>
      <c r="AQ114" s="82"/>
      <c r="AR114" s="82" t="str">
        <f t="shared" si="13"/>
        <v/>
      </c>
      <c r="AS114" s="53" t="str">
        <f t="shared" si="14"/>
        <v>Thừa 37</v>
      </c>
      <c r="AT114" s="53" t="s">
        <v>75</v>
      </c>
      <c r="AU114" s="84"/>
      <c r="AV114" s="53"/>
      <c r="AW114" s="53"/>
      <c r="AX114" s="53"/>
      <c r="AY114" s="83"/>
      <c r="AZ114" s="53"/>
      <c r="BA114" s="53"/>
    </row>
    <row r="115" spans="3:53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1"/>
        <v>56</v>
      </c>
      <c r="M115" s="26">
        <f t="shared" si="12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26"/>
      <c r="AO115" s="26"/>
      <c r="AP115" s="67">
        <f>SUMIFS([1]Up!$J:$J,[1]Up!$D:$D,D115)</f>
        <v>0</v>
      </c>
      <c r="AQ115" s="82"/>
      <c r="AR115" s="82" t="str">
        <f t="shared" si="13"/>
        <v/>
      </c>
      <c r="AS115" s="53" t="str">
        <f t="shared" si="14"/>
        <v/>
      </c>
      <c r="AT115" s="53" t="s">
        <v>75</v>
      </c>
      <c r="AU115" s="84"/>
      <c r="AV115" s="53"/>
      <c r="AW115" s="53"/>
      <c r="AX115" s="53"/>
      <c r="AY115" s="83"/>
      <c r="AZ115" s="53"/>
      <c r="BA115" s="53"/>
    </row>
    <row r="116" spans="3:53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1"/>
        <v>84</v>
      </c>
      <c r="M116" s="26">
        <f t="shared" si="12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67">
        <f>SUMIFS([1]Up!$J:$J,[1]Up!$D:$D,D116)</f>
        <v>0</v>
      </c>
      <c r="AQ116" s="82"/>
      <c r="AR116" s="82" t="str">
        <f t="shared" si="13"/>
        <v/>
      </c>
      <c r="AS116" s="53" t="str">
        <f t="shared" si="14"/>
        <v>Thừa 15</v>
      </c>
      <c r="AT116" s="53" t="s">
        <v>75</v>
      </c>
      <c r="AU116" s="84"/>
      <c r="AV116" s="53"/>
      <c r="AW116" s="53"/>
      <c r="AX116" s="53"/>
      <c r="AY116" s="83"/>
      <c r="AZ116" s="53"/>
      <c r="BA116" s="53"/>
    </row>
    <row r="117" spans="3:53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1"/>
        <v>9</v>
      </c>
      <c r="M117" s="26">
        <f t="shared" si="12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67">
        <f>SUMIFS([1]Up!$J:$J,[1]Up!$D:$D,D117)</f>
        <v>0</v>
      </c>
      <c r="AQ117" s="82"/>
      <c r="AR117" s="82" t="str">
        <f t="shared" si="13"/>
        <v>PL12</v>
      </c>
      <c r="AS117" s="53" t="str">
        <f t="shared" si="14"/>
        <v/>
      </c>
      <c r="AT117" s="53" t="s">
        <v>50</v>
      </c>
      <c r="AU117" s="84" t="s">
        <v>2699</v>
      </c>
      <c r="AV117" s="53"/>
      <c r="AW117" s="53" t="s">
        <v>2700</v>
      </c>
      <c r="AX117" s="53">
        <v>9</v>
      </c>
      <c r="AY117" s="83">
        <v>46165</v>
      </c>
      <c r="AZ117" s="53"/>
      <c r="BA117" s="53"/>
    </row>
    <row r="118" spans="3:53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1"/>
        <v>9</v>
      </c>
      <c r="M118" s="26">
        <f t="shared" si="12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67">
        <f>SUMIFS([1]Up!$J:$J,[1]Up!$D:$D,D118)</f>
        <v>0</v>
      </c>
      <c r="AQ118" s="82"/>
      <c r="AR118" s="82" t="str">
        <f t="shared" si="13"/>
        <v>PL12</v>
      </c>
      <c r="AS118" s="53" t="str">
        <f t="shared" si="14"/>
        <v/>
      </c>
      <c r="AT118" s="53" t="s">
        <v>50</v>
      </c>
      <c r="AU118" s="84" t="s">
        <v>2699</v>
      </c>
      <c r="AV118" s="53"/>
      <c r="AW118" s="53" t="s">
        <v>2700</v>
      </c>
      <c r="AX118" s="53">
        <v>9</v>
      </c>
      <c r="AY118" s="83">
        <v>46165</v>
      </c>
      <c r="AZ118" s="53"/>
      <c r="BA118" s="53"/>
    </row>
    <row r="119" spans="3:53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1"/>
        <v>1</v>
      </c>
      <c r="M119" s="26">
        <f t="shared" si="12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67">
        <f>SUMIFS([1]Up!$J:$J,[1]Up!$D:$D,D119)</f>
        <v>0</v>
      </c>
      <c r="AQ119" s="82"/>
      <c r="AR119" s="82" t="str">
        <f t="shared" si="13"/>
        <v>PL6</v>
      </c>
      <c r="AS119" s="53" t="str">
        <f t="shared" si="14"/>
        <v/>
      </c>
      <c r="AT119" s="53" t="s">
        <v>50</v>
      </c>
      <c r="AU119" s="84" t="s">
        <v>2703</v>
      </c>
      <c r="AV119" s="53"/>
      <c r="AW119" s="53" t="s">
        <v>2704</v>
      </c>
      <c r="AX119" s="53">
        <v>1</v>
      </c>
      <c r="AY119" s="83">
        <v>46165</v>
      </c>
      <c r="AZ119" s="53"/>
      <c r="BA119" s="53"/>
    </row>
    <row r="120" spans="3:53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1"/>
        <v>9</v>
      </c>
      <c r="M120" s="26">
        <f t="shared" si="12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67">
        <f>SUMIFS([1]Up!$J:$J,[1]Up!$D:$D,D120)</f>
        <v>0</v>
      </c>
      <c r="AQ120" s="82"/>
      <c r="AR120" s="82" t="str">
        <f t="shared" si="13"/>
        <v>PL12</v>
      </c>
      <c r="AS120" s="53" t="str">
        <f t="shared" si="14"/>
        <v/>
      </c>
      <c r="AT120" s="53" t="s">
        <v>50</v>
      </c>
      <c r="AU120" s="84" t="s">
        <v>2722</v>
      </c>
      <c r="AV120" s="53"/>
      <c r="AW120" s="53" t="s">
        <v>2723</v>
      </c>
      <c r="AX120" s="53">
        <v>9</v>
      </c>
      <c r="AY120" s="83">
        <v>46165</v>
      </c>
      <c r="AZ120" s="53"/>
      <c r="BA120" s="53"/>
    </row>
    <row r="121" spans="3:53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1"/>
        <v>1</v>
      </c>
      <c r="M121" s="26">
        <f t="shared" si="12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67">
        <f>SUMIFS([1]Up!$J:$J,[1]Up!$D:$D,D121)</f>
        <v>0</v>
      </c>
      <c r="AQ121" s="82" t="s">
        <v>82</v>
      </c>
      <c r="AR121" s="82" t="str">
        <f t="shared" si="13"/>
        <v>PL6</v>
      </c>
      <c r="AS121" s="53" t="str">
        <f t="shared" si="14"/>
        <v>Thừa 1</v>
      </c>
      <c r="AT121" s="53" t="s">
        <v>61</v>
      </c>
      <c r="AU121" s="84"/>
      <c r="AV121" s="53"/>
      <c r="AW121" s="53" t="s">
        <v>1681</v>
      </c>
      <c r="AX121" s="53">
        <v>1</v>
      </c>
      <c r="AY121" s="83"/>
      <c r="AZ121" s="53"/>
      <c r="BA121" s="53"/>
    </row>
    <row r="122" spans="3:53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1"/>
        <v>2</v>
      </c>
      <c r="M122" s="26">
        <f t="shared" si="12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26"/>
      <c r="AO122" s="26"/>
      <c r="AP122" s="67">
        <f>SUMIFS([1]Up!$J:$J,[1]Up!$D:$D,D122)</f>
        <v>0</v>
      </c>
      <c r="AQ122" s="82"/>
      <c r="AR122" s="82" t="str">
        <f t="shared" si="13"/>
        <v>PL3</v>
      </c>
      <c r="AS122" s="53" t="str">
        <f t="shared" si="14"/>
        <v/>
      </c>
      <c r="AT122" s="53" t="s">
        <v>61</v>
      </c>
      <c r="AU122" s="84" t="s">
        <v>2726</v>
      </c>
      <c r="AV122" s="53"/>
      <c r="AW122" s="53" t="s">
        <v>2727</v>
      </c>
      <c r="AX122" s="53">
        <v>2</v>
      </c>
      <c r="AY122" s="83">
        <v>46165</v>
      </c>
      <c r="AZ122" s="53"/>
      <c r="BA122" s="53"/>
    </row>
    <row r="123" spans="3:53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1"/>
        <v>2</v>
      </c>
      <c r="M123" s="26">
        <f t="shared" si="12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67">
        <f>SUMIFS([1]Up!$J:$J,[1]Up!$D:$D,D123)</f>
        <v>0</v>
      </c>
      <c r="AQ123" s="82"/>
      <c r="AR123" s="82" t="str">
        <f t="shared" si="13"/>
        <v>PL6</v>
      </c>
      <c r="AS123" s="53" t="str">
        <f t="shared" si="14"/>
        <v/>
      </c>
      <c r="AT123" s="53" t="s">
        <v>61</v>
      </c>
      <c r="AU123" s="84" t="s">
        <v>2703</v>
      </c>
      <c r="AV123" s="53"/>
      <c r="AW123" s="53" t="s">
        <v>2704</v>
      </c>
      <c r="AX123" s="53">
        <v>2</v>
      </c>
      <c r="AY123" s="83">
        <v>46165</v>
      </c>
      <c r="AZ123" s="53"/>
      <c r="BA123" s="53"/>
    </row>
    <row r="124" spans="3:53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1"/>
        <v>4</v>
      </c>
      <c r="M124" s="26">
        <f t="shared" si="12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67">
        <f>SUMIFS([1]Up!$J:$J,[1]Up!$D:$D,D124)</f>
        <v>0</v>
      </c>
      <c r="AQ124" s="82"/>
      <c r="AR124" s="82" t="str">
        <f t="shared" si="13"/>
        <v/>
      </c>
      <c r="AS124" s="53" t="str">
        <f t="shared" si="14"/>
        <v/>
      </c>
      <c r="AT124" s="53" t="s">
        <v>50</v>
      </c>
      <c r="AU124" s="84" t="s">
        <v>2634</v>
      </c>
      <c r="AV124" s="53"/>
      <c r="AW124" s="53" t="s">
        <v>2635</v>
      </c>
      <c r="AX124" s="53">
        <v>4</v>
      </c>
      <c r="AY124" s="83">
        <v>46151</v>
      </c>
      <c r="AZ124" s="53"/>
      <c r="BA124" s="53"/>
    </row>
    <row r="125" spans="3:53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1"/>
        <v>4</v>
      </c>
      <c r="M125" s="26">
        <f t="shared" si="12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67">
        <f>SUMIFS([1]Up!$J:$J,[1]Up!$D:$D,D125)</f>
        <v>0</v>
      </c>
      <c r="AQ125" s="82"/>
      <c r="AR125" s="82" t="str">
        <f t="shared" si="13"/>
        <v/>
      </c>
      <c r="AS125" s="53" t="str">
        <f t="shared" si="14"/>
        <v/>
      </c>
      <c r="AT125" s="53" t="s">
        <v>50</v>
      </c>
      <c r="AU125" s="84" t="s">
        <v>2634</v>
      </c>
      <c r="AV125" s="53"/>
      <c r="AW125" s="53" t="s">
        <v>2635</v>
      </c>
      <c r="AX125" s="53">
        <v>4</v>
      </c>
      <c r="AY125" s="83">
        <v>46151</v>
      </c>
      <c r="AZ125" s="53"/>
      <c r="BA125" s="53"/>
    </row>
    <row r="126" spans="3:53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1"/>
        <v>1</v>
      </c>
      <c r="M126" s="26">
        <f t="shared" si="12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67">
        <f>SUMIFS([1]Up!$J:$J,[1]Up!$D:$D,D126)</f>
        <v>0</v>
      </c>
      <c r="AQ126" s="82"/>
      <c r="AR126" s="82" t="str">
        <f t="shared" si="13"/>
        <v/>
      </c>
      <c r="AS126" s="53" t="str">
        <f t="shared" si="14"/>
        <v/>
      </c>
      <c r="AT126" s="53" t="s">
        <v>50</v>
      </c>
      <c r="AU126" s="84" t="s">
        <v>2639</v>
      </c>
      <c r="AV126" s="53"/>
      <c r="AW126" s="53" t="s">
        <v>2640</v>
      </c>
      <c r="AX126" s="53">
        <v>1</v>
      </c>
      <c r="AY126" s="83">
        <v>46151</v>
      </c>
      <c r="AZ126" s="53"/>
      <c r="BA126" s="53"/>
    </row>
    <row r="127" spans="3:53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1"/>
        <v>2</v>
      </c>
      <c r="M127" s="26">
        <f t="shared" si="12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>
        <v>2</v>
      </c>
      <c r="AO127" s="26"/>
      <c r="AP127" s="67">
        <f>SUMIFS([1]Up!$J:$J,[1]Up!$D:$D,D127)</f>
        <v>0</v>
      </c>
      <c r="AQ127" s="82"/>
      <c r="AR127" s="82" t="str">
        <f t="shared" si="13"/>
        <v/>
      </c>
      <c r="AS127" s="53" t="str">
        <f t="shared" si="14"/>
        <v/>
      </c>
      <c r="AT127" s="53" t="s">
        <v>75</v>
      </c>
      <c r="AU127" s="84"/>
      <c r="AV127" s="53"/>
      <c r="AW127" s="53"/>
      <c r="AX127" s="53"/>
      <c r="AY127" s="83"/>
      <c r="AZ127" s="53"/>
      <c r="BA127" s="53"/>
    </row>
    <row r="128" spans="3:53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1"/>
        <v>9</v>
      </c>
      <c r="M128" s="26">
        <f t="shared" si="12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67">
        <f>SUMIFS([1]Up!$J:$J,[1]Up!$D:$D,D128)</f>
        <v>0</v>
      </c>
      <c r="AQ128" s="82"/>
      <c r="AR128" s="82" t="str">
        <f t="shared" si="13"/>
        <v>PL12</v>
      </c>
      <c r="AS128" s="53" t="str">
        <f t="shared" si="14"/>
        <v/>
      </c>
      <c r="AT128" s="53" t="s">
        <v>50</v>
      </c>
      <c r="AU128" s="84" t="s">
        <v>2647</v>
      </c>
      <c r="AV128" s="53"/>
      <c r="AW128" s="53" t="s">
        <v>2648</v>
      </c>
      <c r="AX128" s="53">
        <v>9</v>
      </c>
      <c r="AY128" s="83">
        <v>46151</v>
      </c>
      <c r="AZ128" s="53"/>
      <c r="BA128" s="53"/>
    </row>
    <row r="129" spans="3:53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1"/>
        <v>36</v>
      </c>
      <c r="M129" s="26">
        <f t="shared" si="12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67">
        <f>SUMIFS([1]Up!$J:$J,[1]Up!$D:$D,D129)</f>
        <v>0</v>
      </c>
      <c r="AQ129" s="82"/>
      <c r="AR129" s="82" t="str">
        <f t="shared" si="13"/>
        <v>PL6</v>
      </c>
      <c r="AS129" s="53" t="str">
        <f t="shared" si="14"/>
        <v/>
      </c>
      <c r="AT129" s="53" t="s">
        <v>50</v>
      </c>
      <c r="AU129" s="84" t="s">
        <v>2652</v>
      </c>
      <c r="AV129" s="53"/>
      <c r="AW129" s="53" t="s">
        <v>2653</v>
      </c>
      <c r="AX129" s="53">
        <v>36</v>
      </c>
      <c r="AY129" s="83">
        <v>46151</v>
      </c>
      <c r="AZ129" s="53"/>
      <c r="BA129" s="53"/>
    </row>
    <row r="130" spans="3:53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1"/>
        <v>9</v>
      </c>
      <c r="M130" s="26">
        <f t="shared" si="12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67">
        <f>SUMIFS([1]Up!$J:$J,[1]Up!$D:$D,D130)</f>
        <v>0</v>
      </c>
      <c r="AQ130" s="82"/>
      <c r="AR130" s="82" t="str">
        <f t="shared" si="13"/>
        <v>PL12</v>
      </c>
      <c r="AS130" s="53" t="str">
        <f t="shared" si="14"/>
        <v/>
      </c>
      <c r="AT130" s="53" t="s">
        <v>50</v>
      </c>
      <c r="AU130" s="84" t="s">
        <v>2647</v>
      </c>
      <c r="AV130" s="53"/>
      <c r="AW130" s="53" t="s">
        <v>2648</v>
      </c>
      <c r="AX130" s="53">
        <v>9</v>
      </c>
      <c r="AY130" s="83">
        <v>46151</v>
      </c>
      <c r="AZ130" s="53"/>
      <c r="BA130" s="53"/>
    </row>
    <row r="131" spans="3:53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1"/>
        <v>1</v>
      </c>
      <c r="M131" s="26">
        <f t="shared" si="12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26"/>
      <c r="AO131" s="26"/>
      <c r="AP131" s="67">
        <f>SUMIFS([1]Up!$J:$J,[1]Up!$D:$D,D131)</f>
        <v>0</v>
      </c>
      <c r="AQ131" s="82" t="s">
        <v>82</v>
      </c>
      <c r="AR131" s="82" t="str">
        <f t="shared" si="13"/>
        <v>PL3</v>
      </c>
      <c r="AS131" s="53" t="str">
        <f t="shared" si="14"/>
        <v>Thừa 1</v>
      </c>
      <c r="AT131" s="53" t="s">
        <v>61</v>
      </c>
      <c r="AU131" s="84"/>
      <c r="AV131" s="53"/>
      <c r="AW131" s="53" t="s">
        <v>1681</v>
      </c>
      <c r="AX131" s="53">
        <v>1</v>
      </c>
      <c r="AY131" s="83"/>
      <c r="AZ131" s="53"/>
      <c r="BA131" s="53"/>
    </row>
    <row r="132" spans="3:53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1"/>
        <v>1</v>
      </c>
      <c r="M132" s="26">
        <f t="shared" si="12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26"/>
      <c r="AO132" s="26"/>
      <c r="AP132" s="67">
        <f>SUMIFS([1]Up!$J:$J,[1]Up!$D:$D,D132)</f>
        <v>0</v>
      </c>
      <c r="AQ132" s="82" t="s">
        <v>82</v>
      </c>
      <c r="AR132" s="82" t="str">
        <f t="shared" si="13"/>
        <v>PL3</v>
      </c>
      <c r="AS132" s="53" t="str">
        <f t="shared" si="14"/>
        <v>Thừa 1</v>
      </c>
      <c r="AT132" s="53" t="s">
        <v>61</v>
      </c>
      <c r="AU132" s="84"/>
      <c r="AV132" s="53"/>
      <c r="AW132" s="53" t="s">
        <v>1681</v>
      </c>
      <c r="AX132" s="53">
        <v>1</v>
      </c>
      <c r="AY132" s="83"/>
      <c r="AZ132" s="53"/>
      <c r="BA132" s="53"/>
    </row>
    <row r="133" spans="3:53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1"/>
        <v>1</v>
      </c>
      <c r="M133" s="26">
        <f t="shared" si="12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26"/>
      <c r="AO133" s="26"/>
      <c r="AP133" s="67">
        <f>SUMIFS([1]Up!$J:$J,[1]Up!$D:$D,D133)</f>
        <v>0</v>
      </c>
      <c r="AQ133" s="82" t="s">
        <v>4091</v>
      </c>
      <c r="AR133" s="82" t="str">
        <f t="shared" si="13"/>
        <v>PL3</v>
      </c>
      <c r="AS133" s="53" t="str">
        <f t="shared" si="14"/>
        <v>Thừa 0.5</v>
      </c>
      <c r="AT133" s="53" t="s">
        <v>61</v>
      </c>
      <c r="AU133" s="84"/>
      <c r="AV133" s="53"/>
      <c r="AW133" s="53" t="s">
        <v>1681</v>
      </c>
      <c r="AX133" s="53">
        <v>1</v>
      </c>
      <c r="AY133" s="83"/>
      <c r="AZ133" s="53"/>
      <c r="BA133" s="53"/>
    </row>
    <row r="134" spans="3:53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1"/>
        <v>4</v>
      </c>
      <c r="M134" s="26">
        <f t="shared" si="12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67">
        <f>SUMIFS([1]Up!$J:$J,[1]Up!$D:$D,D134)</f>
        <v>0</v>
      </c>
      <c r="AQ134" s="82"/>
      <c r="AR134" s="82" t="str">
        <f t="shared" si="13"/>
        <v>PL6</v>
      </c>
      <c r="AS134" s="53" t="str">
        <f t="shared" si="14"/>
        <v/>
      </c>
      <c r="AT134" s="53" t="s">
        <v>61</v>
      </c>
      <c r="AU134" s="84" t="s">
        <v>2652</v>
      </c>
      <c r="AV134" s="53"/>
      <c r="AW134" s="53" t="s">
        <v>2653</v>
      </c>
      <c r="AX134" s="53">
        <v>4</v>
      </c>
      <c r="AY134" s="83">
        <v>46151</v>
      </c>
      <c r="AZ134" s="53"/>
      <c r="BA134" s="53"/>
    </row>
    <row r="135" spans="3:53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1"/>
        <v>2</v>
      </c>
      <c r="M135" s="26">
        <f t="shared" si="12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67">
        <f>SUMIFS([1]Up!$J:$J,[1]Up!$D:$D,D135)</f>
        <v>0</v>
      </c>
      <c r="AQ135" s="82"/>
      <c r="AR135" s="82" t="str">
        <f t="shared" si="13"/>
        <v>PL25</v>
      </c>
      <c r="AS135" s="53" t="str">
        <f t="shared" si="14"/>
        <v/>
      </c>
      <c r="AT135" s="53" t="s">
        <v>61</v>
      </c>
      <c r="AU135" s="84" t="s">
        <v>2662</v>
      </c>
      <c r="AV135" s="53"/>
      <c r="AW135" s="53" t="s">
        <v>2663</v>
      </c>
      <c r="AX135" s="53">
        <v>2</v>
      </c>
      <c r="AY135" s="83">
        <v>46151</v>
      </c>
      <c r="AZ135" s="53"/>
      <c r="BA135" s="53"/>
    </row>
    <row r="136" spans="3:53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1"/>
        <v>0</v>
      </c>
      <c r="M136" s="26">
        <f t="shared" si="12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67">
        <f>SUMIFS([1]Up!$J:$J,[1]Up!$D:$D,D136)</f>
        <v>0</v>
      </c>
      <c r="AQ136" s="82"/>
      <c r="AR136" s="82" t="str">
        <f t="shared" si="13"/>
        <v/>
      </c>
      <c r="AS136" s="53" t="str">
        <f t="shared" si="14"/>
        <v/>
      </c>
      <c r="AT136" s="53" t="s">
        <v>75</v>
      </c>
      <c r="AU136" s="84"/>
      <c r="AV136" s="53"/>
      <c r="AW136" s="53"/>
      <c r="AX136" s="53"/>
      <c r="AY136" s="83"/>
      <c r="AZ136" s="53"/>
      <c r="BA136" s="53"/>
    </row>
    <row r="137" spans="3:53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1"/>
        <v>56</v>
      </c>
      <c r="M137" s="26">
        <f t="shared" si="12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67">
        <f>SUMIFS([1]Up!$J:$J,[1]Up!$D:$D,D137)</f>
        <v>0</v>
      </c>
      <c r="AQ137" s="82"/>
      <c r="AR137" s="82" t="str">
        <f t="shared" si="13"/>
        <v/>
      </c>
      <c r="AS137" s="53" t="str">
        <f t="shared" si="14"/>
        <v>Thừa 6</v>
      </c>
      <c r="AT137" s="53" t="s">
        <v>75</v>
      </c>
      <c r="AU137" s="84"/>
      <c r="AV137" s="53"/>
      <c r="AW137" s="53"/>
      <c r="AX137" s="53"/>
      <c r="AY137" s="83"/>
      <c r="AZ137" s="53"/>
      <c r="BA137" s="53"/>
    </row>
    <row r="138" spans="3:53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1"/>
        <v>0</v>
      </c>
      <c r="M138" s="26">
        <f t="shared" si="12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67">
        <f>SUMIFS([1]Up!$J:$J,[1]Up!$D:$D,D138)</f>
        <v>0</v>
      </c>
      <c r="AQ138" s="82"/>
      <c r="AR138" s="82" t="str">
        <f t="shared" si="13"/>
        <v/>
      </c>
      <c r="AS138" s="53" t="str">
        <f t="shared" si="14"/>
        <v/>
      </c>
      <c r="AT138" s="53" t="s">
        <v>75</v>
      </c>
      <c r="AU138" s="84"/>
      <c r="AV138" s="53"/>
      <c r="AW138" s="53"/>
      <c r="AX138" s="53"/>
      <c r="AY138" s="83"/>
      <c r="AZ138" s="53"/>
      <c r="BA138" s="53"/>
    </row>
    <row r="139" spans="3:53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1"/>
        <v>140</v>
      </c>
      <c r="M139" s="26">
        <f t="shared" si="12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26"/>
      <c r="AO139" s="26"/>
      <c r="AP139" s="67">
        <f>SUMIFS([1]Up!$J:$J,[1]Up!$D:$D,D139)</f>
        <v>0</v>
      </c>
      <c r="AQ139" s="82"/>
      <c r="AR139" s="82" t="str">
        <f t="shared" si="13"/>
        <v/>
      </c>
      <c r="AS139" s="53" t="str">
        <f t="shared" si="14"/>
        <v/>
      </c>
      <c r="AT139" s="53" t="s">
        <v>75</v>
      </c>
      <c r="AU139" s="84"/>
      <c r="AV139" s="53"/>
      <c r="AW139" s="53"/>
      <c r="AX139" s="53"/>
      <c r="AY139" s="83"/>
      <c r="AZ139" s="53"/>
      <c r="BA139" s="53"/>
    </row>
    <row r="140" spans="3:53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1"/>
        <v>9</v>
      </c>
      <c r="M140" s="26">
        <f t="shared" si="12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67">
        <f>SUMIFS([1]Up!$J:$J,[1]Up!$D:$D,D140)</f>
        <v>0</v>
      </c>
      <c r="AQ140" s="82"/>
      <c r="AR140" s="82" t="str">
        <f t="shared" si="13"/>
        <v>PL12</v>
      </c>
      <c r="AS140" s="53" t="str">
        <f t="shared" si="14"/>
        <v/>
      </c>
      <c r="AT140" s="53" t="s">
        <v>50</v>
      </c>
      <c r="AU140" s="84" t="s">
        <v>2647</v>
      </c>
      <c r="AV140" s="53"/>
      <c r="AW140" s="53" t="s">
        <v>2648</v>
      </c>
      <c r="AX140" s="53">
        <v>9</v>
      </c>
      <c r="AY140" s="83">
        <v>46151</v>
      </c>
      <c r="AZ140" s="53"/>
      <c r="BA140" s="53"/>
    </row>
    <row r="141" spans="3:53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1"/>
        <v>9</v>
      </c>
      <c r="M141" s="26">
        <f t="shared" si="12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67">
        <f>SUMIFS([1]Up!$J:$J,[1]Up!$D:$D,D141)</f>
        <v>0</v>
      </c>
      <c r="AQ141" s="82"/>
      <c r="AR141" s="82" t="str">
        <f t="shared" si="13"/>
        <v>PL12</v>
      </c>
      <c r="AS141" s="53" t="str">
        <f t="shared" si="14"/>
        <v/>
      </c>
      <c r="AT141" s="53" t="s">
        <v>50</v>
      </c>
      <c r="AU141" s="84" t="s">
        <v>2647</v>
      </c>
      <c r="AV141" s="53"/>
      <c r="AW141" s="53" t="s">
        <v>2648</v>
      </c>
      <c r="AX141" s="53">
        <v>9</v>
      </c>
      <c r="AY141" s="83">
        <v>46151</v>
      </c>
      <c r="AZ141" s="53"/>
      <c r="BA141" s="53"/>
    </row>
    <row r="142" spans="3:53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1"/>
        <v>1</v>
      </c>
      <c r="M142" s="26">
        <f t="shared" si="12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26"/>
      <c r="AO142" s="26"/>
      <c r="AP142" s="67">
        <f>SUMIFS([1]Up!$J:$J,[1]Up!$D:$D,D142)</f>
        <v>0</v>
      </c>
      <c r="AQ142" s="82"/>
      <c r="AR142" s="82" t="str">
        <f t="shared" si="13"/>
        <v>PL6</v>
      </c>
      <c r="AS142" s="53" t="str">
        <f t="shared" si="14"/>
        <v/>
      </c>
      <c r="AT142" s="53" t="s">
        <v>50</v>
      </c>
      <c r="AU142" s="84" t="s">
        <v>2652</v>
      </c>
      <c r="AV142" s="53"/>
      <c r="AW142" s="53" t="s">
        <v>2653</v>
      </c>
      <c r="AX142" s="53">
        <v>1</v>
      </c>
      <c r="AY142" s="83">
        <v>46151</v>
      </c>
      <c r="AZ142" s="53"/>
      <c r="BA142" s="53"/>
    </row>
    <row r="143" spans="3:53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1"/>
        <v>9</v>
      </c>
      <c r="M143" s="26">
        <f t="shared" si="12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67">
        <f>SUMIFS([1]Up!$J:$J,[1]Up!$D:$D,D143)</f>
        <v>0</v>
      </c>
      <c r="AQ143" s="82"/>
      <c r="AR143" s="82" t="str">
        <f t="shared" si="13"/>
        <v>PL12</v>
      </c>
      <c r="AS143" s="53" t="str">
        <f t="shared" si="14"/>
        <v/>
      </c>
      <c r="AT143" s="53" t="s">
        <v>50</v>
      </c>
      <c r="AU143" s="84" t="s">
        <v>2680</v>
      </c>
      <c r="AV143" s="53"/>
      <c r="AW143" s="53" t="s">
        <v>2681</v>
      </c>
      <c r="AX143" s="53">
        <v>9</v>
      </c>
      <c r="AY143" s="83">
        <v>46151</v>
      </c>
      <c r="AZ143" s="53"/>
      <c r="BA143" s="53"/>
    </row>
    <row r="144" spans="3:53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1"/>
        <v>2</v>
      </c>
      <c r="M144" s="26">
        <f t="shared" si="12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67">
        <f>SUMIFS([1]Up!$J:$J,[1]Up!$D:$D,D144)</f>
        <v>0</v>
      </c>
      <c r="AQ144" s="82"/>
      <c r="AR144" s="82" t="str">
        <f t="shared" si="13"/>
        <v>PL6</v>
      </c>
      <c r="AS144" s="53" t="str">
        <f t="shared" si="14"/>
        <v/>
      </c>
      <c r="AT144" s="53" t="s">
        <v>61</v>
      </c>
      <c r="AU144" s="84" t="s">
        <v>2652</v>
      </c>
      <c r="AV144" s="53"/>
      <c r="AW144" s="53" t="s">
        <v>2653</v>
      </c>
      <c r="AX144" s="53">
        <v>2</v>
      </c>
      <c r="AY144" s="83">
        <v>46151</v>
      </c>
      <c r="AZ144" s="53"/>
      <c r="BA144" s="53"/>
    </row>
    <row r="145" spans="3:53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1"/>
        <v>1</v>
      </c>
      <c r="M145" s="26">
        <f t="shared" si="12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26"/>
      <c r="AO145" s="26"/>
      <c r="AP145" s="67">
        <f>SUMIFS([1]Up!$J:$J,[1]Up!$D:$D,D145)</f>
        <v>0</v>
      </c>
      <c r="AQ145" s="82" t="s">
        <v>4099</v>
      </c>
      <c r="AR145" s="82" t="str">
        <f t="shared" si="13"/>
        <v>PL6</v>
      </c>
      <c r="AS145" s="53" t="str">
        <f t="shared" si="14"/>
        <v>Thừa 1</v>
      </c>
      <c r="AT145" s="53" t="s">
        <v>61</v>
      </c>
      <c r="AU145" s="84"/>
      <c r="AV145" s="53"/>
      <c r="AW145" s="53" t="s">
        <v>1681</v>
      </c>
      <c r="AX145" s="53">
        <v>1</v>
      </c>
      <c r="AY145" s="83"/>
      <c r="AZ145" s="53"/>
      <c r="BA145" s="53"/>
    </row>
    <row r="146" spans="3:53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1"/>
        <v>2</v>
      </c>
      <c r="M146" s="26">
        <f t="shared" si="12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26"/>
      <c r="AO146" s="26"/>
      <c r="AP146" s="67">
        <f>SUMIFS([1]Up!$J:$J,[1]Up!$D:$D,D146)</f>
        <v>0</v>
      </c>
      <c r="AQ146" s="82"/>
      <c r="AR146" s="82" t="str">
        <f t="shared" si="13"/>
        <v>PL3</v>
      </c>
      <c r="AS146" s="53" t="str">
        <f t="shared" si="14"/>
        <v/>
      </c>
      <c r="AT146" s="53" t="s">
        <v>61</v>
      </c>
      <c r="AU146" s="84" t="s">
        <v>2688</v>
      </c>
      <c r="AV146" s="53"/>
      <c r="AW146" s="53" t="s">
        <v>2689</v>
      </c>
      <c r="AX146" s="53">
        <v>2</v>
      </c>
      <c r="AY146" s="83">
        <v>46151</v>
      </c>
      <c r="AZ146" s="53"/>
      <c r="BA146" s="53"/>
    </row>
    <row r="147" spans="3:53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1"/>
        <v>4</v>
      </c>
      <c r="M147" s="26">
        <f t="shared" si="12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67">
        <f>SUMIFS([1]Up!$J:$J,[1]Up!$D:$D,D147)</f>
        <v>0</v>
      </c>
      <c r="AQ147" s="82"/>
      <c r="AR147" s="82" t="str">
        <f t="shared" si="13"/>
        <v/>
      </c>
      <c r="AS147" s="53" t="str">
        <f t="shared" si="14"/>
        <v/>
      </c>
      <c r="AT147" s="53" t="s">
        <v>50</v>
      </c>
      <c r="AU147" s="84" t="s">
        <v>2691</v>
      </c>
      <c r="AV147" s="53"/>
      <c r="AW147" s="53" t="s">
        <v>2692</v>
      </c>
      <c r="AX147" s="53">
        <v>4</v>
      </c>
      <c r="AY147" s="83">
        <v>46165</v>
      </c>
      <c r="AZ147" s="53"/>
      <c r="BA147" s="53"/>
    </row>
    <row r="148" spans="3:53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1"/>
        <v>4</v>
      </c>
      <c r="M148" s="26">
        <f t="shared" si="12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67">
        <f>SUMIFS([1]Up!$J:$J,[1]Up!$D:$D,D148)</f>
        <v>0</v>
      </c>
      <c r="AQ148" s="82"/>
      <c r="AR148" s="82" t="str">
        <f t="shared" si="13"/>
        <v/>
      </c>
      <c r="AS148" s="53" t="str">
        <f t="shared" si="14"/>
        <v/>
      </c>
      <c r="AT148" s="53" t="s">
        <v>50</v>
      </c>
      <c r="AU148" s="84" t="s">
        <v>2691</v>
      </c>
      <c r="AV148" s="53"/>
      <c r="AW148" s="53" t="s">
        <v>2692</v>
      </c>
      <c r="AX148" s="53">
        <v>4</v>
      </c>
      <c r="AY148" s="83">
        <v>46165</v>
      </c>
      <c r="AZ148" s="53"/>
      <c r="BA148" s="53"/>
    </row>
    <row r="149" spans="3:53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1"/>
        <v>1</v>
      </c>
      <c r="M149" s="26">
        <f t="shared" si="12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67">
        <f>SUMIFS([1]Up!$J:$J,[1]Up!$D:$D,D149)</f>
        <v>0</v>
      </c>
      <c r="AQ149" s="82"/>
      <c r="AR149" s="82" t="str">
        <f t="shared" si="13"/>
        <v/>
      </c>
      <c r="AS149" s="53" t="str">
        <f t="shared" si="14"/>
        <v/>
      </c>
      <c r="AT149" s="53" t="s">
        <v>50</v>
      </c>
      <c r="AU149" s="84" t="s">
        <v>2639</v>
      </c>
      <c r="AV149" s="53"/>
      <c r="AW149" s="53" t="s">
        <v>2695</v>
      </c>
      <c r="AX149" s="53">
        <v>1</v>
      </c>
      <c r="AY149" s="83">
        <v>46165</v>
      </c>
      <c r="AZ149" s="53"/>
      <c r="BA149" s="53"/>
    </row>
    <row r="150" spans="3:53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1"/>
        <v>2</v>
      </c>
      <c r="M150" s="26">
        <f t="shared" si="12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>
        <v>2</v>
      </c>
      <c r="AO150" s="26"/>
      <c r="AP150" s="67">
        <f>SUMIFS([1]Up!$J:$J,[1]Up!$D:$D,D150)</f>
        <v>0</v>
      </c>
      <c r="AQ150" s="82"/>
      <c r="AR150" s="82" t="str">
        <f t="shared" si="13"/>
        <v/>
      </c>
      <c r="AS150" s="53" t="str">
        <f t="shared" si="14"/>
        <v/>
      </c>
      <c r="AT150" s="53" t="s">
        <v>75</v>
      </c>
      <c r="AU150" s="84"/>
      <c r="AV150" s="53"/>
      <c r="AW150" s="53"/>
      <c r="AX150" s="53"/>
      <c r="AY150" s="83"/>
      <c r="AZ150" s="53"/>
      <c r="BA150" s="53"/>
    </row>
    <row r="151" spans="3:53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1"/>
        <v>9</v>
      </c>
      <c r="M151" s="26">
        <f t="shared" si="12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67">
        <f>SUMIFS([1]Up!$J:$J,[1]Up!$D:$D,D151)</f>
        <v>0</v>
      </c>
      <c r="AQ151" s="82"/>
      <c r="AR151" s="82" t="str">
        <f t="shared" si="13"/>
        <v>PL12</v>
      </c>
      <c r="AS151" s="53" t="str">
        <f t="shared" si="14"/>
        <v/>
      </c>
      <c r="AT151" s="53" t="s">
        <v>50</v>
      </c>
      <c r="AU151" s="84" t="s">
        <v>2699</v>
      </c>
      <c r="AV151" s="53"/>
      <c r="AW151" s="53" t="s">
        <v>2700</v>
      </c>
      <c r="AX151" s="53">
        <v>9</v>
      </c>
      <c r="AY151" s="83">
        <v>46165</v>
      </c>
      <c r="AZ151" s="53"/>
      <c r="BA151" s="53"/>
    </row>
    <row r="152" spans="3:53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1"/>
        <v>36</v>
      </c>
      <c r="M152" s="26">
        <f t="shared" si="12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67">
        <f>SUMIFS([1]Up!$J:$J,[1]Up!$D:$D,D152)</f>
        <v>0</v>
      </c>
      <c r="AQ152" s="82"/>
      <c r="AR152" s="82" t="str">
        <f t="shared" si="13"/>
        <v>PL6</v>
      </c>
      <c r="AS152" s="53" t="str">
        <f t="shared" si="14"/>
        <v/>
      </c>
      <c r="AT152" s="53" t="s">
        <v>50</v>
      </c>
      <c r="AU152" s="84" t="s">
        <v>2703</v>
      </c>
      <c r="AV152" s="53"/>
      <c r="AW152" s="53" t="s">
        <v>2704</v>
      </c>
      <c r="AX152" s="53">
        <v>36</v>
      </c>
      <c r="AY152" s="83">
        <v>46165</v>
      </c>
      <c r="AZ152" s="53"/>
      <c r="BA152" s="53"/>
    </row>
    <row r="153" spans="3:53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1"/>
        <v>9</v>
      </c>
      <c r="M153" s="26">
        <f t="shared" si="12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67">
        <f>SUMIFS([1]Up!$J:$J,[1]Up!$D:$D,D153)</f>
        <v>0</v>
      </c>
      <c r="AQ153" s="82"/>
      <c r="AR153" s="82" t="str">
        <f t="shared" si="13"/>
        <v>PL12</v>
      </c>
      <c r="AS153" s="53" t="str">
        <f t="shared" si="14"/>
        <v/>
      </c>
      <c r="AT153" s="53" t="s">
        <v>50</v>
      </c>
      <c r="AU153" s="84" t="s">
        <v>2699</v>
      </c>
      <c r="AV153" s="53"/>
      <c r="AW153" s="53" t="s">
        <v>2700</v>
      </c>
      <c r="AX153" s="53">
        <v>9</v>
      </c>
      <c r="AY153" s="83">
        <v>46165</v>
      </c>
      <c r="AZ153" s="53"/>
      <c r="BA153" s="53"/>
    </row>
    <row r="154" spans="3:53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1"/>
        <v>1</v>
      </c>
      <c r="M154" s="26">
        <f t="shared" si="12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67">
        <f>SUMIFS([1]Up!$J:$J,[1]Up!$D:$D,D154)</f>
        <v>0</v>
      </c>
      <c r="AQ154" s="82" t="s">
        <v>4091</v>
      </c>
      <c r="AR154" s="82" t="str">
        <f t="shared" si="13"/>
        <v>PL3</v>
      </c>
      <c r="AS154" s="53" t="str">
        <f t="shared" si="14"/>
        <v>Thừa 0.5</v>
      </c>
      <c r="AT154" s="53" t="s">
        <v>61</v>
      </c>
      <c r="AU154" s="84"/>
      <c r="AV154" s="53"/>
      <c r="AW154" s="53" t="s">
        <v>1681</v>
      </c>
      <c r="AX154" s="53">
        <v>1</v>
      </c>
      <c r="AY154" s="83"/>
      <c r="AZ154" s="53"/>
      <c r="BA154" s="53"/>
    </row>
    <row r="155" spans="3:53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1"/>
        <v>1</v>
      </c>
      <c r="M155" s="26">
        <f t="shared" si="12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26"/>
      <c r="AO155" s="26"/>
      <c r="AP155" s="67">
        <f>SUMIFS([1]Up!$J:$J,[1]Up!$D:$D,D155)</f>
        <v>0</v>
      </c>
      <c r="AQ155" s="82" t="s">
        <v>4091</v>
      </c>
      <c r="AR155" s="82" t="str">
        <f t="shared" si="13"/>
        <v>PL3</v>
      </c>
      <c r="AS155" s="53" t="str">
        <f t="shared" si="14"/>
        <v>Thừa 0.5</v>
      </c>
      <c r="AT155" s="53" t="s">
        <v>61</v>
      </c>
      <c r="AU155" s="84"/>
      <c r="AV155" s="53"/>
      <c r="AW155" s="53" t="s">
        <v>1681</v>
      </c>
      <c r="AX155" s="53">
        <v>1</v>
      </c>
      <c r="AY155" s="83"/>
      <c r="AZ155" s="53"/>
      <c r="BA155" s="53"/>
    </row>
    <row r="156" spans="3:53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1"/>
        <v>1</v>
      </c>
      <c r="M156" s="26">
        <f t="shared" si="12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67">
        <f>SUMIFS([1]Up!$J:$J,[1]Up!$D:$D,D156)</f>
        <v>0</v>
      </c>
      <c r="AQ156" s="82" t="s">
        <v>4091</v>
      </c>
      <c r="AR156" s="82" t="str">
        <f t="shared" si="13"/>
        <v>PL3</v>
      </c>
      <c r="AS156" s="53" t="str">
        <f t="shared" si="14"/>
        <v>Thừa 0.5</v>
      </c>
      <c r="AT156" s="53" t="s">
        <v>61</v>
      </c>
      <c r="AU156" s="84"/>
      <c r="AV156" s="53"/>
      <c r="AW156" s="53" t="s">
        <v>1681</v>
      </c>
      <c r="AX156" s="53">
        <v>1</v>
      </c>
      <c r="AY156" s="83"/>
      <c r="AZ156" s="53"/>
      <c r="BA156" s="53"/>
    </row>
    <row r="157" spans="3:53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1"/>
        <v>4</v>
      </c>
      <c r="M157" s="26">
        <f t="shared" si="12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67">
        <f>SUMIFS([1]Up!$J:$J,[1]Up!$D:$D,D157)</f>
        <v>0</v>
      </c>
      <c r="AQ157" s="82"/>
      <c r="AR157" s="82" t="str">
        <f t="shared" si="13"/>
        <v>PL6</v>
      </c>
      <c r="AS157" s="53" t="str">
        <f t="shared" si="14"/>
        <v/>
      </c>
      <c r="AT157" s="53" t="s">
        <v>61</v>
      </c>
      <c r="AU157" s="84" t="s">
        <v>2703</v>
      </c>
      <c r="AV157" s="53"/>
      <c r="AW157" s="53" t="s">
        <v>2704</v>
      </c>
      <c r="AX157" s="53">
        <v>4</v>
      </c>
      <c r="AY157" s="83">
        <v>46165</v>
      </c>
      <c r="AZ157" s="53"/>
      <c r="BA157" s="53"/>
    </row>
    <row r="158" spans="3:53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1"/>
        <v>2</v>
      </c>
      <c r="M158" s="26">
        <f t="shared" si="12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26"/>
      <c r="AO158" s="26"/>
      <c r="AP158" s="67">
        <f>SUMIFS([1]Up!$J:$J,[1]Up!$D:$D,D158)</f>
        <v>0</v>
      </c>
      <c r="AQ158" s="82"/>
      <c r="AR158" s="82" t="str">
        <f t="shared" si="13"/>
        <v>PL19</v>
      </c>
      <c r="AS158" s="53" t="str">
        <f t="shared" si="14"/>
        <v/>
      </c>
      <c r="AT158" s="53" t="s">
        <v>61</v>
      </c>
      <c r="AU158" s="84" t="s">
        <v>2711</v>
      </c>
      <c r="AV158" s="53"/>
      <c r="AW158" s="53" t="s">
        <v>2712</v>
      </c>
      <c r="AX158" s="53">
        <v>2</v>
      </c>
      <c r="AY158" s="83">
        <v>46165</v>
      </c>
      <c r="AZ158" s="53"/>
      <c r="BA158" s="53"/>
    </row>
    <row r="159" spans="3:53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1"/>
        <v>0</v>
      </c>
      <c r="M159" s="26">
        <f t="shared" si="12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67">
        <f>SUMIFS([1]Up!$J:$J,[1]Up!$D:$D,D159)</f>
        <v>0</v>
      </c>
      <c r="AQ159" s="82"/>
      <c r="AR159" s="82" t="str">
        <f t="shared" si="13"/>
        <v/>
      </c>
      <c r="AS159" s="53" t="str">
        <f t="shared" si="14"/>
        <v/>
      </c>
      <c r="AT159" s="53" t="s">
        <v>75</v>
      </c>
      <c r="AU159" s="84"/>
      <c r="AV159" s="53"/>
      <c r="AW159" s="53"/>
      <c r="AX159" s="53"/>
      <c r="AY159" s="83"/>
      <c r="AZ159" s="53"/>
      <c r="BA159" s="53"/>
    </row>
    <row r="160" spans="3:53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1"/>
        <v>56</v>
      </c>
      <c r="M160" s="26">
        <f t="shared" si="1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67">
        <f>SUMIFS([1]Up!$J:$J,[1]Up!$D:$D,D160)</f>
        <v>0</v>
      </c>
      <c r="AQ160" s="82"/>
      <c r="AR160" s="82" t="str">
        <f t="shared" si="13"/>
        <v/>
      </c>
      <c r="AS160" s="53" t="str">
        <f t="shared" si="14"/>
        <v/>
      </c>
      <c r="AT160" s="53" t="s">
        <v>75</v>
      </c>
      <c r="AU160" s="84"/>
      <c r="AV160" s="53"/>
      <c r="AW160" s="53"/>
      <c r="AX160" s="53"/>
      <c r="AY160" s="83"/>
      <c r="AZ160" s="53"/>
      <c r="BA160" s="53"/>
    </row>
    <row r="161" spans="3:53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1"/>
        <v>0</v>
      </c>
      <c r="M161" s="26">
        <f t="shared" si="12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67">
        <f>SUMIFS([1]Up!$J:$J,[1]Up!$D:$D,D161)</f>
        <v>0</v>
      </c>
      <c r="AQ161" s="82"/>
      <c r="AR161" s="82" t="str">
        <f t="shared" si="13"/>
        <v/>
      </c>
      <c r="AS161" s="53" t="str">
        <f t="shared" si="14"/>
        <v/>
      </c>
      <c r="AT161" s="53" t="s">
        <v>75</v>
      </c>
      <c r="AU161" s="84"/>
      <c r="AV161" s="53"/>
      <c r="AW161" s="53"/>
      <c r="AX161" s="53"/>
      <c r="AY161" s="83"/>
      <c r="AZ161" s="53"/>
      <c r="BA161" s="53"/>
    </row>
    <row r="162" spans="3:53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1"/>
        <v>140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26"/>
      <c r="AO162" s="26"/>
      <c r="AP162" s="67">
        <f>SUMIFS([1]Up!$J:$J,[1]Up!$D:$D,D162)</f>
        <v>0</v>
      </c>
      <c r="AQ162" s="82"/>
      <c r="AR162" s="82" t="str">
        <f t="shared" si="13"/>
        <v/>
      </c>
      <c r="AS162" s="53" t="str">
        <f t="shared" si="14"/>
        <v/>
      </c>
      <c r="AT162" s="53" t="s">
        <v>75</v>
      </c>
      <c r="AU162" s="84"/>
      <c r="AV162" s="53"/>
      <c r="AW162" s="53"/>
      <c r="AX162" s="53"/>
      <c r="AY162" s="83"/>
      <c r="AZ162" s="53"/>
      <c r="BA162" s="53"/>
    </row>
    <row r="163" spans="3:53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1"/>
        <v>1</v>
      </c>
      <c r="M163" s="26">
        <f t="shared" si="12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67">
        <f>SUMIFS([1]Up!$J:$J,[1]Up!$D:$D,D163)</f>
        <v>0</v>
      </c>
      <c r="AQ163" s="82"/>
      <c r="AR163" s="82" t="str">
        <f t="shared" si="13"/>
        <v>PL6</v>
      </c>
      <c r="AS163" s="53" t="str">
        <f t="shared" si="14"/>
        <v/>
      </c>
      <c r="AT163" s="53" t="s">
        <v>50</v>
      </c>
      <c r="AU163" s="84" t="s">
        <v>2703</v>
      </c>
      <c r="AV163" s="53"/>
      <c r="AW163" s="53" t="s">
        <v>2704</v>
      </c>
      <c r="AX163" s="53">
        <v>1</v>
      </c>
      <c r="AY163" s="83">
        <v>46165</v>
      </c>
      <c r="AZ163" s="53"/>
      <c r="BA163" s="53"/>
    </row>
    <row r="164" spans="3:53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1"/>
        <v>9</v>
      </c>
      <c r="M164" s="26">
        <f t="shared" si="12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67">
        <f>SUMIFS([1]Up!$J:$J,[1]Up!$D:$D,D164)</f>
        <v>0</v>
      </c>
      <c r="AQ164" s="82"/>
      <c r="AR164" s="82" t="str">
        <f t="shared" si="13"/>
        <v>PL12</v>
      </c>
      <c r="AS164" s="53" t="str">
        <f t="shared" si="14"/>
        <v/>
      </c>
      <c r="AT164" s="53" t="s">
        <v>50</v>
      </c>
      <c r="AU164" s="84" t="s">
        <v>2699</v>
      </c>
      <c r="AV164" s="53"/>
      <c r="AW164" s="53" t="s">
        <v>2700</v>
      </c>
      <c r="AX164" s="53">
        <v>9</v>
      </c>
      <c r="AY164" s="83">
        <v>46165</v>
      </c>
      <c r="AZ164" s="53"/>
      <c r="BA164" s="53"/>
    </row>
    <row r="165" spans="3:53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1"/>
        <v>9</v>
      </c>
      <c r="M165" s="26">
        <f t="shared" si="12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67">
        <f>SUMIFS([1]Up!$J:$J,[1]Up!$D:$D,D165)</f>
        <v>0</v>
      </c>
      <c r="AQ165" s="82"/>
      <c r="AR165" s="82" t="str">
        <f t="shared" si="13"/>
        <v>PL12</v>
      </c>
      <c r="AS165" s="53" t="str">
        <f t="shared" si="14"/>
        <v/>
      </c>
      <c r="AT165" s="53" t="s">
        <v>50</v>
      </c>
      <c r="AU165" s="84" t="s">
        <v>2722</v>
      </c>
      <c r="AV165" s="53"/>
      <c r="AW165" s="53" t="s">
        <v>2723</v>
      </c>
      <c r="AX165" s="53">
        <v>9</v>
      </c>
      <c r="AY165" s="83">
        <v>46165</v>
      </c>
      <c r="AZ165" s="53"/>
      <c r="BA165" s="53"/>
    </row>
    <row r="166" spans="3:53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1"/>
        <v>9</v>
      </c>
      <c r="M166" s="26">
        <f t="shared" si="12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67">
        <f>SUMIFS([1]Up!$J:$J,[1]Up!$D:$D,D166)</f>
        <v>0</v>
      </c>
      <c r="AQ166" s="82"/>
      <c r="AR166" s="82" t="str">
        <f t="shared" si="13"/>
        <v>PL12</v>
      </c>
      <c r="AS166" s="53" t="str">
        <f t="shared" si="14"/>
        <v/>
      </c>
      <c r="AT166" s="53" t="s">
        <v>50</v>
      </c>
      <c r="AU166" s="84" t="s">
        <v>2699</v>
      </c>
      <c r="AV166" s="53"/>
      <c r="AW166" s="53" t="s">
        <v>2700</v>
      </c>
      <c r="AX166" s="53">
        <v>9</v>
      </c>
      <c r="AY166" s="83">
        <v>46165</v>
      </c>
      <c r="AZ166" s="53"/>
      <c r="BA166" s="53"/>
    </row>
    <row r="167" spans="3:53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1"/>
        <v>1</v>
      </c>
      <c r="M167" s="26">
        <f t="shared" si="1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67">
        <f>SUMIFS([1]Up!$J:$J,[1]Up!$D:$D,D167)</f>
        <v>0</v>
      </c>
      <c r="AQ167" s="82" t="s">
        <v>82</v>
      </c>
      <c r="AR167" s="82" t="str">
        <f t="shared" si="13"/>
        <v>PL6</v>
      </c>
      <c r="AS167" s="53" t="str">
        <f t="shared" si="14"/>
        <v>Thừa 1</v>
      </c>
      <c r="AT167" s="53" t="s">
        <v>61</v>
      </c>
      <c r="AU167" s="84"/>
      <c r="AV167" s="53"/>
      <c r="AW167" s="53" t="s">
        <v>1681</v>
      </c>
      <c r="AX167" s="53">
        <v>1</v>
      </c>
      <c r="AY167" s="83"/>
      <c r="AZ167" s="53"/>
      <c r="BA167" s="53"/>
    </row>
    <row r="168" spans="3:53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1"/>
        <v>2</v>
      </c>
      <c r="M168" s="26">
        <f t="shared" si="12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26"/>
      <c r="AO168" s="26"/>
      <c r="AP168" s="67">
        <f>SUMIFS([1]Up!$J:$J,[1]Up!$D:$D,D168)</f>
        <v>0</v>
      </c>
      <c r="AQ168" s="82"/>
      <c r="AR168" s="82" t="str">
        <f t="shared" si="13"/>
        <v>PL3</v>
      </c>
      <c r="AS168" s="53" t="str">
        <f t="shared" si="14"/>
        <v/>
      </c>
      <c r="AT168" s="53" t="s">
        <v>61</v>
      </c>
      <c r="AU168" s="84" t="s">
        <v>2726</v>
      </c>
      <c r="AV168" s="53"/>
      <c r="AW168" s="53" t="s">
        <v>2727</v>
      </c>
      <c r="AX168" s="53">
        <v>2</v>
      </c>
      <c r="AY168" s="83">
        <v>46165</v>
      </c>
      <c r="AZ168" s="53"/>
      <c r="BA168" s="53"/>
    </row>
    <row r="169" spans="3:53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1"/>
        <v>2</v>
      </c>
      <c r="M169" s="26">
        <f t="shared" si="12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67">
        <f>SUMIFS([1]Up!$J:$J,[1]Up!$D:$D,D169)</f>
        <v>0</v>
      </c>
      <c r="AQ169" s="82"/>
      <c r="AR169" s="82" t="str">
        <f t="shared" si="13"/>
        <v>PL6</v>
      </c>
      <c r="AS169" s="53" t="str">
        <f t="shared" si="14"/>
        <v/>
      </c>
      <c r="AT169" s="53" t="s">
        <v>61</v>
      </c>
      <c r="AU169" s="84" t="s">
        <v>2703</v>
      </c>
      <c r="AV169" s="53"/>
      <c r="AW169" s="53" t="s">
        <v>2704</v>
      </c>
      <c r="AX169" s="53">
        <v>2</v>
      </c>
      <c r="AY169" s="83">
        <v>46165</v>
      </c>
      <c r="AZ169" s="53"/>
      <c r="BA169" s="53"/>
    </row>
    <row r="170" spans="3:53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1"/>
        <v>1</v>
      </c>
      <c r="M170" s="26">
        <f t="shared" si="12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67">
        <f>SUMIFS([1]Up!$J:$J,[1]Up!$D:$D,D170)</f>
        <v>0</v>
      </c>
      <c r="AQ170" s="82"/>
      <c r="AR170" s="82" t="str">
        <f t="shared" si="13"/>
        <v/>
      </c>
      <c r="AS170" s="53" t="str">
        <f t="shared" si="14"/>
        <v/>
      </c>
      <c r="AT170" s="53" t="s">
        <v>50</v>
      </c>
      <c r="AU170" s="84" t="s">
        <v>2639</v>
      </c>
      <c r="AV170" s="53"/>
      <c r="AW170" s="53" t="s">
        <v>2640</v>
      </c>
      <c r="AX170" s="53">
        <v>1</v>
      </c>
      <c r="AY170" s="83">
        <v>46151</v>
      </c>
      <c r="AZ170" s="53"/>
      <c r="BA170" s="53"/>
    </row>
    <row r="171" spans="3:53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1"/>
        <v>4</v>
      </c>
      <c r="M171" s="26">
        <f t="shared" si="12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67">
        <f>SUMIFS([1]Up!$J:$J,[1]Up!$D:$D,D171)</f>
        <v>0</v>
      </c>
      <c r="AQ171" s="82"/>
      <c r="AR171" s="82" t="str">
        <f t="shared" si="13"/>
        <v/>
      </c>
      <c r="AS171" s="53" t="str">
        <f t="shared" si="14"/>
        <v/>
      </c>
      <c r="AT171" s="53" t="s">
        <v>50</v>
      </c>
      <c r="AU171" s="84" t="s">
        <v>2634</v>
      </c>
      <c r="AV171" s="53"/>
      <c r="AW171" s="53" t="s">
        <v>2635</v>
      </c>
      <c r="AX171" s="53">
        <v>4</v>
      </c>
      <c r="AY171" s="83">
        <v>46151</v>
      </c>
      <c r="AZ171" s="53"/>
      <c r="BA171" s="53"/>
    </row>
    <row r="172" spans="3:53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1"/>
        <v>4</v>
      </c>
      <c r="M172" s="26">
        <f t="shared" si="12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67">
        <f>SUMIFS([1]Up!$J:$J,[1]Up!$D:$D,D172)</f>
        <v>0</v>
      </c>
      <c r="AQ172" s="82"/>
      <c r="AR172" s="82" t="str">
        <f t="shared" si="13"/>
        <v/>
      </c>
      <c r="AS172" s="53" t="str">
        <f t="shared" si="14"/>
        <v/>
      </c>
      <c r="AT172" s="53" t="s">
        <v>50</v>
      </c>
      <c r="AU172" s="84" t="s">
        <v>2634</v>
      </c>
      <c r="AV172" s="53"/>
      <c r="AW172" s="53" t="s">
        <v>2635</v>
      </c>
      <c r="AX172" s="53">
        <v>4</v>
      </c>
      <c r="AY172" s="83">
        <v>46151</v>
      </c>
      <c r="AZ172" s="53"/>
      <c r="BA172" s="53"/>
    </row>
    <row r="173" spans="3:53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1"/>
        <v>2</v>
      </c>
      <c r="M173" s="26">
        <f t="shared" si="1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>
        <v>2</v>
      </c>
      <c r="AO173" s="26"/>
      <c r="AP173" s="67">
        <f>SUMIFS([1]Up!$J:$J,[1]Up!$D:$D,D173)</f>
        <v>0</v>
      </c>
      <c r="AQ173" s="82"/>
      <c r="AR173" s="82" t="str">
        <f t="shared" si="13"/>
        <v/>
      </c>
      <c r="AS173" s="53" t="str">
        <f t="shared" si="14"/>
        <v/>
      </c>
      <c r="AT173" s="53" t="s">
        <v>75</v>
      </c>
      <c r="AU173" s="84"/>
      <c r="AV173" s="53"/>
      <c r="AW173" s="53"/>
      <c r="AX173" s="53"/>
      <c r="AY173" s="83"/>
      <c r="AZ173" s="53"/>
      <c r="BA173" s="53"/>
    </row>
    <row r="174" spans="3:53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1"/>
        <v>9</v>
      </c>
      <c r="M174" s="26">
        <f t="shared" si="12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67">
        <f>SUMIFS([1]Up!$J:$J,[1]Up!$D:$D,D174)</f>
        <v>0</v>
      </c>
      <c r="AQ174" s="82"/>
      <c r="AR174" s="82" t="str">
        <f t="shared" si="13"/>
        <v>PL12</v>
      </c>
      <c r="AS174" s="53" t="str">
        <f t="shared" si="14"/>
        <v/>
      </c>
      <c r="AT174" s="53" t="s">
        <v>50</v>
      </c>
      <c r="AU174" s="84" t="s">
        <v>2647</v>
      </c>
      <c r="AV174" s="53"/>
      <c r="AW174" s="53" t="s">
        <v>2648</v>
      </c>
      <c r="AX174" s="53">
        <v>9</v>
      </c>
      <c r="AY174" s="83">
        <v>46151</v>
      </c>
      <c r="AZ174" s="53"/>
      <c r="BA174" s="53"/>
    </row>
    <row r="175" spans="3:53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1"/>
        <v>36</v>
      </c>
      <c r="M175" s="26">
        <f t="shared" si="12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67">
        <f>SUMIFS([1]Up!$J:$J,[1]Up!$D:$D,D175)</f>
        <v>0</v>
      </c>
      <c r="AQ175" s="82"/>
      <c r="AR175" s="82" t="str">
        <f t="shared" si="13"/>
        <v>PL6</v>
      </c>
      <c r="AS175" s="53" t="str">
        <f t="shared" si="14"/>
        <v/>
      </c>
      <c r="AT175" s="53" t="s">
        <v>50</v>
      </c>
      <c r="AU175" s="84" t="s">
        <v>2652</v>
      </c>
      <c r="AV175" s="53"/>
      <c r="AW175" s="53" t="s">
        <v>2653</v>
      </c>
      <c r="AX175" s="53">
        <v>36</v>
      </c>
      <c r="AY175" s="83">
        <v>46151</v>
      </c>
      <c r="AZ175" s="53"/>
      <c r="BA175" s="53"/>
    </row>
    <row r="176" spans="3:53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1"/>
        <v>9</v>
      </c>
      <c r="M176" s="26">
        <f t="shared" si="12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67">
        <f>SUMIFS([1]Up!$J:$J,[1]Up!$D:$D,D176)</f>
        <v>0</v>
      </c>
      <c r="AQ176" s="82"/>
      <c r="AR176" s="82" t="str">
        <f t="shared" si="13"/>
        <v>PL12</v>
      </c>
      <c r="AS176" s="53" t="str">
        <f t="shared" si="14"/>
        <v/>
      </c>
      <c r="AT176" s="53" t="s">
        <v>50</v>
      </c>
      <c r="AU176" s="84" t="s">
        <v>2647</v>
      </c>
      <c r="AV176" s="53"/>
      <c r="AW176" s="53" t="s">
        <v>2648</v>
      </c>
      <c r="AX176" s="53">
        <v>9</v>
      </c>
      <c r="AY176" s="83">
        <v>46151</v>
      </c>
      <c r="AZ176" s="53"/>
      <c r="BA176" s="53"/>
    </row>
    <row r="177" spans="3:53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1"/>
        <v>1</v>
      </c>
      <c r="M177" s="26">
        <f t="shared" si="1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26"/>
      <c r="AO177" s="26"/>
      <c r="AP177" s="67">
        <f>SUMIFS([1]Up!$J:$J,[1]Up!$D:$D,D177)</f>
        <v>0</v>
      </c>
      <c r="AQ177" s="82" t="s">
        <v>82</v>
      </c>
      <c r="AR177" s="82" t="str">
        <f t="shared" si="13"/>
        <v>PL3</v>
      </c>
      <c r="AS177" s="53" t="str">
        <f t="shared" si="14"/>
        <v>Thừa 1</v>
      </c>
      <c r="AT177" s="53" t="s">
        <v>61</v>
      </c>
      <c r="AU177" s="84"/>
      <c r="AV177" s="53"/>
      <c r="AW177" s="53" t="s">
        <v>1681</v>
      </c>
      <c r="AX177" s="53">
        <v>1</v>
      </c>
      <c r="AY177" s="83"/>
      <c r="AZ177" s="53"/>
      <c r="BA177" s="53"/>
    </row>
    <row r="178" spans="3:53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1"/>
        <v>1</v>
      </c>
      <c r="M178" s="26">
        <f t="shared" si="1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26"/>
      <c r="AO178" s="26"/>
      <c r="AP178" s="67">
        <f>SUMIFS([1]Up!$J:$J,[1]Up!$D:$D,D178)</f>
        <v>0</v>
      </c>
      <c r="AQ178" s="82" t="s">
        <v>82</v>
      </c>
      <c r="AR178" s="82" t="str">
        <f t="shared" si="13"/>
        <v>PL3</v>
      </c>
      <c r="AS178" s="53" t="str">
        <f t="shared" si="14"/>
        <v>Thừa 1</v>
      </c>
      <c r="AT178" s="53" t="s">
        <v>61</v>
      </c>
      <c r="AU178" s="84"/>
      <c r="AV178" s="53"/>
      <c r="AW178" s="53" t="s">
        <v>1681</v>
      </c>
      <c r="AX178" s="53">
        <v>1</v>
      </c>
      <c r="AY178" s="83"/>
      <c r="AZ178" s="53"/>
      <c r="BA178" s="53"/>
    </row>
    <row r="179" spans="3:53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1"/>
        <v>1</v>
      </c>
      <c r="M179" s="26">
        <f t="shared" si="1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67">
        <f>SUMIFS([1]Up!$J:$J,[1]Up!$D:$D,D179)</f>
        <v>0</v>
      </c>
      <c r="AQ179" s="82" t="s">
        <v>4091</v>
      </c>
      <c r="AR179" s="82" t="str">
        <f t="shared" si="13"/>
        <v>PL3</v>
      </c>
      <c r="AS179" s="53" t="str">
        <f t="shared" si="14"/>
        <v>Thừa 0.5</v>
      </c>
      <c r="AT179" s="53" t="s">
        <v>61</v>
      </c>
      <c r="AU179" s="84"/>
      <c r="AV179" s="53"/>
      <c r="AW179" s="53" t="s">
        <v>1681</v>
      </c>
      <c r="AX179" s="53">
        <v>1</v>
      </c>
      <c r="AY179" s="83"/>
      <c r="AZ179" s="53"/>
      <c r="BA179" s="53"/>
    </row>
    <row r="180" spans="3:53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1"/>
        <v>4</v>
      </c>
      <c r="M180" s="26">
        <f t="shared" si="12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67">
        <f>SUMIFS([1]Up!$J:$J,[1]Up!$D:$D,D180)</f>
        <v>0</v>
      </c>
      <c r="AQ180" s="82"/>
      <c r="AR180" s="82" t="str">
        <f t="shared" si="13"/>
        <v>PL6</v>
      </c>
      <c r="AS180" s="53" t="str">
        <f t="shared" si="14"/>
        <v/>
      </c>
      <c r="AT180" s="53" t="s">
        <v>61</v>
      </c>
      <c r="AU180" s="84" t="s">
        <v>2652</v>
      </c>
      <c r="AV180" s="53"/>
      <c r="AW180" s="53" t="s">
        <v>2653</v>
      </c>
      <c r="AX180" s="53">
        <v>4</v>
      </c>
      <c r="AY180" s="83">
        <v>46151</v>
      </c>
      <c r="AZ180" s="53"/>
      <c r="BA180" s="53"/>
    </row>
    <row r="181" spans="3:53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1"/>
        <v>2</v>
      </c>
      <c r="M181" s="26">
        <f t="shared" si="12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67">
        <f>SUMIFS([1]Up!$J:$J,[1]Up!$D:$D,D181)</f>
        <v>0</v>
      </c>
      <c r="AQ181" s="82"/>
      <c r="AR181" s="82" t="str">
        <f t="shared" si="13"/>
        <v>PL25</v>
      </c>
      <c r="AS181" s="53" t="str">
        <f t="shared" si="14"/>
        <v/>
      </c>
      <c r="AT181" s="53" t="s">
        <v>61</v>
      </c>
      <c r="AU181" s="84" t="s">
        <v>2662</v>
      </c>
      <c r="AV181" s="53"/>
      <c r="AW181" s="53" t="s">
        <v>2663</v>
      </c>
      <c r="AX181" s="53">
        <v>2</v>
      </c>
      <c r="AY181" s="83">
        <v>46151</v>
      </c>
      <c r="AZ181" s="53"/>
      <c r="BA181" s="53"/>
    </row>
    <row r="182" spans="3:53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1"/>
        <v>0</v>
      </c>
      <c r="M182" s="26">
        <f t="shared" si="12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67">
        <f>SUMIFS([1]Up!$J:$J,[1]Up!$D:$D,D182)</f>
        <v>0</v>
      </c>
      <c r="AQ182" s="82"/>
      <c r="AR182" s="82" t="str">
        <f t="shared" si="13"/>
        <v/>
      </c>
      <c r="AS182" s="53" t="str">
        <f t="shared" si="14"/>
        <v/>
      </c>
      <c r="AT182" s="53" t="s">
        <v>75</v>
      </c>
      <c r="AU182" s="84"/>
      <c r="AV182" s="53"/>
      <c r="AW182" s="53"/>
      <c r="AX182" s="53"/>
      <c r="AY182" s="83"/>
      <c r="AZ182" s="53"/>
      <c r="BA182" s="53"/>
    </row>
    <row r="183" spans="3:53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1"/>
        <v>28</v>
      </c>
      <c r="M183" s="26">
        <f t="shared" si="12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67">
        <f>SUMIFS([1]Up!$J:$J,[1]Up!$D:$D,D183)</f>
        <v>0</v>
      </c>
      <c r="AQ183" s="82"/>
      <c r="AR183" s="82" t="str">
        <f t="shared" si="13"/>
        <v/>
      </c>
      <c r="AS183" s="53" t="str">
        <f t="shared" si="14"/>
        <v/>
      </c>
      <c r="AT183" s="53" t="s">
        <v>75</v>
      </c>
      <c r="AU183" s="84"/>
      <c r="AV183" s="53"/>
      <c r="AW183" s="53"/>
      <c r="AX183" s="53"/>
      <c r="AY183" s="83"/>
      <c r="AZ183" s="53"/>
      <c r="BA183" s="53"/>
    </row>
    <row r="184" spans="3:53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1"/>
        <v>140</v>
      </c>
      <c r="M184" s="26">
        <f t="shared" si="1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67">
        <f>SUMIFS([1]Up!$J:$J,[1]Up!$D:$D,D184)</f>
        <v>0</v>
      </c>
      <c r="AQ184" s="82"/>
      <c r="AR184" s="82" t="str">
        <f t="shared" si="13"/>
        <v/>
      </c>
      <c r="AS184" s="53" t="str">
        <f t="shared" si="14"/>
        <v/>
      </c>
      <c r="AT184" s="53" t="s">
        <v>75</v>
      </c>
      <c r="AU184" s="84"/>
      <c r="AV184" s="53"/>
      <c r="AW184" s="53"/>
      <c r="AX184" s="53"/>
      <c r="AY184" s="83"/>
      <c r="AZ184" s="53"/>
      <c r="BA184" s="53"/>
    </row>
    <row r="185" spans="3:53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1"/>
        <v>0</v>
      </c>
      <c r="M185" s="26">
        <f t="shared" si="12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67">
        <f>SUMIFS([1]Up!$J:$J,[1]Up!$D:$D,D185)</f>
        <v>0</v>
      </c>
      <c r="AQ185" s="82"/>
      <c r="AR185" s="82" t="str">
        <f t="shared" si="13"/>
        <v/>
      </c>
      <c r="AS185" s="53" t="str">
        <f t="shared" si="14"/>
        <v/>
      </c>
      <c r="AT185" s="53" t="s">
        <v>75</v>
      </c>
      <c r="AU185" s="84"/>
      <c r="AV185" s="53"/>
      <c r="AW185" s="53"/>
      <c r="AX185" s="53"/>
      <c r="AY185" s="83"/>
      <c r="AZ185" s="53"/>
      <c r="BA185" s="53"/>
    </row>
    <row r="186" spans="3:53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1"/>
        <v>9</v>
      </c>
      <c r="M186" s="26">
        <f t="shared" si="12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67">
        <f>SUMIFS([1]Up!$J:$J,[1]Up!$D:$D,D186)</f>
        <v>0</v>
      </c>
      <c r="AQ186" s="82"/>
      <c r="AR186" s="82" t="str">
        <f t="shared" si="13"/>
        <v>PL12</v>
      </c>
      <c r="AS186" s="53" t="str">
        <f t="shared" si="14"/>
        <v/>
      </c>
      <c r="AT186" s="53" t="s">
        <v>50</v>
      </c>
      <c r="AU186" s="84" t="s">
        <v>2647</v>
      </c>
      <c r="AV186" s="53"/>
      <c r="AW186" s="53" t="s">
        <v>2648</v>
      </c>
      <c r="AX186" s="53">
        <v>9</v>
      </c>
      <c r="AY186" s="83">
        <v>46151</v>
      </c>
      <c r="AZ186" s="53"/>
      <c r="BA186" s="53"/>
    </row>
    <row r="187" spans="3:53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1"/>
        <v>9</v>
      </c>
      <c r="M187" s="26">
        <f t="shared" si="12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67">
        <f>SUMIFS([1]Up!$J:$J,[1]Up!$D:$D,D187)</f>
        <v>0</v>
      </c>
      <c r="AQ187" s="82"/>
      <c r="AR187" s="82" t="str">
        <f t="shared" si="13"/>
        <v>PL12</v>
      </c>
      <c r="AS187" s="53" t="str">
        <f t="shared" si="14"/>
        <v/>
      </c>
      <c r="AT187" s="53" t="s">
        <v>50</v>
      </c>
      <c r="AU187" s="84" t="s">
        <v>2647</v>
      </c>
      <c r="AV187" s="53"/>
      <c r="AW187" s="53" t="s">
        <v>2648</v>
      </c>
      <c r="AX187" s="53">
        <v>9</v>
      </c>
      <c r="AY187" s="83">
        <v>46151</v>
      </c>
      <c r="AZ187" s="53"/>
      <c r="BA187" s="53"/>
    </row>
    <row r="188" spans="3:53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1"/>
        <v>1</v>
      </c>
      <c r="M188" s="26">
        <f t="shared" si="12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26"/>
      <c r="AO188" s="26"/>
      <c r="AP188" s="67">
        <f>SUMIFS([1]Up!$J:$J,[1]Up!$D:$D,D188)</f>
        <v>0</v>
      </c>
      <c r="AQ188" s="82"/>
      <c r="AR188" s="82" t="str">
        <f t="shared" si="13"/>
        <v>PL6</v>
      </c>
      <c r="AS188" s="53" t="str">
        <f t="shared" si="14"/>
        <v/>
      </c>
      <c r="AT188" s="53" t="s">
        <v>50</v>
      </c>
      <c r="AU188" s="84" t="s">
        <v>2652</v>
      </c>
      <c r="AV188" s="53"/>
      <c r="AW188" s="53" t="s">
        <v>2653</v>
      </c>
      <c r="AX188" s="53">
        <v>1</v>
      </c>
      <c r="AY188" s="83">
        <v>46151</v>
      </c>
      <c r="AZ188" s="53"/>
      <c r="BA188" s="53"/>
    </row>
    <row r="189" spans="3:53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1"/>
        <v>9</v>
      </c>
      <c r="M189" s="26">
        <f t="shared" si="12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67">
        <f>SUMIFS([1]Up!$J:$J,[1]Up!$D:$D,D189)</f>
        <v>0</v>
      </c>
      <c r="AQ189" s="82"/>
      <c r="AR189" s="82" t="str">
        <f t="shared" si="13"/>
        <v>PL12</v>
      </c>
      <c r="AS189" s="53" t="str">
        <f t="shared" si="14"/>
        <v/>
      </c>
      <c r="AT189" s="53" t="s">
        <v>50</v>
      </c>
      <c r="AU189" s="84" t="s">
        <v>2680</v>
      </c>
      <c r="AV189" s="53"/>
      <c r="AW189" s="53" t="s">
        <v>2681</v>
      </c>
      <c r="AX189" s="53">
        <v>9</v>
      </c>
      <c r="AY189" s="83">
        <v>46151</v>
      </c>
      <c r="AZ189" s="53"/>
      <c r="BA189" s="53"/>
    </row>
    <row r="190" spans="3:53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1"/>
        <v>2</v>
      </c>
      <c r="M190" s="26">
        <f t="shared" si="1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67">
        <f>SUMIFS([1]Up!$J:$J,[1]Up!$D:$D,D190)</f>
        <v>0</v>
      </c>
      <c r="AQ190" s="82"/>
      <c r="AR190" s="82" t="str">
        <f t="shared" si="13"/>
        <v>PL6</v>
      </c>
      <c r="AS190" s="53" t="str">
        <f t="shared" si="14"/>
        <v/>
      </c>
      <c r="AT190" s="53" t="s">
        <v>61</v>
      </c>
      <c r="AU190" s="84" t="s">
        <v>2652</v>
      </c>
      <c r="AV190" s="53"/>
      <c r="AW190" s="53" t="s">
        <v>2653</v>
      </c>
      <c r="AX190" s="53">
        <v>2</v>
      </c>
      <c r="AY190" s="83">
        <v>46151</v>
      </c>
      <c r="AZ190" s="53"/>
      <c r="BA190" s="53"/>
    </row>
    <row r="191" spans="3:53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1"/>
        <v>1</v>
      </c>
      <c r="M191" s="26">
        <f t="shared" si="1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26"/>
      <c r="AO191" s="26"/>
      <c r="AP191" s="67">
        <f>SUMIFS([1]Up!$J:$J,[1]Up!$D:$D,D191)</f>
        <v>0</v>
      </c>
      <c r="AQ191" s="82" t="s">
        <v>82</v>
      </c>
      <c r="AR191" s="82" t="str">
        <f t="shared" si="13"/>
        <v>PL6</v>
      </c>
      <c r="AS191" s="53" t="str">
        <f t="shared" si="14"/>
        <v>Thừa 1</v>
      </c>
      <c r="AT191" s="53" t="s">
        <v>61</v>
      </c>
      <c r="AU191" s="84"/>
      <c r="AV191" s="53"/>
      <c r="AW191" s="53" t="s">
        <v>1681</v>
      </c>
      <c r="AX191" s="53">
        <v>1</v>
      </c>
      <c r="AY191" s="83"/>
      <c r="AZ191" s="53"/>
      <c r="BA191" s="53"/>
    </row>
    <row r="192" spans="3:53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1"/>
        <v>2</v>
      </c>
      <c r="M192" s="26">
        <f t="shared" si="1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26"/>
      <c r="AO192" s="26"/>
      <c r="AP192" s="67">
        <f>SUMIFS([1]Up!$J:$J,[1]Up!$D:$D,D192)</f>
        <v>0</v>
      </c>
      <c r="AQ192" s="82"/>
      <c r="AR192" s="82" t="str">
        <f t="shared" si="13"/>
        <v>PL3</v>
      </c>
      <c r="AS192" s="53" t="str">
        <f t="shared" si="14"/>
        <v/>
      </c>
      <c r="AT192" s="53" t="s">
        <v>61</v>
      </c>
      <c r="AU192" s="84" t="s">
        <v>2688</v>
      </c>
      <c r="AV192" s="53"/>
      <c r="AW192" s="53" t="s">
        <v>2689</v>
      </c>
      <c r="AX192" s="53">
        <v>2</v>
      </c>
      <c r="AY192" s="83">
        <v>46151</v>
      </c>
      <c r="AZ192" s="53"/>
      <c r="BA192" s="53"/>
    </row>
    <row r="193" spans="3:53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1"/>
        <v>4</v>
      </c>
      <c r="M193" s="26">
        <f t="shared" si="12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67">
        <f>SUMIFS([1]Up!$J:$J,[1]Up!$D:$D,D193)</f>
        <v>0</v>
      </c>
      <c r="AQ193" s="82"/>
      <c r="AR193" s="82" t="str">
        <f t="shared" si="13"/>
        <v/>
      </c>
      <c r="AS193" s="53" t="str">
        <f t="shared" si="14"/>
        <v/>
      </c>
      <c r="AT193" s="53" t="s">
        <v>50</v>
      </c>
      <c r="AU193" s="84" t="s">
        <v>2691</v>
      </c>
      <c r="AV193" s="53"/>
      <c r="AW193" s="53" t="s">
        <v>2692</v>
      </c>
      <c r="AX193" s="53">
        <v>4</v>
      </c>
      <c r="AY193" s="83">
        <v>46165</v>
      </c>
      <c r="AZ193" s="53"/>
      <c r="BA193" s="53"/>
    </row>
    <row r="194" spans="3:53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1"/>
        <v>4</v>
      </c>
      <c r="M194" s="26">
        <f t="shared" si="12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67">
        <f>SUMIFS([1]Up!$J:$J,[1]Up!$D:$D,D194)</f>
        <v>0</v>
      </c>
      <c r="AQ194" s="82"/>
      <c r="AR194" s="82" t="str">
        <f t="shared" si="13"/>
        <v/>
      </c>
      <c r="AS194" s="53" t="str">
        <f t="shared" si="14"/>
        <v/>
      </c>
      <c r="AT194" s="53" t="s">
        <v>50</v>
      </c>
      <c r="AU194" s="84" t="s">
        <v>2691</v>
      </c>
      <c r="AV194" s="53"/>
      <c r="AW194" s="53" t="s">
        <v>2692</v>
      </c>
      <c r="AX194" s="53">
        <v>4</v>
      </c>
      <c r="AY194" s="83">
        <v>46165</v>
      </c>
      <c r="AZ194" s="53"/>
      <c r="BA194" s="53"/>
    </row>
    <row r="195" spans="3:53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1"/>
        <v>1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67">
        <f>SUMIFS([1]Up!$J:$J,[1]Up!$D:$D,D195)</f>
        <v>0</v>
      </c>
      <c r="AQ195" s="82"/>
      <c r="AR195" s="82" t="str">
        <f t="shared" si="13"/>
        <v/>
      </c>
      <c r="AS195" s="53" t="str">
        <f t="shared" si="14"/>
        <v/>
      </c>
      <c r="AT195" s="53" t="s">
        <v>50</v>
      </c>
      <c r="AU195" s="84" t="s">
        <v>2639</v>
      </c>
      <c r="AV195" s="53"/>
      <c r="AW195" s="53" t="s">
        <v>2695</v>
      </c>
      <c r="AX195" s="53">
        <v>1</v>
      </c>
      <c r="AY195" s="83">
        <v>46165</v>
      </c>
      <c r="AZ195" s="53"/>
      <c r="BA195" s="53"/>
    </row>
    <row r="196" spans="3:53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1"/>
        <v>2</v>
      </c>
      <c r="M196" s="26">
        <f t="shared" si="1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2</v>
      </c>
      <c r="AO196" s="26"/>
      <c r="AP196" s="67">
        <f>SUMIFS([1]Up!$J:$J,[1]Up!$D:$D,D196)</f>
        <v>0</v>
      </c>
      <c r="AQ196" s="82"/>
      <c r="AR196" s="82" t="str">
        <f t="shared" si="13"/>
        <v/>
      </c>
      <c r="AS196" s="53" t="str">
        <f t="shared" si="14"/>
        <v/>
      </c>
      <c r="AT196" s="53" t="s">
        <v>75</v>
      </c>
      <c r="AU196" s="84"/>
      <c r="AV196" s="53"/>
      <c r="AW196" s="53"/>
      <c r="AX196" s="53"/>
      <c r="AY196" s="83"/>
      <c r="AZ196" s="53"/>
      <c r="BA196" s="53"/>
    </row>
    <row r="197" spans="3:53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1"/>
        <v>9</v>
      </c>
      <c r="M197" s="26">
        <f t="shared" si="12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67">
        <f>SUMIFS([1]Up!$J:$J,[1]Up!$D:$D,D197)</f>
        <v>0</v>
      </c>
      <c r="AQ197" s="82"/>
      <c r="AR197" s="82" t="str">
        <f t="shared" si="13"/>
        <v>PL12</v>
      </c>
      <c r="AS197" s="53" t="str">
        <f t="shared" si="14"/>
        <v/>
      </c>
      <c r="AT197" s="53" t="s">
        <v>50</v>
      </c>
      <c r="AU197" s="84" t="s">
        <v>2699</v>
      </c>
      <c r="AV197" s="53"/>
      <c r="AW197" s="53" t="s">
        <v>2700</v>
      </c>
      <c r="AX197" s="53">
        <v>9</v>
      </c>
      <c r="AY197" s="83">
        <v>46165</v>
      </c>
      <c r="AZ197" s="53"/>
      <c r="BA197" s="53"/>
    </row>
    <row r="198" spans="3:53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1"/>
        <v>36</v>
      </c>
      <c r="M198" s="26">
        <f t="shared" si="12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67">
        <f>SUMIFS([1]Up!$J:$J,[1]Up!$D:$D,D198)</f>
        <v>0</v>
      </c>
      <c r="AQ198" s="82"/>
      <c r="AR198" s="82" t="str">
        <f t="shared" si="13"/>
        <v>PL6</v>
      </c>
      <c r="AS198" s="53" t="str">
        <f t="shared" si="14"/>
        <v/>
      </c>
      <c r="AT198" s="53" t="s">
        <v>50</v>
      </c>
      <c r="AU198" s="84" t="s">
        <v>2703</v>
      </c>
      <c r="AV198" s="53"/>
      <c r="AW198" s="53" t="s">
        <v>2704</v>
      </c>
      <c r="AX198" s="53">
        <v>36</v>
      </c>
      <c r="AY198" s="83">
        <v>46165</v>
      </c>
      <c r="AZ198" s="53"/>
      <c r="BA198" s="53"/>
    </row>
    <row r="199" spans="3:53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1"/>
        <v>9</v>
      </c>
      <c r="M199" s="26">
        <f t="shared" si="12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67">
        <f>SUMIFS([1]Up!$J:$J,[1]Up!$D:$D,D199)</f>
        <v>0</v>
      </c>
      <c r="AQ199" s="82"/>
      <c r="AR199" s="82" t="str">
        <f t="shared" si="13"/>
        <v>PL12</v>
      </c>
      <c r="AS199" s="53" t="str">
        <f t="shared" si="14"/>
        <v/>
      </c>
      <c r="AT199" s="53" t="s">
        <v>50</v>
      </c>
      <c r="AU199" s="84" t="s">
        <v>2699</v>
      </c>
      <c r="AV199" s="53"/>
      <c r="AW199" s="53" t="s">
        <v>2700</v>
      </c>
      <c r="AX199" s="53">
        <v>9</v>
      </c>
      <c r="AY199" s="83">
        <v>46165</v>
      </c>
      <c r="AZ199" s="53"/>
      <c r="BA199" s="53"/>
    </row>
    <row r="200" spans="3:53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1"/>
        <v>1</v>
      </c>
      <c r="M200" s="26">
        <f t="shared" si="1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26"/>
      <c r="AO200" s="26"/>
      <c r="AP200" s="67">
        <f>SUMIFS([1]Up!$J:$J,[1]Up!$D:$D,D200)</f>
        <v>0</v>
      </c>
      <c r="AQ200" s="82" t="s">
        <v>82</v>
      </c>
      <c r="AR200" s="82" t="str">
        <f t="shared" si="13"/>
        <v>PL3</v>
      </c>
      <c r="AS200" s="53" t="str">
        <f t="shared" si="14"/>
        <v>Thừa 1</v>
      </c>
      <c r="AT200" s="53" t="s">
        <v>61</v>
      </c>
      <c r="AU200" s="84"/>
      <c r="AV200" s="53"/>
      <c r="AW200" s="53" t="s">
        <v>1681</v>
      </c>
      <c r="AX200" s="53">
        <v>1</v>
      </c>
      <c r="AY200" s="83"/>
      <c r="AZ200" s="53"/>
      <c r="BA200" s="53"/>
    </row>
    <row r="201" spans="3:53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1"/>
        <v>1</v>
      </c>
      <c r="M201" s="26">
        <f t="shared" si="1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67">
        <f>SUMIFS([1]Up!$J:$J,[1]Up!$D:$D,D201)</f>
        <v>0</v>
      </c>
      <c r="AQ201" s="82" t="s">
        <v>4091</v>
      </c>
      <c r="AR201" s="82" t="str">
        <f t="shared" si="13"/>
        <v>PL3</v>
      </c>
      <c r="AS201" s="53" t="str">
        <f t="shared" si="14"/>
        <v>Thừa 0.5</v>
      </c>
      <c r="AT201" s="53" t="s">
        <v>61</v>
      </c>
      <c r="AU201" s="84"/>
      <c r="AV201" s="53"/>
      <c r="AW201" s="53" t="s">
        <v>1681</v>
      </c>
      <c r="AX201" s="53">
        <v>1</v>
      </c>
      <c r="AY201" s="83"/>
      <c r="AZ201" s="53"/>
      <c r="BA201" s="53"/>
    </row>
    <row r="202" spans="3:53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1"/>
        <v>1</v>
      </c>
      <c r="M202" s="26">
        <f t="shared" si="12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26"/>
      <c r="AO202" s="26"/>
      <c r="AP202" s="67">
        <f>SUMIFS([1]Up!$J:$J,[1]Up!$D:$D,D202)</f>
        <v>0</v>
      </c>
      <c r="AQ202" s="82" t="s">
        <v>4091</v>
      </c>
      <c r="AR202" s="82" t="str">
        <f t="shared" si="13"/>
        <v>PL3</v>
      </c>
      <c r="AS202" s="53" t="str">
        <f t="shared" si="14"/>
        <v>Thừa 0.5</v>
      </c>
      <c r="AT202" s="53" t="s">
        <v>61</v>
      </c>
      <c r="AU202" s="84"/>
      <c r="AV202" s="53"/>
      <c r="AW202" s="53" t="s">
        <v>1681</v>
      </c>
      <c r="AX202" s="53">
        <v>1</v>
      </c>
      <c r="AY202" s="83"/>
      <c r="AZ202" s="53"/>
      <c r="BA202" s="53"/>
    </row>
    <row r="203" spans="3:53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1"/>
        <v>4</v>
      </c>
      <c r="M203" s="26">
        <f t="shared" si="12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67">
        <f>SUMIFS([1]Up!$J:$J,[1]Up!$D:$D,D203)</f>
        <v>0</v>
      </c>
      <c r="AQ203" s="82"/>
      <c r="AR203" s="82" t="str">
        <f t="shared" si="13"/>
        <v>PL6</v>
      </c>
      <c r="AS203" s="53" t="str">
        <f t="shared" si="14"/>
        <v/>
      </c>
      <c r="AT203" s="53" t="s">
        <v>61</v>
      </c>
      <c r="AU203" s="84" t="s">
        <v>2703</v>
      </c>
      <c r="AV203" s="53"/>
      <c r="AW203" s="53" t="s">
        <v>2704</v>
      </c>
      <c r="AX203" s="53">
        <v>4</v>
      </c>
      <c r="AY203" s="83">
        <v>46165</v>
      </c>
      <c r="AZ203" s="53"/>
      <c r="BA203" s="53"/>
    </row>
    <row r="204" spans="3:53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1"/>
        <v>2</v>
      </c>
      <c r="M204" s="26">
        <f t="shared" si="12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26"/>
      <c r="AO204" s="26"/>
      <c r="AP204" s="67">
        <f>SUMIFS([1]Up!$J:$J,[1]Up!$D:$D,D204)</f>
        <v>0</v>
      </c>
      <c r="AQ204" s="82"/>
      <c r="AR204" s="82" t="str">
        <f t="shared" si="13"/>
        <v>PL19</v>
      </c>
      <c r="AS204" s="53" t="str">
        <f t="shared" si="14"/>
        <v/>
      </c>
      <c r="AT204" s="53" t="s">
        <v>61</v>
      </c>
      <c r="AU204" s="84" t="s">
        <v>2711</v>
      </c>
      <c r="AV204" s="53"/>
      <c r="AW204" s="53" t="s">
        <v>2712</v>
      </c>
      <c r="AX204" s="53">
        <v>2</v>
      </c>
      <c r="AY204" s="83">
        <v>46165</v>
      </c>
      <c r="AZ204" s="53"/>
      <c r="BA204" s="53"/>
    </row>
    <row r="205" spans="3:53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1"/>
        <v>0</v>
      </c>
      <c r="M205" s="26">
        <f t="shared" si="12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67">
        <f>SUMIFS([1]Up!$J:$J,[1]Up!$D:$D,D205)</f>
        <v>0</v>
      </c>
      <c r="AQ205" s="82"/>
      <c r="AR205" s="82" t="str">
        <f t="shared" si="13"/>
        <v/>
      </c>
      <c r="AS205" s="53" t="str">
        <f t="shared" si="14"/>
        <v/>
      </c>
      <c r="AT205" s="53" t="s">
        <v>75</v>
      </c>
      <c r="AU205" s="84"/>
      <c r="AV205" s="53"/>
      <c r="AW205" s="53"/>
      <c r="AX205" s="53"/>
      <c r="AY205" s="83"/>
      <c r="AZ205" s="53"/>
      <c r="BA205" s="53"/>
    </row>
    <row r="206" spans="3:53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1"/>
        <v>28</v>
      </c>
      <c r="M206" s="26">
        <f t="shared" si="1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67">
        <f>SUMIFS([1]Up!$J:$J,[1]Up!$D:$D,D206)</f>
        <v>0</v>
      </c>
      <c r="AQ206" s="82"/>
      <c r="AR206" s="82" t="str">
        <f t="shared" si="13"/>
        <v/>
      </c>
      <c r="AS206" s="53" t="str">
        <f t="shared" si="14"/>
        <v>Thừa 15</v>
      </c>
      <c r="AT206" s="53" t="s">
        <v>75</v>
      </c>
      <c r="AU206" s="84"/>
      <c r="AV206" s="53"/>
      <c r="AW206" s="53"/>
      <c r="AX206" s="53"/>
      <c r="AY206" s="83"/>
      <c r="AZ206" s="53"/>
      <c r="BA206" s="53"/>
    </row>
    <row r="207" spans="3:53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1"/>
        <v>28</v>
      </c>
      <c r="M207" s="26">
        <f t="shared" si="1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67">
        <f>SUMIFS([1]Up!$J:$J,[1]Up!$D:$D,D207)</f>
        <v>0</v>
      </c>
      <c r="AQ207" s="82"/>
      <c r="AR207" s="82" t="str">
        <f t="shared" si="13"/>
        <v/>
      </c>
      <c r="AS207" s="53" t="str">
        <f t="shared" si="14"/>
        <v/>
      </c>
      <c r="AT207" s="53" t="s">
        <v>75</v>
      </c>
      <c r="AU207" s="84"/>
      <c r="AV207" s="53"/>
      <c r="AW207" s="53"/>
      <c r="AX207" s="53"/>
      <c r="AY207" s="83"/>
      <c r="AZ207" s="53"/>
      <c r="BA207" s="53"/>
    </row>
    <row r="208" spans="3:53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1"/>
        <v>112</v>
      </c>
      <c r="M208" s="26">
        <f t="shared" si="1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67">
        <f>SUMIFS([1]Up!$J:$J,[1]Up!$D:$D,D208)</f>
        <v>0</v>
      </c>
      <c r="AQ208" s="82"/>
      <c r="AR208" s="82" t="str">
        <f t="shared" si="13"/>
        <v/>
      </c>
      <c r="AS208" s="53" t="str">
        <f t="shared" si="14"/>
        <v>Thừa 28</v>
      </c>
      <c r="AT208" s="53" t="s">
        <v>75</v>
      </c>
      <c r="AU208" s="84"/>
      <c r="AV208" s="53"/>
      <c r="AW208" s="53"/>
      <c r="AX208" s="53"/>
      <c r="AY208" s="83"/>
      <c r="AZ208" s="53"/>
      <c r="BA208" s="53"/>
    </row>
    <row r="209" spans="3:53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1"/>
        <v>0</v>
      </c>
      <c r="M209" s="26">
        <f t="shared" si="12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67">
        <f>SUMIFS([1]Up!$J:$J,[1]Up!$D:$D,D209)</f>
        <v>0</v>
      </c>
      <c r="AQ209" s="82"/>
      <c r="AR209" s="82" t="str">
        <f t="shared" si="13"/>
        <v/>
      </c>
      <c r="AS209" s="53" t="str">
        <f t="shared" si="14"/>
        <v/>
      </c>
      <c r="AT209" s="53" t="s">
        <v>75</v>
      </c>
      <c r="AU209" s="84"/>
      <c r="AV209" s="53"/>
      <c r="AW209" s="53"/>
      <c r="AX209" s="53"/>
      <c r="AY209" s="83"/>
      <c r="AZ209" s="53"/>
      <c r="BA209" s="53"/>
    </row>
    <row r="210" spans="3:53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1"/>
        <v>1</v>
      </c>
      <c r="M210" s="26">
        <f t="shared" si="12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67">
        <f>SUMIFS([1]Up!$J:$J,[1]Up!$D:$D,D210)</f>
        <v>0</v>
      </c>
      <c r="AQ210" s="82"/>
      <c r="AR210" s="82" t="str">
        <f t="shared" si="13"/>
        <v>PL6</v>
      </c>
      <c r="AS210" s="53" t="str">
        <f t="shared" si="14"/>
        <v/>
      </c>
      <c r="AT210" s="53" t="s">
        <v>50</v>
      </c>
      <c r="AU210" s="84" t="s">
        <v>2703</v>
      </c>
      <c r="AV210" s="53"/>
      <c r="AW210" s="53" t="s">
        <v>2704</v>
      </c>
      <c r="AX210" s="53">
        <v>1</v>
      </c>
      <c r="AY210" s="83">
        <v>46165</v>
      </c>
      <c r="AZ210" s="53"/>
      <c r="BA210" s="53"/>
    </row>
    <row r="211" spans="3:53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1"/>
        <v>9</v>
      </c>
      <c r="M211" s="26">
        <f t="shared" si="12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67">
        <f>SUMIFS([1]Up!$J:$J,[1]Up!$D:$D,D211)</f>
        <v>0</v>
      </c>
      <c r="AQ211" s="82"/>
      <c r="AR211" s="82" t="str">
        <f t="shared" si="13"/>
        <v>PL12</v>
      </c>
      <c r="AS211" s="53" t="str">
        <f t="shared" si="14"/>
        <v/>
      </c>
      <c r="AT211" s="53" t="s">
        <v>50</v>
      </c>
      <c r="AU211" s="84" t="s">
        <v>2699</v>
      </c>
      <c r="AV211" s="53"/>
      <c r="AW211" s="53" t="s">
        <v>2700</v>
      </c>
      <c r="AX211" s="53">
        <v>9</v>
      </c>
      <c r="AY211" s="83">
        <v>46165</v>
      </c>
      <c r="AZ211" s="53"/>
      <c r="BA211" s="53"/>
    </row>
    <row r="212" spans="3:53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1"/>
        <v>9</v>
      </c>
      <c r="M212" s="26">
        <f t="shared" si="12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67">
        <f>SUMIFS([1]Up!$J:$J,[1]Up!$D:$D,D212)</f>
        <v>0</v>
      </c>
      <c r="AQ212" s="82"/>
      <c r="AR212" s="82" t="str">
        <f t="shared" si="13"/>
        <v>PL12</v>
      </c>
      <c r="AS212" s="53" t="str">
        <f t="shared" si="14"/>
        <v/>
      </c>
      <c r="AT212" s="53" t="s">
        <v>50</v>
      </c>
      <c r="AU212" s="84" t="s">
        <v>2699</v>
      </c>
      <c r="AV212" s="53"/>
      <c r="AW212" s="53" t="s">
        <v>2700</v>
      </c>
      <c r="AX212" s="53">
        <v>9</v>
      </c>
      <c r="AY212" s="83">
        <v>46165</v>
      </c>
      <c r="AZ212" s="53"/>
      <c r="BA212" s="53"/>
    </row>
    <row r="213" spans="3:53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1"/>
        <v>9</v>
      </c>
      <c r="M213" s="26">
        <f t="shared" si="12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67">
        <f>SUMIFS([1]Up!$J:$J,[1]Up!$D:$D,D213)</f>
        <v>0</v>
      </c>
      <c r="AQ213" s="82"/>
      <c r="AR213" s="82" t="str">
        <f t="shared" si="13"/>
        <v>PL12</v>
      </c>
      <c r="AS213" s="53" t="str">
        <f t="shared" si="14"/>
        <v/>
      </c>
      <c r="AT213" s="53" t="s">
        <v>50</v>
      </c>
      <c r="AU213" s="84" t="s">
        <v>2722</v>
      </c>
      <c r="AV213" s="53"/>
      <c r="AW213" s="53" t="s">
        <v>2723</v>
      </c>
      <c r="AX213" s="53">
        <v>9</v>
      </c>
      <c r="AY213" s="83">
        <v>46165</v>
      </c>
      <c r="AZ213" s="53"/>
      <c r="BA213" s="53"/>
    </row>
    <row r="214" spans="3:53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1"/>
        <v>1</v>
      </c>
      <c r="M214" s="26">
        <f t="shared" si="12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67">
        <f>SUMIFS([1]Up!$J:$J,[1]Up!$D:$D,D214)</f>
        <v>0</v>
      </c>
      <c r="AQ214" s="82" t="s">
        <v>82</v>
      </c>
      <c r="AR214" s="82" t="str">
        <f t="shared" si="13"/>
        <v>PL6</v>
      </c>
      <c r="AS214" s="53" t="str">
        <f t="shared" si="14"/>
        <v>Thừa 1</v>
      </c>
      <c r="AT214" s="53" t="s">
        <v>61</v>
      </c>
      <c r="AU214" s="84"/>
      <c r="AV214" s="53"/>
      <c r="AW214" s="53" t="s">
        <v>1681</v>
      </c>
      <c r="AX214" s="53">
        <v>1</v>
      </c>
      <c r="AY214" s="83"/>
      <c r="AZ214" s="53"/>
      <c r="BA214" s="53"/>
    </row>
    <row r="215" spans="3:53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1"/>
        <v>2</v>
      </c>
      <c r="M215" s="26">
        <f t="shared" si="1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26"/>
      <c r="AO215" s="26"/>
      <c r="AP215" s="67">
        <f>SUMIFS([1]Up!$J:$J,[1]Up!$D:$D,D215)</f>
        <v>0</v>
      </c>
      <c r="AQ215" s="82"/>
      <c r="AR215" s="82" t="str">
        <f t="shared" si="13"/>
        <v>PL3</v>
      </c>
      <c r="AS215" s="53" t="str">
        <f t="shared" si="14"/>
        <v/>
      </c>
      <c r="AT215" s="53" t="s">
        <v>61</v>
      </c>
      <c r="AU215" s="84" t="s">
        <v>2726</v>
      </c>
      <c r="AV215" s="53"/>
      <c r="AW215" s="53" t="s">
        <v>2727</v>
      </c>
      <c r="AX215" s="53">
        <v>2</v>
      </c>
      <c r="AY215" s="83">
        <v>46165</v>
      </c>
      <c r="AZ215" s="53"/>
      <c r="BA215" s="53"/>
    </row>
    <row r="216" spans="3:53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1"/>
        <v>2</v>
      </c>
      <c r="M216" s="26">
        <f t="shared" si="12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67">
        <f>SUMIFS([1]Up!$J:$J,[1]Up!$D:$D,D216)</f>
        <v>0</v>
      </c>
      <c r="AQ216" s="82"/>
      <c r="AR216" s="82" t="str">
        <f t="shared" si="13"/>
        <v>PL6</v>
      </c>
      <c r="AS216" s="53" t="str">
        <f t="shared" si="14"/>
        <v/>
      </c>
      <c r="AT216" s="53" t="s">
        <v>61</v>
      </c>
      <c r="AU216" s="84" t="s">
        <v>2703</v>
      </c>
      <c r="AV216" s="53"/>
      <c r="AW216" s="53" t="s">
        <v>2704</v>
      </c>
      <c r="AX216" s="53">
        <v>2</v>
      </c>
      <c r="AY216" s="83">
        <v>46165</v>
      </c>
      <c r="AZ216" s="53"/>
      <c r="BA216" s="53"/>
    </row>
    <row r="217" spans="3:53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1"/>
        <v>4</v>
      </c>
      <c r="M217" s="26">
        <f t="shared" si="12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67">
        <f>SUMIFS([1]Up!$J:$J,[1]Up!$D:$D,D217)</f>
        <v>0</v>
      </c>
      <c r="AQ217" s="82"/>
      <c r="AR217" s="82" t="str">
        <f t="shared" si="13"/>
        <v/>
      </c>
      <c r="AS217" s="53" t="str">
        <f t="shared" si="14"/>
        <v/>
      </c>
      <c r="AT217" s="53" t="s">
        <v>50</v>
      </c>
      <c r="AU217" s="84" t="s">
        <v>2634</v>
      </c>
      <c r="AV217" s="53"/>
      <c r="AW217" s="53" t="s">
        <v>2635</v>
      </c>
      <c r="AX217" s="53">
        <v>4</v>
      </c>
      <c r="AY217" s="83">
        <v>46151</v>
      </c>
      <c r="AZ217" s="53"/>
      <c r="BA217" s="53"/>
    </row>
    <row r="218" spans="3:53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1"/>
        <v>4</v>
      </c>
      <c r="M218" s="26">
        <f t="shared" si="12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67">
        <f>SUMIFS([1]Up!$J:$J,[1]Up!$D:$D,D218)</f>
        <v>0</v>
      </c>
      <c r="AQ218" s="82"/>
      <c r="AR218" s="82" t="str">
        <f t="shared" si="13"/>
        <v/>
      </c>
      <c r="AS218" s="53" t="str">
        <f t="shared" si="14"/>
        <v/>
      </c>
      <c r="AT218" s="53" t="s">
        <v>50</v>
      </c>
      <c r="AU218" s="84" t="s">
        <v>2634</v>
      </c>
      <c r="AV218" s="53"/>
      <c r="AW218" s="53" t="s">
        <v>2635</v>
      </c>
      <c r="AX218" s="53">
        <v>4</v>
      </c>
      <c r="AY218" s="83">
        <v>46151</v>
      </c>
      <c r="AZ218" s="53"/>
      <c r="BA218" s="53"/>
    </row>
    <row r="219" spans="3:53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1"/>
        <v>1</v>
      </c>
      <c r="M219" s="26">
        <f t="shared" si="1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67">
        <f>SUMIFS([1]Up!$J:$J,[1]Up!$D:$D,D219)</f>
        <v>0</v>
      </c>
      <c r="AQ219" s="82"/>
      <c r="AR219" s="82" t="str">
        <f t="shared" si="13"/>
        <v/>
      </c>
      <c r="AS219" s="53" t="str">
        <f t="shared" si="14"/>
        <v/>
      </c>
      <c r="AT219" s="53" t="s">
        <v>50</v>
      </c>
      <c r="AU219" s="84" t="s">
        <v>2639</v>
      </c>
      <c r="AV219" s="53"/>
      <c r="AW219" s="53" t="s">
        <v>2640</v>
      </c>
      <c r="AX219" s="53">
        <v>1</v>
      </c>
      <c r="AY219" s="83">
        <v>46151</v>
      </c>
      <c r="AZ219" s="53"/>
      <c r="BA219" s="53"/>
    </row>
    <row r="220" spans="3:53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1"/>
        <v>2</v>
      </c>
      <c r="M220" s="26">
        <f t="shared" si="1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>
        <v>2</v>
      </c>
      <c r="AO220" s="26"/>
      <c r="AP220" s="67">
        <f>SUMIFS([1]Up!$J:$J,[1]Up!$D:$D,D220)</f>
        <v>0</v>
      </c>
      <c r="AQ220" s="82"/>
      <c r="AR220" s="82" t="str">
        <f t="shared" si="13"/>
        <v/>
      </c>
      <c r="AS220" s="53" t="str">
        <f t="shared" si="14"/>
        <v/>
      </c>
      <c r="AT220" s="53" t="s">
        <v>75</v>
      </c>
      <c r="AU220" s="84"/>
      <c r="AV220" s="53"/>
      <c r="AW220" s="53"/>
      <c r="AX220" s="53"/>
      <c r="AY220" s="83"/>
      <c r="AZ220" s="53"/>
      <c r="BA220" s="53"/>
    </row>
    <row r="221" spans="3:53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1"/>
        <v>9</v>
      </c>
      <c r="M221" s="26">
        <f t="shared" si="1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67">
        <f>SUMIFS([1]Up!$J:$J,[1]Up!$D:$D,D221)</f>
        <v>0</v>
      </c>
      <c r="AQ221" s="82"/>
      <c r="AR221" s="82" t="str">
        <f t="shared" si="13"/>
        <v>PL12</v>
      </c>
      <c r="AS221" s="53" t="str">
        <f t="shared" si="14"/>
        <v/>
      </c>
      <c r="AT221" s="53" t="s">
        <v>50</v>
      </c>
      <c r="AU221" s="84" t="s">
        <v>2883</v>
      </c>
      <c r="AV221" s="53"/>
      <c r="AW221" s="53" t="s">
        <v>2884</v>
      </c>
      <c r="AX221" s="53">
        <v>9</v>
      </c>
      <c r="AY221" s="83">
        <v>46151</v>
      </c>
      <c r="AZ221" s="53"/>
      <c r="BA221" s="53"/>
    </row>
    <row r="222" spans="3:53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1"/>
        <v>36</v>
      </c>
      <c r="M222" s="26">
        <f t="shared" si="12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67">
        <f>SUMIFS([1]Up!$J:$J,[1]Up!$D:$D,D222)</f>
        <v>0</v>
      </c>
      <c r="AQ222" s="82"/>
      <c r="AR222" s="82" t="str">
        <f t="shared" si="13"/>
        <v>PL6</v>
      </c>
      <c r="AS222" s="53" t="str">
        <f t="shared" si="14"/>
        <v/>
      </c>
      <c r="AT222" s="53" t="s">
        <v>50</v>
      </c>
      <c r="AU222" s="84" t="s">
        <v>2652</v>
      </c>
      <c r="AV222" s="53"/>
      <c r="AW222" s="53" t="s">
        <v>2653</v>
      </c>
      <c r="AX222" s="53">
        <v>36</v>
      </c>
      <c r="AY222" s="83">
        <v>46151</v>
      </c>
      <c r="AZ222" s="53"/>
      <c r="BA222" s="53"/>
    </row>
    <row r="223" spans="3:53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1"/>
        <v>9</v>
      </c>
      <c r="M223" s="26">
        <f t="shared" si="12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67">
        <f>SUMIFS([1]Up!$J:$J,[1]Up!$D:$D,D223)</f>
        <v>0</v>
      </c>
      <c r="AQ223" s="82"/>
      <c r="AR223" s="82" t="str">
        <f t="shared" si="13"/>
        <v>PL12</v>
      </c>
      <c r="AS223" s="53" t="str">
        <f t="shared" si="14"/>
        <v/>
      </c>
      <c r="AT223" s="53" t="s">
        <v>50</v>
      </c>
      <c r="AU223" s="84" t="s">
        <v>2883</v>
      </c>
      <c r="AV223" s="53"/>
      <c r="AW223" s="53" t="s">
        <v>2884</v>
      </c>
      <c r="AX223" s="53">
        <v>9</v>
      </c>
      <c r="AY223" s="83">
        <v>46151</v>
      </c>
      <c r="AZ223" s="53"/>
      <c r="BA223" s="53"/>
    </row>
    <row r="224" spans="3:53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1"/>
        <v>1</v>
      </c>
      <c r="M224" s="26">
        <f t="shared" si="12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0.5</v>
      </c>
      <c r="AN224" s="26"/>
      <c r="AO224" s="26"/>
      <c r="AP224" s="67">
        <f>SUMIFS([1]Up!$J:$J,[1]Up!$D:$D,D224)</f>
        <v>0</v>
      </c>
      <c r="AQ224" s="82" t="s">
        <v>4099</v>
      </c>
      <c r="AR224" s="82" t="str">
        <f t="shared" si="13"/>
        <v>PL3</v>
      </c>
      <c r="AS224" s="53" t="str">
        <f t="shared" si="14"/>
        <v/>
      </c>
      <c r="AT224" s="53" t="s">
        <v>61</v>
      </c>
      <c r="AU224" s="84"/>
      <c r="AV224" s="53"/>
      <c r="AW224" s="53" t="s">
        <v>1681</v>
      </c>
      <c r="AX224" s="53">
        <v>1</v>
      </c>
      <c r="AY224" s="83"/>
      <c r="AZ224" s="53"/>
      <c r="BA224" s="53"/>
    </row>
    <row r="225" spans="3:53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1"/>
        <v>1</v>
      </c>
      <c r="M225" s="26">
        <f t="shared" si="12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>
        <v>0.5</v>
      </c>
      <c r="AN225" s="26"/>
      <c r="AO225" s="26"/>
      <c r="AP225" s="67">
        <f>SUMIFS([1]Up!$J:$J,[1]Up!$D:$D,D225)</f>
        <v>0</v>
      </c>
      <c r="AQ225" s="82" t="s">
        <v>4099</v>
      </c>
      <c r="AR225" s="82" t="str">
        <f t="shared" si="13"/>
        <v>PL3</v>
      </c>
      <c r="AS225" s="53" t="str">
        <f t="shared" si="14"/>
        <v/>
      </c>
      <c r="AT225" s="53" t="s">
        <v>61</v>
      </c>
      <c r="AU225" s="84"/>
      <c r="AV225" s="53"/>
      <c r="AW225" s="53" t="s">
        <v>1681</v>
      </c>
      <c r="AX225" s="53">
        <v>1</v>
      </c>
      <c r="AY225" s="83"/>
      <c r="AZ225" s="53"/>
      <c r="BA225" s="53"/>
    </row>
    <row r="226" spans="3:53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1"/>
        <v>1</v>
      </c>
      <c r="M226" s="26">
        <f t="shared" si="12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>
        <v>0.5</v>
      </c>
      <c r="AN226" s="26"/>
      <c r="AO226" s="26"/>
      <c r="AP226" s="67">
        <f>SUMIFS([1]Up!$J:$J,[1]Up!$D:$D,D226)</f>
        <v>0</v>
      </c>
      <c r="AQ226" s="82" t="s">
        <v>4099</v>
      </c>
      <c r="AR226" s="82" t="str">
        <f t="shared" si="13"/>
        <v>PL3</v>
      </c>
      <c r="AS226" s="53" t="str">
        <f t="shared" si="14"/>
        <v/>
      </c>
      <c r="AT226" s="53" t="s">
        <v>61</v>
      </c>
      <c r="AU226" s="84"/>
      <c r="AV226" s="53"/>
      <c r="AW226" s="53" t="s">
        <v>1681</v>
      </c>
      <c r="AX226" s="53">
        <v>1</v>
      </c>
      <c r="AY226" s="83"/>
      <c r="AZ226" s="53"/>
      <c r="BA226" s="53"/>
    </row>
    <row r="227" spans="3:53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1"/>
        <v>4</v>
      </c>
      <c r="M227" s="26">
        <f t="shared" si="12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67">
        <f>SUMIFS([1]Up!$J:$J,[1]Up!$D:$D,D227)</f>
        <v>0</v>
      </c>
      <c r="AQ227" s="82"/>
      <c r="AR227" s="82" t="str">
        <f t="shared" si="13"/>
        <v>PL6</v>
      </c>
      <c r="AS227" s="53" t="str">
        <f t="shared" si="14"/>
        <v/>
      </c>
      <c r="AT227" s="53" t="s">
        <v>61</v>
      </c>
      <c r="AU227" s="84" t="s">
        <v>2652</v>
      </c>
      <c r="AV227" s="53"/>
      <c r="AW227" s="53" t="s">
        <v>2653</v>
      </c>
      <c r="AX227" s="53">
        <v>4</v>
      </c>
      <c r="AY227" s="83">
        <v>46151</v>
      </c>
      <c r="AZ227" s="53"/>
      <c r="BA227" s="53"/>
    </row>
    <row r="228" spans="3:53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1"/>
        <v>2</v>
      </c>
      <c r="M228" s="26">
        <f t="shared" si="12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67">
        <f>SUMIFS([1]Up!$J:$J,[1]Up!$D:$D,D228)</f>
        <v>0</v>
      </c>
      <c r="AQ228" s="82"/>
      <c r="AR228" s="82" t="str">
        <f t="shared" si="13"/>
        <v>PL25</v>
      </c>
      <c r="AS228" s="53" t="str">
        <f t="shared" si="14"/>
        <v/>
      </c>
      <c r="AT228" s="53" t="s">
        <v>61</v>
      </c>
      <c r="AU228" s="84" t="s">
        <v>2662</v>
      </c>
      <c r="AV228" s="53"/>
      <c r="AW228" s="53" t="s">
        <v>2663</v>
      </c>
      <c r="AX228" s="53">
        <v>2</v>
      </c>
      <c r="AY228" s="83">
        <v>46151</v>
      </c>
      <c r="AZ228" s="53"/>
      <c r="BA228" s="53"/>
    </row>
    <row r="229" spans="3:53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1"/>
        <v>0</v>
      </c>
      <c r="M229" s="26">
        <f t="shared" si="12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67">
        <f>SUMIFS([1]Up!$J:$J,[1]Up!$D:$D,D229)</f>
        <v>0</v>
      </c>
      <c r="AQ229" s="82"/>
      <c r="AR229" s="82" t="str">
        <f t="shared" si="13"/>
        <v/>
      </c>
      <c r="AS229" s="53" t="str">
        <f t="shared" si="14"/>
        <v/>
      </c>
      <c r="AT229" s="53" t="s">
        <v>75</v>
      </c>
      <c r="AU229" s="84"/>
      <c r="AV229" s="53"/>
      <c r="AW229" s="53"/>
      <c r="AX229" s="53"/>
      <c r="AY229" s="83"/>
      <c r="AZ229" s="53"/>
      <c r="BA229" s="53"/>
    </row>
    <row r="230" spans="3:53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1"/>
        <v>30</v>
      </c>
      <c r="M230" s="26">
        <f t="shared" si="12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67">
        <f>SUMIFS([1]Up!$J:$J,[1]Up!$D:$D,D230)</f>
        <v>0</v>
      </c>
      <c r="AQ230" s="82"/>
      <c r="AR230" s="82" t="str">
        <f t="shared" si="13"/>
        <v/>
      </c>
      <c r="AS230" s="53" t="str">
        <f t="shared" si="14"/>
        <v/>
      </c>
      <c r="AT230" s="53" t="s">
        <v>75</v>
      </c>
      <c r="AU230" s="84"/>
      <c r="AV230" s="53"/>
      <c r="AW230" s="53"/>
      <c r="AX230" s="53"/>
      <c r="AY230" s="83"/>
      <c r="AZ230" s="53"/>
      <c r="BA230" s="53"/>
    </row>
    <row r="231" spans="3:53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1"/>
        <v>150</v>
      </c>
      <c r="M231" s="26">
        <f t="shared" si="12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26"/>
      <c r="AO231" s="26"/>
      <c r="AP231" s="67">
        <f>SUMIFS([1]Up!$J:$J,[1]Up!$D:$D,D231)</f>
        <v>0</v>
      </c>
      <c r="AQ231" s="82"/>
      <c r="AR231" s="82" t="str">
        <f t="shared" si="13"/>
        <v/>
      </c>
      <c r="AS231" s="53" t="str">
        <f t="shared" si="14"/>
        <v/>
      </c>
      <c r="AT231" s="53" t="s">
        <v>75</v>
      </c>
      <c r="AU231" s="84"/>
      <c r="AV231" s="53"/>
      <c r="AW231" s="53"/>
      <c r="AX231" s="53"/>
      <c r="AY231" s="83"/>
      <c r="AZ231" s="53"/>
      <c r="BA231" s="53"/>
    </row>
    <row r="232" spans="3:53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1"/>
        <v>0</v>
      </c>
      <c r="M232" s="26">
        <f t="shared" si="12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67">
        <f>SUMIFS([1]Up!$J:$J,[1]Up!$D:$D,D232)</f>
        <v>0</v>
      </c>
      <c r="AQ232" s="82"/>
      <c r="AR232" s="82" t="str">
        <f t="shared" si="13"/>
        <v/>
      </c>
      <c r="AS232" s="53" t="str">
        <f t="shared" si="14"/>
        <v/>
      </c>
      <c r="AT232" s="53" t="s">
        <v>75</v>
      </c>
      <c r="AU232" s="84"/>
      <c r="AV232" s="53"/>
      <c r="AW232" s="53"/>
      <c r="AX232" s="53"/>
      <c r="AY232" s="83"/>
      <c r="AZ232" s="53"/>
      <c r="BA232" s="53"/>
    </row>
    <row r="233" spans="3:53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1"/>
        <v>9</v>
      </c>
      <c r="M233" s="26">
        <f t="shared" si="12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67">
        <f>SUMIFS([1]Up!$J:$J,[1]Up!$D:$D,D233)</f>
        <v>0</v>
      </c>
      <c r="AQ233" s="82"/>
      <c r="AR233" s="82" t="str">
        <f t="shared" si="13"/>
        <v>PL12</v>
      </c>
      <c r="AS233" s="53" t="str">
        <f t="shared" si="14"/>
        <v/>
      </c>
      <c r="AT233" s="53" t="s">
        <v>50</v>
      </c>
      <c r="AU233" s="84" t="s">
        <v>2883</v>
      </c>
      <c r="AV233" s="53"/>
      <c r="AW233" s="53" t="s">
        <v>2884</v>
      </c>
      <c r="AX233" s="53">
        <v>9</v>
      </c>
      <c r="AY233" s="83">
        <v>46151</v>
      </c>
      <c r="AZ233" s="53"/>
      <c r="BA233" s="53"/>
    </row>
    <row r="234" spans="3:53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1"/>
        <v>9</v>
      </c>
      <c r="M234" s="26">
        <f t="shared" si="12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67">
        <f>SUMIFS([1]Up!$J:$J,[1]Up!$D:$D,D234)</f>
        <v>0</v>
      </c>
      <c r="AQ234" s="82"/>
      <c r="AR234" s="82" t="str">
        <f t="shared" si="13"/>
        <v>PL12</v>
      </c>
      <c r="AS234" s="53" t="str">
        <f t="shared" si="14"/>
        <v/>
      </c>
      <c r="AT234" s="53" t="s">
        <v>50</v>
      </c>
      <c r="AU234" s="84" t="s">
        <v>2883</v>
      </c>
      <c r="AV234" s="53"/>
      <c r="AW234" s="53" t="s">
        <v>2884</v>
      </c>
      <c r="AX234" s="53">
        <v>9</v>
      </c>
      <c r="AY234" s="83">
        <v>46151</v>
      </c>
      <c r="AZ234" s="53"/>
      <c r="BA234" s="53"/>
    </row>
    <row r="235" spans="3:53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1"/>
        <v>1</v>
      </c>
      <c r="M235" s="26">
        <f t="shared" si="12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26"/>
      <c r="AO235" s="26"/>
      <c r="AP235" s="67">
        <f>SUMIFS([1]Up!$J:$J,[1]Up!$D:$D,D235)</f>
        <v>0</v>
      </c>
      <c r="AQ235" s="82"/>
      <c r="AR235" s="82" t="str">
        <f t="shared" si="13"/>
        <v>PL6</v>
      </c>
      <c r="AS235" s="53" t="str">
        <f t="shared" si="14"/>
        <v/>
      </c>
      <c r="AT235" s="53" t="s">
        <v>50</v>
      </c>
      <c r="AU235" s="84" t="s">
        <v>2652</v>
      </c>
      <c r="AV235" s="53"/>
      <c r="AW235" s="53" t="s">
        <v>2653</v>
      </c>
      <c r="AX235" s="53">
        <v>1</v>
      </c>
      <c r="AY235" s="83">
        <v>46151</v>
      </c>
      <c r="AZ235" s="53"/>
      <c r="BA235" s="53"/>
    </row>
    <row r="236" spans="3:53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1"/>
        <v>9</v>
      </c>
      <c r="M236" s="26">
        <f t="shared" si="12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67">
        <f>SUMIFS([1]Up!$J:$J,[1]Up!$D:$D,D236)</f>
        <v>0</v>
      </c>
      <c r="AQ236" s="82"/>
      <c r="AR236" s="82" t="str">
        <f t="shared" si="13"/>
        <v>PL12</v>
      </c>
      <c r="AS236" s="53" t="str">
        <f t="shared" si="14"/>
        <v/>
      </c>
      <c r="AT236" s="53" t="s">
        <v>50</v>
      </c>
      <c r="AU236" s="84" t="s">
        <v>2680</v>
      </c>
      <c r="AV236" s="53"/>
      <c r="AW236" s="53" t="s">
        <v>2681</v>
      </c>
      <c r="AX236" s="53">
        <v>9</v>
      </c>
      <c r="AY236" s="83">
        <v>46151</v>
      </c>
      <c r="AZ236" s="53"/>
      <c r="BA236" s="53"/>
    </row>
    <row r="237" spans="3:53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1"/>
        <v>2</v>
      </c>
      <c r="M237" s="26">
        <f t="shared" si="12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>
        <v>2</v>
      </c>
      <c r="AN237" s="26"/>
      <c r="AO237" s="26"/>
      <c r="AP237" s="67">
        <f>SUMIFS([1]Up!$J:$J,[1]Up!$D:$D,D237)</f>
        <v>0</v>
      </c>
      <c r="AQ237" s="82"/>
      <c r="AR237" s="82" t="str">
        <f t="shared" si="13"/>
        <v>PL3</v>
      </c>
      <c r="AS237" s="53" t="str">
        <f t="shared" si="14"/>
        <v/>
      </c>
      <c r="AT237" s="53" t="s">
        <v>61</v>
      </c>
      <c r="AU237" s="84" t="s">
        <v>2903</v>
      </c>
      <c r="AV237" s="53"/>
      <c r="AW237" s="53" t="s">
        <v>2904</v>
      </c>
      <c r="AX237" s="53">
        <v>2</v>
      </c>
      <c r="AY237" s="83">
        <v>46151</v>
      </c>
      <c r="AZ237" s="53"/>
      <c r="BA237" s="53"/>
    </row>
    <row r="238" spans="3:53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1"/>
        <v>2</v>
      </c>
      <c r="M238" s="26">
        <f t="shared" si="12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26"/>
      <c r="AO238" s="26"/>
      <c r="AP238" s="67">
        <f>SUMIFS([1]Up!$J:$J,[1]Up!$D:$D,D238)</f>
        <v>0</v>
      </c>
      <c r="AQ238" s="82"/>
      <c r="AR238" s="82" t="str">
        <f t="shared" si="13"/>
        <v>PL6</v>
      </c>
      <c r="AS238" s="53" t="str">
        <f t="shared" si="14"/>
        <v/>
      </c>
      <c r="AT238" s="53" t="s">
        <v>61</v>
      </c>
      <c r="AU238" s="84" t="s">
        <v>2652</v>
      </c>
      <c r="AV238" s="53"/>
      <c r="AW238" s="53" t="s">
        <v>2653</v>
      </c>
      <c r="AX238" s="53">
        <v>2</v>
      </c>
      <c r="AY238" s="83">
        <v>46151</v>
      </c>
      <c r="AZ238" s="53"/>
      <c r="BA238" s="53"/>
    </row>
    <row r="239" spans="3:53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1"/>
        <v>1</v>
      </c>
      <c r="M239" s="26">
        <f t="shared" si="12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26"/>
      <c r="AO239" s="26"/>
      <c r="AP239" s="67">
        <f>SUMIFS([1]Up!$J:$J,[1]Up!$D:$D,D239)</f>
        <v>0</v>
      </c>
      <c r="AQ239" s="82" t="s">
        <v>82</v>
      </c>
      <c r="AR239" s="82" t="str">
        <f t="shared" si="13"/>
        <v>PL6</v>
      </c>
      <c r="AS239" s="53" t="str">
        <f t="shared" si="14"/>
        <v>Thừa 1</v>
      </c>
      <c r="AT239" s="53" t="s">
        <v>61</v>
      </c>
      <c r="AU239" s="84"/>
      <c r="AV239" s="53"/>
      <c r="AW239" s="53" t="s">
        <v>1681</v>
      </c>
      <c r="AX239" s="53">
        <v>1</v>
      </c>
      <c r="AY239" s="83"/>
      <c r="AZ239" s="53"/>
      <c r="BA239" s="53"/>
    </row>
    <row r="240" spans="3:53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1"/>
        <v>4</v>
      </c>
      <c r="M240" s="26">
        <f t="shared" si="12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67">
        <f>SUMIFS([1]Up!$J:$J,[1]Up!$D:$D,D240)</f>
        <v>0</v>
      </c>
      <c r="AQ240" s="82"/>
      <c r="AR240" s="82" t="str">
        <f t="shared" si="13"/>
        <v/>
      </c>
      <c r="AS240" s="53" t="str">
        <f t="shared" si="14"/>
        <v/>
      </c>
      <c r="AT240" s="53" t="s">
        <v>50</v>
      </c>
      <c r="AU240" s="84" t="s">
        <v>2691</v>
      </c>
      <c r="AV240" s="53"/>
      <c r="AW240" s="53" t="s">
        <v>2692</v>
      </c>
      <c r="AX240" s="53">
        <v>4</v>
      </c>
      <c r="AY240" s="83">
        <v>46165</v>
      </c>
      <c r="AZ240" s="53"/>
      <c r="BA240" s="53"/>
    </row>
    <row r="241" spans="3:53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1"/>
        <v>4</v>
      </c>
      <c r="M241" s="26">
        <f t="shared" si="12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67">
        <f>SUMIFS([1]Up!$J:$J,[1]Up!$D:$D,D241)</f>
        <v>0</v>
      </c>
      <c r="AQ241" s="82"/>
      <c r="AR241" s="82" t="str">
        <f t="shared" si="13"/>
        <v/>
      </c>
      <c r="AS241" s="53" t="str">
        <f t="shared" si="14"/>
        <v/>
      </c>
      <c r="AT241" s="53" t="s">
        <v>50</v>
      </c>
      <c r="AU241" s="84" t="s">
        <v>2691</v>
      </c>
      <c r="AV241" s="53"/>
      <c r="AW241" s="53" t="s">
        <v>2692</v>
      </c>
      <c r="AX241" s="53">
        <v>4</v>
      </c>
      <c r="AY241" s="83">
        <v>46165</v>
      </c>
      <c r="AZ241" s="53"/>
      <c r="BA241" s="53"/>
    </row>
    <row r="242" spans="3:53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1"/>
        <v>1</v>
      </c>
      <c r="M242" s="26">
        <f t="shared" si="12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67">
        <f>SUMIFS([1]Up!$J:$J,[1]Up!$D:$D,D242)</f>
        <v>0</v>
      </c>
      <c r="AQ242" s="82"/>
      <c r="AR242" s="82" t="str">
        <f t="shared" si="13"/>
        <v/>
      </c>
      <c r="AS242" s="53" t="str">
        <f t="shared" si="14"/>
        <v/>
      </c>
      <c r="AT242" s="53" t="s">
        <v>50</v>
      </c>
      <c r="AU242" s="84" t="s">
        <v>2639</v>
      </c>
      <c r="AV242" s="53"/>
      <c r="AW242" s="53" t="s">
        <v>2695</v>
      </c>
      <c r="AX242" s="53">
        <v>1</v>
      </c>
      <c r="AY242" s="83">
        <v>46165</v>
      </c>
      <c r="AZ242" s="53"/>
      <c r="BA242" s="53"/>
    </row>
    <row r="243" spans="3:53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1"/>
        <v>2</v>
      </c>
      <c r="M243" s="26">
        <f t="shared" si="12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>
        <v>2</v>
      </c>
      <c r="AO243" s="26"/>
      <c r="AP243" s="67">
        <f>SUMIFS([1]Up!$J:$J,[1]Up!$D:$D,D243)</f>
        <v>0</v>
      </c>
      <c r="AQ243" s="82"/>
      <c r="AR243" s="82" t="str">
        <f t="shared" si="13"/>
        <v/>
      </c>
      <c r="AS243" s="53" t="str">
        <f t="shared" si="14"/>
        <v/>
      </c>
      <c r="AT243" s="53" t="s">
        <v>75</v>
      </c>
      <c r="AU243" s="84"/>
      <c r="AV243" s="53"/>
      <c r="AW243" s="53"/>
      <c r="AX243" s="53"/>
      <c r="AY243" s="83"/>
      <c r="AZ243" s="53"/>
      <c r="BA243" s="53"/>
    </row>
    <row r="244" spans="3:53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1"/>
        <v>9</v>
      </c>
      <c r="M244" s="26">
        <f t="shared" si="12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67">
        <f>SUMIFS([1]Up!$J:$J,[1]Up!$D:$D,D244)</f>
        <v>0</v>
      </c>
      <c r="AQ244" s="82"/>
      <c r="AR244" s="82" t="str">
        <f t="shared" si="13"/>
        <v>PL12</v>
      </c>
      <c r="AS244" s="53" t="str">
        <f t="shared" si="14"/>
        <v/>
      </c>
      <c r="AT244" s="53" t="s">
        <v>50</v>
      </c>
      <c r="AU244" s="84" t="s">
        <v>2913</v>
      </c>
      <c r="AV244" s="53"/>
      <c r="AW244" s="53" t="s">
        <v>2914</v>
      </c>
      <c r="AX244" s="53">
        <v>9</v>
      </c>
      <c r="AY244" s="83">
        <v>46165</v>
      </c>
      <c r="AZ244" s="53"/>
      <c r="BA244" s="53"/>
    </row>
    <row r="245" spans="3:53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1"/>
        <v>36</v>
      </c>
      <c r="M245" s="26">
        <f t="shared" si="12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67">
        <f>SUMIFS([1]Up!$J:$J,[1]Up!$D:$D,D245)</f>
        <v>0</v>
      </c>
      <c r="AQ245" s="82"/>
      <c r="AR245" s="82" t="str">
        <f t="shared" si="13"/>
        <v>PL6</v>
      </c>
      <c r="AS245" s="53" t="str">
        <f t="shared" si="14"/>
        <v/>
      </c>
      <c r="AT245" s="53" t="s">
        <v>50</v>
      </c>
      <c r="AU245" s="84" t="s">
        <v>2703</v>
      </c>
      <c r="AV245" s="53"/>
      <c r="AW245" s="53" t="s">
        <v>2704</v>
      </c>
      <c r="AX245" s="53">
        <v>36</v>
      </c>
      <c r="AY245" s="83">
        <v>46165</v>
      </c>
      <c r="AZ245" s="53"/>
      <c r="BA245" s="53"/>
    </row>
    <row r="246" spans="3:53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1"/>
        <v>9</v>
      </c>
      <c r="M246" s="26">
        <f t="shared" si="12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67">
        <f>SUMIFS([1]Up!$J:$J,[1]Up!$D:$D,D246)</f>
        <v>0</v>
      </c>
      <c r="AQ246" s="82"/>
      <c r="AR246" s="82" t="str">
        <f t="shared" si="13"/>
        <v>PL12</v>
      </c>
      <c r="AS246" s="53" t="str">
        <f t="shared" si="14"/>
        <v/>
      </c>
      <c r="AT246" s="53" t="s">
        <v>50</v>
      </c>
      <c r="AU246" s="84" t="s">
        <v>2913</v>
      </c>
      <c r="AV246" s="53"/>
      <c r="AW246" s="53" t="s">
        <v>2914</v>
      </c>
      <c r="AX246" s="53">
        <v>9</v>
      </c>
      <c r="AY246" s="83">
        <v>46165</v>
      </c>
      <c r="AZ246" s="53"/>
      <c r="BA246" s="53"/>
    </row>
    <row r="247" spans="3:53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1"/>
        <v>1</v>
      </c>
      <c r="M247" s="26">
        <f t="shared" si="12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26"/>
      <c r="AO247" s="26"/>
      <c r="AP247" s="67">
        <f>SUMIFS([1]Up!$J:$J,[1]Up!$D:$D,D247)</f>
        <v>0</v>
      </c>
      <c r="AQ247" s="82" t="s">
        <v>4099</v>
      </c>
      <c r="AR247" s="82" t="str">
        <f t="shared" si="13"/>
        <v>PL3</v>
      </c>
      <c r="AS247" s="53" t="str">
        <f t="shared" si="14"/>
        <v>Thừa 1</v>
      </c>
      <c r="AT247" s="53" t="s">
        <v>61</v>
      </c>
      <c r="AU247" s="84"/>
      <c r="AV247" s="53"/>
      <c r="AW247" s="53" t="s">
        <v>1681</v>
      </c>
      <c r="AX247" s="53">
        <v>1</v>
      </c>
      <c r="AY247" s="83"/>
      <c r="AZ247" s="53"/>
      <c r="BA247" s="53"/>
    </row>
    <row r="248" spans="3:53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1"/>
        <v>1</v>
      </c>
      <c r="M248" s="26">
        <f t="shared" si="12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26"/>
      <c r="AO248" s="26"/>
      <c r="AP248" s="67">
        <f>SUMIFS([1]Up!$J:$J,[1]Up!$D:$D,D248)</f>
        <v>0</v>
      </c>
      <c r="AQ248" s="82" t="s">
        <v>4099</v>
      </c>
      <c r="AR248" s="82" t="str">
        <f t="shared" si="13"/>
        <v>PL3</v>
      </c>
      <c r="AS248" s="53" t="str">
        <f t="shared" si="14"/>
        <v>Thừa 0.5</v>
      </c>
      <c r="AT248" s="53" t="s">
        <v>61</v>
      </c>
      <c r="AU248" s="84"/>
      <c r="AV248" s="53"/>
      <c r="AW248" s="53" t="s">
        <v>1681</v>
      </c>
      <c r="AX248" s="53">
        <v>1</v>
      </c>
      <c r="AY248" s="83"/>
      <c r="AZ248" s="53"/>
      <c r="BA248" s="53"/>
    </row>
    <row r="249" spans="3:53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1"/>
        <v>1</v>
      </c>
      <c r="M249" s="26">
        <f t="shared" si="12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26"/>
      <c r="AO249" s="26"/>
      <c r="AP249" s="67">
        <f>SUMIFS([1]Up!$J:$J,[1]Up!$D:$D,D249)</f>
        <v>0</v>
      </c>
      <c r="AQ249" s="82" t="s">
        <v>4099</v>
      </c>
      <c r="AR249" s="82" t="str">
        <f t="shared" si="13"/>
        <v>PL3</v>
      </c>
      <c r="AS249" s="53" t="str">
        <f t="shared" si="14"/>
        <v>Thừa 0.5</v>
      </c>
      <c r="AT249" s="53" t="s">
        <v>61</v>
      </c>
      <c r="AU249" s="84"/>
      <c r="AV249" s="53"/>
      <c r="AW249" s="53" t="s">
        <v>1681</v>
      </c>
      <c r="AX249" s="53">
        <v>1</v>
      </c>
      <c r="AY249" s="83"/>
      <c r="AZ249" s="53"/>
      <c r="BA249" s="53"/>
    </row>
    <row r="250" spans="3:53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1"/>
        <v>4</v>
      </c>
      <c r="M250" s="26">
        <f t="shared" si="12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67">
        <f>SUMIFS([1]Up!$J:$J,[1]Up!$D:$D,D250)</f>
        <v>0</v>
      </c>
      <c r="AQ250" s="82"/>
      <c r="AR250" s="82" t="str">
        <f t="shared" si="13"/>
        <v>PL6</v>
      </c>
      <c r="AS250" s="53" t="str">
        <f t="shared" si="14"/>
        <v/>
      </c>
      <c r="AT250" s="53" t="s">
        <v>61</v>
      </c>
      <c r="AU250" s="84" t="s">
        <v>2703</v>
      </c>
      <c r="AV250" s="53"/>
      <c r="AW250" s="53" t="s">
        <v>2704</v>
      </c>
      <c r="AX250" s="53">
        <v>4</v>
      </c>
      <c r="AY250" s="83">
        <v>46165</v>
      </c>
      <c r="AZ250" s="53"/>
      <c r="BA250" s="53"/>
    </row>
    <row r="251" spans="3:53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1"/>
        <v>2</v>
      </c>
      <c r="M251" s="26">
        <f t="shared" si="12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26"/>
      <c r="AO251" s="26"/>
      <c r="AP251" s="67">
        <f>SUMIFS([1]Up!$J:$J,[1]Up!$D:$D,D251)</f>
        <v>0</v>
      </c>
      <c r="AQ251" s="82"/>
      <c r="AR251" s="82" t="str">
        <f t="shared" si="13"/>
        <v>PL19</v>
      </c>
      <c r="AS251" s="53" t="str">
        <f t="shared" si="14"/>
        <v/>
      </c>
      <c r="AT251" s="53" t="s">
        <v>61</v>
      </c>
      <c r="AU251" s="84" t="s">
        <v>2711</v>
      </c>
      <c r="AV251" s="53"/>
      <c r="AW251" s="53" t="s">
        <v>2712</v>
      </c>
      <c r="AX251" s="53">
        <v>2</v>
      </c>
      <c r="AY251" s="83">
        <v>46165</v>
      </c>
      <c r="AZ251" s="53"/>
      <c r="BA251" s="53"/>
    </row>
    <row r="252" spans="3:53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1"/>
        <v>0</v>
      </c>
      <c r="M252" s="26">
        <f t="shared" si="12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67">
        <f>SUMIFS([1]Up!$J:$J,[1]Up!$D:$D,D252)</f>
        <v>0</v>
      </c>
      <c r="AQ252" s="82"/>
      <c r="AR252" s="82" t="str">
        <f t="shared" si="13"/>
        <v/>
      </c>
      <c r="AS252" s="53" t="str">
        <f t="shared" si="14"/>
        <v/>
      </c>
      <c r="AT252" s="53" t="s">
        <v>75</v>
      </c>
      <c r="AU252" s="84"/>
      <c r="AV252" s="53"/>
      <c r="AW252" s="53"/>
      <c r="AX252" s="53"/>
      <c r="AY252" s="83"/>
      <c r="AZ252" s="53"/>
      <c r="BA252" s="53"/>
    </row>
    <row r="253" spans="3:53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1"/>
        <v>60</v>
      </c>
      <c r="M253" s="26">
        <f t="shared" si="12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67">
        <f>SUMIFS([1]Up!$J:$J,[1]Up!$D:$D,D253)</f>
        <v>0</v>
      </c>
      <c r="AQ253" s="82"/>
      <c r="AR253" s="82" t="str">
        <f t="shared" si="13"/>
        <v/>
      </c>
      <c r="AS253" s="53" t="str">
        <f t="shared" si="14"/>
        <v/>
      </c>
      <c r="AT253" s="53" t="s">
        <v>75</v>
      </c>
      <c r="AU253" s="84"/>
      <c r="AV253" s="53"/>
      <c r="AW253" s="53"/>
      <c r="AX253" s="53"/>
      <c r="AY253" s="83"/>
      <c r="AZ253" s="53"/>
      <c r="BA253" s="53"/>
    </row>
    <row r="254" spans="3:53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1"/>
        <v>120</v>
      </c>
      <c r="M254" s="26">
        <f t="shared" si="12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26"/>
      <c r="AO254" s="26"/>
      <c r="AP254" s="67">
        <f>SUMIFS([1]Up!$J:$J,[1]Up!$D:$D,D254)</f>
        <v>0</v>
      </c>
      <c r="AQ254" s="82"/>
      <c r="AR254" s="82" t="str">
        <f t="shared" si="13"/>
        <v/>
      </c>
      <c r="AS254" s="53" t="str">
        <f t="shared" si="14"/>
        <v/>
      </c>
      <c r="AT254" s="53" t="s">
        <v>75</v>
      </c>
      <c r="AU254" s="84"/>
      <c r="AV254" s="53"/>
      <c r="AW254" s="53"/>
      <c r="AX254" s="53"/>
      <c r="AY254" s="83"/>
      <c r="AZ254" s="53"/>
      <c r="BA254" s="53"/>
    </row>
    <row r="255" spans="3:53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1"/>
        <v>0</v>
      </c>
      <c r="M255" s="26">
        <f t="shared" si="12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67">
        <f>SUMIFS([1]Up!$J:$J,[1]Up!$D:$D,D255)</f>
        <v>0</v>
      </c>
      <c r="AQ255" s="82"/>
      <c r="AR255" s="82" t="str">
        <f t="shared" si="13"/>
        <v/>
      </c>
      <c r="AS255" s="53" t="str">
        <f t="shared" si="14"/>
        <v/>
      </c>
      <c r="AT255" s="53" t="s">
        <v>75</v>
      </c>
      <c r="AU255" s="84"/>
      <c r="AV255" s="53"/>
      <c r="AW255" s="53"/>
      <c r="AX255" s="53"/>
      <c r="AY255" s="83"/>
      <c r="AZ255" s="53"/>
      <c r="BA255" s="53"/>
    </row>
    <row r="256" spans="3:53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1"/>
        <v>1</v>
      </c>
      <c r="M256" s="26">
        <f t="shared" si="12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67">
        <f>SUMIFS([1]Up!$J:$J,[1]Up!$D:$D,D256)</f>
        <v>0</v>
      </c>
      <c r="AQ256" s="82"/>
      <c r="AR256" s="82" t="str">
        <f t="shared" si="13"/>
        <v>PL6</v>
      </c>
      <c r="AS256" s="53" t="str">
        <f t="shared" si="14"/>
        <v/>
      </c>
      <c r="AT256" s="53" t="s">
        <v>50</v>
      </c>
      <c r="AU256" s="84" t="s">
        <v>2703</v>
      </c>
      <c r="AV256" s="53"/>
      <c r="AW256" s="53" t="s">
        <v>2704</v>
      </c>
      <c r="AX256" s="53">
        <v>1</v>
      </c>
      <c r="AY256" s="83">
        <v>46165</v>
      </c>
      <c r="AZ256" s="53"/>
      <c r="BA256" s="53"/>
    </row>
    <row r="257" spans="3:53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1"/>
        <v>9</v>
      </c>
      <c r="M257" s="26">
        <f t="shared" si="12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67">
        <f>SUMIFS([1]Up!$J:$J,[1]Up!$D:$D,D257)</f>
        <v>0</v>
      </c>
      <c r="AQ257" s="82"/>
      <c r="AR257" s="82" t="str">
        <f t="shared" si="13"/>
        <v>PL12</v>
      </c>
      <c r="AS257" s="53" t="str">
        <f t="shared" si="14"/>
        <v/>
      </c>
      <c r="AT257" s="53" t="s">
        <v>50</v>
      </c>
      <c r="AU257" s="84" t="s">
        <v>2913</v>
      </c>
      <c r="AV257" s="53"/>
      <c r="AW257" s="53" t="s">
        <v>2914</v>
      </c>
      <c r="AX257" s="53">
        <v>9</v>
      </c>
      <c r="AY257" s="83">
        <v>46165</v>
      </c>
      <c r="AZ257" s="53"/>
      <c r="BA257" s="53"/>
    </row>
    <row r="258" spans="3:53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1"/>
        <v>9</v>
      </c>
      <c r="M258" s="26">
        <f t="shared" si="12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67">
        <f>SUMIFS([1]Up!$J:$J,[1]Up!$D:$D,D258)</f>
        <v>0</v>
      </c>
      <c r="AQ258" s="82"/>
      <c r="AR258" s="82" t="str">
        <f t="shared" si="13"/>
        <v>PL12</v>
      </c>
      <c r="AS258" s="53" t="str">
        <f t="shared" si="14"/>
        <v/>
      </c>
      <c r="AT258" s="53" t="s">
        <v>50</v>
      </c>
      <c r="AU258" s="84" t="s">
        <v>2913</v>
      </c>
      <c r="AV258" s="53"/>
      <c r="AW258" s="53" t="s">
        <v>2914</v>
      </c>
      <c r="AX258" s="53">
        <v>9</v>
      </c>
      <c r="AY258" s="83">
        <v>46165</v>
      </c>
      <c r="AZ258" s="53"/>
      <c r="BA258" s="53"/>
    </row>
    <row r="259" spans="3:53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1"/>
        <v>9</v>
      </c>
      <c r="M259" s="26">
        <f t="shared" si="12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67">
        <f>SUMIFS([1]Up!$J:$J,[1]Up!$D:$D,D259)</f>
        <v>0</v>
      </c>
      <c r="AQ259" s="82"/>
      <c r="AR259" s="82" t="str">
        <f t="shared" si="13"/>
        <v>PL12</v>
      </c>
      <c r="AS259" s="53" t="str">
        <f t="shared" si="14"/>
        <v/>
      </c>
      <c r="AT259" s="53" t="s">
        <v>50</v>
      </c>
      <c r="AU259" s="84" t="s">
        <v>2722</v>
      </c>
      <c r="AV259" s="53"/>
      <c r="AW259" s="53" t="s">
        <v>2723</v>
      </c>
      <c r="AX259" s="53">
        <v>9</v>
      </c>
      <c r="AY259" s="83">
        <v>46165</v>
      </c>
      <c r="AZ259" s="53"/>
      <c r="BA259" s="53"/>
    </row>
    <row r="260" spans="3:53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1"/>
        <v>2</v>
      </c>
      <c r="M260" s="26">
        <f t="shared" si="12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67">
        <f>SUMIFS([1]Up!$J:$J,[1]Up!$D:$D,D260)</f>
        <v>0</v>
      </c>
      <c r="AQ260" s="82"/>
      <c r="AR260" s="82" t="str">
        <f t="shared" si="13"/>
        <v>PL6</v>
      </c>
      <c r="AS260" s="53" t="str">
        <f t="shared" si="14"/>
        <v/>
      </c>
      <c r="AT260" s="53" t="s">
        <v>61</v>
      </c>
      <c r="AU260" s="84" t="s">
        <v>2703</v>
      </c>
      <c r="AV260" s="53"/>
      <c r="AW260" s="53" t="s">
        <v>2704</v>
      </c>
      <c r="AX260" s="53">
        <v>2</v>
      </c>
      <c r="AY260" s="83">
        <v>46165</v>
      </c>
      <c r="AZ260" s="53"/>
      <c r="BA260" s="53"/>
    </row>
    <row r="261" spans="3:53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1"/>
        <v>1</v>
      </c>
      <c r="M261" s="26">
        <f t="shared" si="12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67">
        <f>SUMIFS([1]Up!$J:$J,[1]Up!$D:$D,D261)</f>
        <v>0</v>
      </c>
      <c r="AQ261" s="82" t="s">
        <v>82</v>
      </c>
      <c r="AR261" s="82" t="str">
        <f t="shared" si="13"/>
        <v>PL6</v>
      </c>
      <c r="AS261" s="53" t="str">
        <f t="shared" si="14"/>
        <v>Thừa 1</v>
      </c>
      <c r="AT261" s="53" t="s">
        <v>61</v>
      </c>
      <c r="AU261" s="84"/>
      <c r="AV261" s="53"/>
      <c r="AW261" s="53" t="s">
        <v>1681</v>
      </c>
      <c r="AX261" s="53">
        <v>1</v>
      </c>
      <c r="AY261" s="83"/>
      <c r="AZ261" s="53"/>
      <c r="BA261" s="53"/>
    </row>
    <row r="262" spans="3:53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1"/>
        <v>2</v>
      </c>
      <c r="M262" s="26">
        <f t="shared" si="12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26"/>
      <c r="AO262" s="26"/>
      <c r="AP262" s="67">
        <f>SUMIFS([1]Up!$J:$J,[1]Up!$D:$D,D262)</f>
        <v>0</v>
      </c>
      <c r="AQ262" s="82"/>
      <c r="AR262" s="82" t="str">
        <f t="shared" si="13"/>
        <v>PL3</v>
      </c>
      <c r="AS262" s="53" t="str">
        <f t="shared" si="14"/>
        <v/>
      </c>
      <c r="AT262" s="53" t="s">
        <v>61</v>
      </c>
      <c r="AU262" s="84" t="s">
        <v>2934</v>
      </c>
      <c r="AV262" s="53"/>
      <c r="AW262" s="53" t="s">
        <v>2935</v>
      </c>
      <c r="AX262" s="53">
        <v>2</v>
      </c>
      <c r="AY262" s="83">
        <v>46165</v>
      </c>
      <c r="AZ262" s="53"/>
      <c r="BA262" s="53"/>
    </row>
    <row r="263" spans="3:53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1"/>
        <v>4</v>
      </c>
      <c r="M263" s="26">
        <f t="shared" si="12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67">
        <f>SUMIFS([1]Up!$J:$J,[1]Up!$D:$D,D263)</f>
        <v>0</v>
      </c>
      <c r="AQ263" s="82"/>
      <c r="AR263" s="82" t="str">
        <f t="shared" si="13"/>
        <v/>
      </c>
      <c r="AS263" s="53" t="str">
        <f t="shared" si="14"/>
        <v/>
      </c>
      <c r="AT263" s="53" t="s">
        <v>50</v>
      </c>
      <c r="AU263" s="84" t="s">
        <v>2634</v>
      </c>
      <c r="AV263" s="53"/>
      <c r="AW263" s="53" t="s">
        <v>2635</v>
      </c>
      <c r="AX263" s="53">
        <v>4</v>
      </c>
      <c r="AY263" s="83">
        <v>46151</v>
      </c>
      <c r="AZ263" s="53"/>
      <c r="BA263" s="53"/>
    </row>
    <row r="264" spans="3:53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1"/>
        <v>4</v>
      </c>
      <c r="M264" s="26">
        <f t="shared" si="12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67">
        <f>SUMIFS([1]Up!$J:$J,[1]Up!$D:$D,D264)</f>
        <v>0</v>
      </c>
      <c r="AQ264" s="82"/>
      <c r="AR264" s="82" t="str">
        <f t="shared" si="13"/>
        <v/>
      </c>
      <c r="AS264" s="53" t="str">
        <f t="shared" si="14"/>
        <v/>
      </c>
      <c r="AT264" s="53" t="s">
        <v>50</v>
      </c>
      <c r="AU264" s="84" t="s">
        <v>2634</v>
      </c>
      <c r="AV264" s="53"/>
      <c r="AW264" s="53" t="s">
        <v>2635</v>
      </c>
      <c r="AX264" s="53">
        <v>4</v>
      </c>
      <c r="AY264" s="83">
        <v>46151</v>
      </c>
      <c r="AZ264" s="53"/>
      <c r="BA264" s="53"/>
    </row>
    <row r="265" spans="3:53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1"/>
        <v>1</v>
      </c>
      <c r="M265" s="26">
        <f t="shared" si="12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67">
        <f>SUMIFS([1]Up!$J:$J,[1]Up!$D:$D,D265)</f>
        <v>0</v>
      </c>
      <c r="AQ265" s="82"/>
      <c r="AR265" s="82" t="str">
        <f t="shared" si="13"/>
        <v/>
      </c>
      <c r="AS265" s="53" t="str">
        <f t="shared" si="14"/>
        <v/>
      </c>
      <c r="AT265" s="53" t="s">
        <v>50</v>
      </c>
      <c r="AU265" s="84" t="s">
        <v>2639</v>
      </c>
      <c r="AV265" s="53"/>
      <c r="AW265" s="53" t="s">
        <v>2640</v>
      </c>
      <c r="AX265" s="53">
        <v>1</v>
      </c>
      <c r="AY265" s="83">
        <v>46151</v>
      </c>
      <c r="AZ265" s="53"/>
      <c r="BA265" s="53"/>
    </row>
    <row r="266" spans="3:53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1"/>
        <v>2</v>
      </c>
      <c r="M266" s="26">
        <f t="shared" si="12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>
        <v>2</v>
      </c>
      <c r="AO266" s="26"/>
      <c r="AP266" s="67">
        <f>SUMIFS([1]Up!$J:$J,[1]Up!$D:$D,D266)</f>
        <v>0</v>
      </c>
      <c r="AQ266" s="82"/>
      <c r="AR266" s="82" t="str">
        <f t="shared" si="13"/>
        <v/>
      </c>
      <c r="AS266" s="53" t="str">
        <f t="shared" si="14"/>
        <v/>
      </c>
      <c r="AT266" s="53" t="s">
        <v>75</v>
      </c>
      <c r="AU266" s="84"/>
      <c r="AV266" s="53"/>
      <c r="AW266" s="53"/>
      <c r="AX266" s="53"/>
      <c r="AY266" s="83"/>
      <c r="AZ266" s="53"/>
      <c r="BA266" s="53"/>
    </row>
    <row r="267" spans="3:53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1"/>
        <v>9</v>
      </c>
      <c r="M267" s="26">
        <f t="shared" si="12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67">
        <f>SUMIFS([1]Up!$J:$J,[1]Up!$D:$D,D267)</f>
        <v>0</v>
      </c>
      <c r="AQ267" s="82"/>
      <c r="AR267" s="82" t="str">
        <f t="shared" si="13"/>
        <v>PL12</v>
      </c>
      <c r="AS267" s="53" t="str">
        <f t="shared" si="14"/>
        <v/>
      </c>
      <c r="AT267" s="53" t="s">
        <v>50</v>
      </c>
      <c r="AU267" s="84" t="s">
        <v>2680</v>
      </c>
      <c r="AV267" s="53"/>
      <c r="AW267" s="53" t="s">
        <v>2681</v>
      </c>
      <c r="AX267" s="53">
        <v>9</v>
      </c>
      <c r="AY267" s="83">
        <v>46151</v>
      </c>
      <c r="AZ267" s="53"/>
      <c r="BA267" s="53"/>
    </row>
    <row r="268" spans="3:53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1"/>
        <v>1</v>
      </c>
      <c r="M268" s="26">
        <f t="shared" si="12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26"/>
      <c r="AO268" s="26"/>
      <c r="AP268" s="67">
        <f>SUMIFS([1]Up!$J:$J,[1]Up!$D:$D,D268)</f>
        <v>0</v>
      </c>
      <c r="AQ268" s="82"/>
      <c r="AR268" s="82" t="str">
        <f t="shared" si="13"/>
        <v>PL3</v>
      </c>
      <c r="AS268" s="53" t="str">
        <f t="shared" si="14"/>
        <v/>
      </c>
      <c r="AT268" s="53" t="s">
        <v>61</v>
      </c>
      <c r="AU268" s="84" t="s">
        <v>2943</v>
      </c>
      <c r="AV268" s="53"/>
      <c r="AW268" s="53" t="s">
        <v>2944</v>
      </c>
      <c r="AX268" s="53">
        <v>1</v>
      </c>
      <c r="AY268" s="83">
        <v>46151</v>
      </c>
      <c r="AZ268" s="53"/>
      <c r="BA268" s="53"/>
    </row>
    <row r="269" spans="3:53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1"/>
        <v>1</v>
      </c>
      <c r="M269" s="26">
        <f t="shared" si="12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26"/>
      <c r="AO269" s="26"/>
      <c r="AP269" s="67">
        <f>SUMIFS([1]Up!$J:$J,[1]Up!$D:$D,D269)</f>
        <v>0</v>
      </c>
      <c r="AQ269" s="82"/>
      <c r="AR269" s="82" t="str">
        <f t="shared" si="13"/>
        <v>PL3</v>
      </c>
      <c r="AS269" s="53" t="str">
        <f t="shared" si="14"/>
        <v/>
      </c>
      <c r="AT269" s="53" t="s">
        <v>61</v>
      </c>
      <c r="AU269" s="84" t="s">
        <v>2943</v>
      </c>
      <c r="AV269" s="53"/>
      <c r="AW269" s="53" t="s">
        <v>2944</v>
      </c>
      <c r="AX269" s="53">
        <v>1</v>
      </c>
      <c r="AY269" s="83">
        <v>46151</v>
      </c>
      <c r="AZ269" s="53"/>
      <c r="BA269" s="53"/>
    </row>
    <row r="270" spans="3:53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1"/>
        <v>1</v>
      </c>
      <c r="M270" s="26">
        <f t="shared" si="12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26"/>
      <c r="AO270" s="26"/>
      <c r="AP270" s="67">
        <f>SUMIFS([1]Up!$J:$J,[1]Up!$D:$D,D270)</f>
        <v>0</v>
      </c>
      <c r="AQ270" s="82"/>
      <c r="AR270" s="82" t="str">
        <f t="shared" si="13"/>
        <v>PL3</v>
      </c>
      <c r="AS270" s="53" t="str">
        <f t="shared" si="14"/>
        <v/>
      </c>
      <c r="AT270" s="53" t="s">
        <v>61</v>
      </c>
      <c r="AU270" s="84" t="s">
        <v>2943</v>
      </c>
      <c r="AV270" s="53"/>
      <c r="AW270" s="53" t="s">
        <v>2944</v>
      </c>
      <c r="AX270" s="53">
        <v>1</v>
      </c>
      <c r="AY270" s="83">
        <v>46151</v>
      </c>
      <c r="AZ270" s="53"/>
      <c r="BA270" s="53"/>
    </row>
    <row r="271" spans="3:53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1"/>
        <v>4</v>
      </c>
      <c r="M271" s="26">
        <f t="shared" si="12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67">
        <f>SUMIFS([1]Up!$J:$J,[1]Up!$D:$D,D271)</f>
        <v>0</v>
      </c>
      <c r="AQ271" s="82"/>
      <c r="AR271" s="82" t="str">
        <f t="shared" si="13"/>
        <v>PL6</v>
      </c>
      <c r="AS271" s="53" t="str">
        <f t="shared" si="14"/>
        <v/>
      </c>
      <c r="AT271" s="53" t="s">
        <v>61</v>
      </c>
      <c r="AU271" s="84" t="s">
        <v>2652</v>
      </c>
      <c r="AV271" s="53"/>
      <c r="AW271" s="53" t="s">
        <v>2653</v>
      </c>
      <c r="AX271" s="53">
        <v>4</v>
      </c>
      <c r="AY271" s="83">
        <v>46151</v>
      </c>
      <c r="AZ271" s="53"/>
      <c r="BA271" s="53"/>
    </row>
    <row r="272" spans="3:53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1"/>
        <v>2</v>
      </c>
      <c r="M272" s="26">
        <f t="shared" si="12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67">
        <f>SUMIFS([1]Up!$J:$J,[1]Up!$D:$D,D272)</f>
        <v>0</v>
      </c>
      <c r="AQ272" s="82"/>
      <c r="AR272" s="82" t="str">
        <f t="shared" si="13"/>
        <v>PL25</v>
      </c>
      <c r="AS272" s="53" t="str">
        <f t="shared" si="14"/>
        <v/>
      </c>
      <c r="AT272" s="53" t="s">
        <v>61</v>
      </c>
      <c r="AU272" s="84" t="s">
        <v>2662</v>
      </c>
      <c r="AV272" s="53"/>
      <c r="AW272" s="53" t="s">
        <v>2663</v>
      </c>
      <c r="AX272" s="53">
        <v>2</v>
      </c>
      <c r="AY272" s="83">
        <v>46151</v>
      </c>
      <c r="AZ272" s="53"/>
      <c r="BA272" s="53"/>
    </row>
    <row r="273" spans="3:53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1"/>
        <v>60</v>
      </c>
      <c r="M273" s="26">
        <f t="shared" si="12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26"/>
      <c r="AO273" s="26"/>
      <c r="AP273" s="67">
        <f>SUMIFS([1]Up!$J:$J,[1]Up!$D:$D,D273)</f>
        <v>0</v>
      </c>
      <c r="AQ273" s="82"/>
      <c r="AR273" s="82" t="str">
        <f t="shared" si="13"/>
        <v/>
      </c>
      <c r="AS273" s="53" t="str">
        <f t="shared" si="14"/>
        <v/>
      </c>
      <c r="AT273" s="53" t="s">
        <v>75</v>
      </c>
      <c r="AU273" s="84"/>
      <c r="AV273" s="53"/>
      <c r="AW273" s="53"/>
      <c r="AX273" s="53"/>
      <c r="AY273" s="83"/>
      <c r="AZ273" s="53"/>
      <c r="BA273" s="53"/>
    </row>
    <row r="274" spans="3:53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1"/>
        <v>120</v>
      </c>
      <c r="M274" s="26">
        <f t="shared" si="12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26"/>
      <c r="AO274" s="26"/>
      <c r="AP274" s="67">
        <f>SUMIFS([1]Up!$J:$J,[1]Up!$D:$D,D274)</f>
        <v>0</v>
      </c>
      <c r="AQ274" s="82"/>
      <c r="AR274" s="82" t="str">
        <f t="shared" si="13"/>
        <v/>
      </c>
      <c r="AS274" s="53" t="str">
        <f t="shared" si="14"/>
        <v/>
      </c>
      <c r="AT274" s="53" t="s">
        <v>75</v>
      </c>
      <c r="AU274" s="84"/>
      <c r="AV274" s="53"/>
      <c r="AW274" s="53"/>
      <c r="AX274" s="53"/>
      <c r="AY274" s="83"/>
      <c r="AZ274" s="53"/>
      <c r="BA274" s="53"/>
    </row>
    <row r="275" spans="3:53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1"/>
        <v>0</v>
      </c>
      <c r="M275" s="26">
        <f t="shared" si="12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67">
        <f>SUMIFS([1]Up!$J:$J,[1]Up!$D:$D,D275)</f>
        <v>0</v>
      </c>
      <c r="AQ275" s="82"/>
      <c r="AR275" s="82" t="str">
        <f t="shared" si="13"/>
        <v/>
      </c>
      <c r="AS275" s="53" t="str">
        <f t="shared" si="14"/>
        <v/>
      </c>
      <c r="AT275" s="53" t="s">
        <v>75</v>
      </c>
      <c r="AU275" s="84"/>
      <c r="AV275" s="53"/>
      <c r="AW275" s="53"/>
      <c r="AX275" s="53"/>
      <c r="AY275" s="83"/>
      <c r="AZ275" s="53"/>
      <c r="BA275" s="53"/>
    </row>
    <row r="276" spans="3:53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1"/>
        <v>9</v>
      </c>
      <c r="M276" s="26">
        <f t="shared" si="12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67">
        <f>SUMIFS([1]Up!$J:$J,[1]Up!$D:$D,D276)</f>
        <v>0</v>
      </c>
      <c r="AQ276" s="82"/>
      <c r="AR276" s="82" t="str">
        <f t="shared" si="13"/>
        <v>PL12</v>
      </c>
      <c r="AS276" s="53" t="str">
        <f t="shared" si="14"/>
        <v/>
      </c>
      <c r="AT276" s="53" t="s">
        <v>50</v>
      </c>
      <c r="AU276" s="84" t="s">
        <v>2680</v>
      </c>
      <c r="AV276" s="53"/>
      <c r="AW276" s="53" t="s">
        <v>2681</v>
      </c>
      <c r="AX276" s="53">
        <v>9</v>
      </c>
      <c r="AY276" s="83">
        <v>46151</v>
      </c>
      <c r="AZ276" s="53"/>
      <c r="BA276" s="53"/>
    </row>
    <row r="277" spans="3:53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1"/>
        <v>9</v>
      </c>
      <c r="M277" s="26">
        <f t="shared" si="12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67">
        <f>SUMIFS([1]Up!$J:$J,[1]Up!$D:$D,D277)</f>
        <v>0</v>
      </c>
      <c r="AQ277" s="82"/>
      <c r="AR277" s="82" t="str">
        <f t="shared" si="13"/>
        <v>PL12</v>
      </c>
      <c r="AS277" s="53" t="str">
        <f t="shared" si="14"/>
        <v/>
      </c>
      <c r="AT277" s="53" t="s">
        <v>50</v>
      </c>
      <c r="AU277" s="84" t="s">
        <v>2680</v>
      </c>
      <c r="AV277" s="53"/>
      <c r="AW277" s="53" t="s">
        <v>2681</v>
      </c>
      <c r="AX277" s="53">
        <v>9</v>
      </c>
      <c r="AY277" s="83">
        <v>46151</v>
      </c>
      <c r="AZ277" s="53"/>
      <c r="BA277" s="53"/>
    </row>
    <row r="278" spans="3:53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1"/>
        <v>9</v>
      </c>
      <c r="M278" s="26">
        <f t="shared" si="12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67">
        <f>SUMIFS([1]Up!$J:$J,[1]Up!$D:$D,D278)</f>
        <v>0</v>
      </c>
      <c r="AQ278" s="82"/>
      <c r="AR278" s="82" t="str">
        <f t="shared" si="13"/>
        <v>PL12</v>
      </c>
      <c r="AS278" s="53" t="str">
        <f t="shared" si="14"/>
        <v/>
      </c>
      <c r="AT278" s="53" t="s">
        <v>50</v>
      </c>
      <c r="AU278" s="84" t="s">
        <v>2680</v>
      </c>
      <c r="AV278" s="53"/>
      <c r="AW278" s="53" t="s">
        <v>2681</v>
      </c>
      <c r="AX278" s="53">
        <v>9</v>
      </c>
      <c r="AY278" s="83">
        <v>46151</v>
      </c>
      <c r="AZ278" s="53"/>
      <c r="BA278" s="53"/>
    </row>
    <row r="279" spans="3:53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1"/>
        <v>1</v>
      </c>
      <c r="M279" s="26">
        <f t="shared" si="12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26"/>
      <c r="AO279" s="26"/>
      <c r="AP279" s="67">
        <f>SUMIFS([1]Up!$J:$J,[1]Up!$D:$D,D279)</f>
        <v>0</v>
      </c>
      <c r="AQ279" s="82" t="s">
        <v>82</v>
      </c>
      <c r="AR279" s="82" t="str">
        <f t="shared" si="13"/>
        <v>PL6</v>
      </c>
      <c r="AS279" s="53" t="str">
        <f t="shared" si="14"/>
        <v>Thừa 1</v>
      </c>
      <c r="AT279" s="53" t="s">
        <v>61</v>
      </c>
      <c r="AU279" s="84"/>
      <c r="AV279" s="53"/>
      <c r="AW279" s="53" t="s">
        <v>1681</v>
      </c>
      <c r="AX279" s="53">
        <v>1</v>
      </c>
      <c r="AY279" s="83"/>
      <c r="AZ279" s="53"/>
      <c r="BA279" s="53"/>
    </row>
    <row r="280" spans="3:53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1"/>
        <v>2</v>
      </c>
      <c r="M280" s="26">
        <f t="shared" si="12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67">
        <f>SUMIFS([1]Up!$J:$J,[1]Up!$D:$D,D280)</f>
        <v>0</v>
      </c>
      <c r="AQ280" s="82"/>
      <c r="AR280" s="82" t="str">
        <f t="shared" si="13"/>
        <v>PL6</v>
      </c>
      <c r="AS280" s="53" t="str">
        <f t="shared" si="14"/>
        <v/>
      </c>
      <c r="AT280" s="53" t="s">
        <v>61</v>
      </c>
      <c r="AU280" s="84" t="s">
        <v>2652</v>
      </c>
      <c r="AV280" s="53"/>
      <c r="AW280" s="53" t="s">
        <v>2653</v>
      </c>
      <c r="AX280" s="53">
        <v>2</v>
      </c>
      <c r="AY280" s="83">
        <v>46151</v>
      </c>
      <c r="AZ280" s="53"/>
      <c r="BA280" s="53"/>
    </row>
    <row r="281" spans="3:53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1"/>
        <v>4</v>
      </c>
      <c r="M281" s="26">
        <f t="shared" si="12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67">
        <f>SUMIFS([1]Up!$J:$J,[1]Up!$D:$D,D281)</f>
        <v>0</v>
      </c>
      <c r="AQ281" s="82"/>
      <c r="AR281" s="82" t="str">
        <f t="shared" si="13"/>
        <v/>
      </c>
      <c r="AS281" s="53" t="str">
        <f t="shared" si="14"/>
        <v/>
      </c>
      <c r="AT281" s="53" t="s">
        <v>50</v>
      </c>
      <c r="AU281" s="84" t="s">
        <v>2691</v>
      </c>
      <c r="AV281" s="53"/>
      <c r="AW281" s="53" t="s">
        <v>2692</v>
      </c>
      <c r="AX281" s="53">
        <v>4</v>
      </c>
      <c r="AY281" s="83">
        <v>46165</v>
      </c>
      <c r="AZ281" s="53"/>
      <c r="BA281" s="53"/>
    </row>
    <row r="282" spans="3:53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1"/>
        <v>4</v>
      </c>
      <c r="M282" s="26">
        <f t="shared" si="12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67">
        <f>SUMIFS([1]Up!$J:$J,[1]Up!$D:$D,D282)</f>
        <v>0</v>
      </c>
      <c r="AQ282" s="82"/>
      <c r="AR282" s="82" t="str">
        <f t="shared" si="13"/>
        <v/>
      </c>
      <c r="AS282" s="53" t="str">
        <f t="shared" si="14"/>
        <v/>
      </c>
      <c r="AT282" s="53" t="s">
        <v>50</v>
      </c>
      <c r="AU282" s="84" t="s">
        <v>2691</v>
      </c>
      <c r="AV282" s="53"/>
      <c r="AW282" s="53" t="s">
        <v>2692</v>
      </c>
      <c r="AX282" s="53">
        <v>4</v>
      </c>
      <c r="AY282" s="83">
        <v>46165</v>
      </c>
      <c r="AZ282" s="53"/>
      <c r="BA282" s="53"/>
    </row>
    <row r="283" spans="3:53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1"/>
        <v>1</v>
      </c>
      <c r="M283" s="26">
        <f t="shared" si="12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67">
        <f>SUMIFS([1]Up!$J:$J,[1]Up!$D:$D,D283)</f>
        <v>0</v>
      </c>
      <c r="AQ283" s="82"/>
      <c r="AR283" s="82" t="str">
        <f t="shared" si="13"/>
        <v/>
      </c>
      <c r="AS283" s="53" t="str">
        <f t="shared" si="14"/>
        <v/>
      </c>
      <c r="AT283" s="53" t="s">
        <v>50</v>
      </c>
      <c r="AU283" s="84" t="s">
        <v>2639</v>
      </c>
      <c r="AV283" s="53"/>
      <c r="AW283" s="53" t="s">
        <v>2695</v>
      </c>
      <c r="AX283" s="53">
        <v>1</v>
      </c>
      <c r="AY283" s="83">
        <v>46165</v>
      </c>
      <c r="AZ283" s="53"/>
      <c r="BA283" s="53"/>
    </row>
    <row r="284" spans="3:53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1"/>
        <v>2</v>
      </c>
      <c r="M284" s="26">
        <f t="shared" si="12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>
        <v>2</v>
      </c>
      <c r="AO284" s="26"/>
      <c r="AP284" s="67">
        <f>SUMIFS([1]Up!$J:$J,[1]Up!$D:$D,D284)</f>
        <v>0</v>
      </c>
      <c r="AQ284" s="82"/>
      <c r="AR284" s="82" t="str">
        <f t="shared" si="13"/>
        <v/>
      </c>
      <c r="AS284" s="53" t="str">
        <f t="shared" si="14"/>
        <v/>
      </c>
      <c r="AT284" s="53" t="s">
        <v>75</v>
      </c>
      <c r="AU284" s="84"/>
      <c r="AV284" s="53"/>
      <c r="AW284" s="53"/>
      <c r="AX284" s="53"/>
      <c r="AY284" s="83"/>
      <c r="AZ284" s="53"/>
      <c r="BA284" s="53"/>
    </row>
    <row r="285" spans="3:53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5">MIN(SUM(N285:AO285),I285)</f>
        <v>9</v>
      </c>
      <c r="M285" s="26">
        <f t="shared" ref="M285:M298" si="16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67">
        <f>SUMIFS([1]Up!$J:$J,[1]Up!$D:$D,D285)</f>
        <v>0</v>
      </c>
      <c r="AQ285" s="82"/>
      <c r="AR285" s="82" t="str">
        <f t="shared" ref="AR285:AR298" si="17">IFERROR(IF(C285="Plate",LEFT(E285,FIND("*",E285,1)-1),""),IF(C285="Plate",LEFT(E285,FIND("x",E285,1)-1),""))</f>
        <v>PL12</v>
      </c>
      <c r="AS285" s="53" t="str">
        <f t="shared" ref="AS285:AS298" si="18">IF(ROUND(SUM(N285:AO285)-I285,0)&gt;0,"Thừa "&amp;SUM(N285:AO285)-I285,"")</f>
        <v/>
      </c>
      <c r="AT285" s="53" t="s">
        <v>50</v>
      </c>
      <c r="AU285" s="84" t="s">
        <v>2722</v>
      </c>
      <c r="AV285" s="53"/>
      <c r="AW285" s="53" t="s">
        <v>2723</v>
      </c>
      <c r="AX285" s="53">
        <v>9</v>
      </c>
      <c r="AY285" s="83">
        <v>46165</v>
      </c>
      <c r="AZ285" s="53"/>
      <c r="BA285" s="53"/>
    </row>
    <row r="286" spans="3:53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5"/>
        <v>1</v>
      </c>
      <c r="M286" s="26">
        <f t="shared" si="16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26"/>
      <c r="AO286" s="26"/>
      <c r="AP286" s="67">
        <f>SUMIFS([1]Up!$J:$J,[1]Up!$D:$D,D286)</f>
        <v>0</v>
      </c>
      <c r="AQ286" s="82"/>
      <c r="AR286" s="82" t="str">
        <f t="shared" si="17"/>
        <v>PL3</v>
      </c>
      <c r="AS286" s="53" t="str">
        <f t="shared" si="18"/>
        <v/>
      </c>
      <c r="AT286" s="53" t="s">
        <v>61</v>
      </c>
      <c r="AU286" s="84" t="s">
        <v>2943</v>
      </c>
      <c r="AV286" s="53"/>
      <c r="AW286" s="53" t="s">
        <v>2966</v>
      </c>
      <c r="AX286" s="53">
        <v>1</v>
      </c>
      <c r="AY286" s="83">
        <v>46165</v>
      </c>
      <c r="AZ286" s="53"/>
      <c r="BA286" s="53"/>
    </row>
    <row r="287" spans="3:53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5"/>
        <v>1</v>
      </c>
      <c r="M287" s="26">
        <f t="shared" si="16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26"/>
      <c r="AO287" s="26"/>
      <c r="AP287" s="67">
        <f>SUMIFS([1]Up!$J:$J,[1]Up!$D:$D,D287)</f>
        <v>0</v>
      </c>
      <c r="AQ287" s="82"/>
      <c r="AR287" s="82" t="str">
        <f t="shared" si="17"/>
        <v>PL3</v>
      </c>
      <c r="AS287" s="53" t="str">
        <f t="shared" si="18"/>
        <v/>
      </c>
      <c r="AT287" s="53" t="s">
        <v>61</v>
      </c>
      <c r="AU287" s="84" t="s">
        <v>2943</v>
      </c>
      <c r="AV287" s="53"/>
      <c r="AW287" s="53" t="s">
        <v>2966</v>
      </c>
      <c r="AX287" s="53">
        <v>1</v>
      </c>
      <c r="AY287" s="83">
        <v>46165</v>
      </c>
      <c r="AZ287" s="53"/>
      <c r="BA287" s="53"/>
    </row>
    <row r="288" spans="3:53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5"/>
        <v>1</v>
      </c>
      <c r="M288" s="26">
        <f t="shared" si="16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26"/>
      <c r="AO288" s="26"/>
      <c r="AP288" s="67">
        <f>SUMIFS([1]Up!$J:$J,[1]Up!$D:$D,D288)</f>
        <v>0</v>
      </c>
      <c r="AQ288" s="82"/>
      <c r="AR288" s="82" t="str">
        <f t="shared" si="17"/>
        <v>PL3</v>
      </c>
      <c r="AS288" s="53" t="str">
        <f t="shared" si="18"/>
        <v/>
      </c>
      <c r="AT288" s="53" t="s">
        <v>61</v>
      </c>
      <c r="AU288" s="84" t="s">
        <v>2943</v>
      </c>
      <c r="AV288" s="53"/>
      <c r="AW288" s="53" t="s">
        <v>2966</v>
      </c>
      <c r="AX288" s="53">
        <v>1</v>
      </c>
      <c r="AY288" s="83">
        <v>46165</v>
      </c>
      <c r="AZ288" s="53"/>
      <c r="BA288" s="53"/>
    </row>
    <row r="289" spans="3:53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5"/>
        <v>4</v>
      </c>
      <c r="M289" s="26">
        <f t="shared" si="16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67">
        <f>SUMIFS([1]Up!$J:$J,[1]Up!$D:$D,D289)</f>
        <v>0</v>
      </c>
      <c r="AQ289" s="82"/>
      <c r="AR289" s="82" t="str">
        <f t="shared" si="17"/>
        <v>PL6</v>
      </c>
      <c r="AS289" s="53" t="str">
        <f t="shared" si="18"/>
        <v/>
      </c>
      <c r="AT289" s="53" t="s">
        <v>61</v>
      </c>
      <c r="AU289" s="84" t="s">
        <v>2703</v>
      </c>
      <c r="AV289" s="53"/>
      <c r="AW289" s="53" t="s">
        <v>2704</v>
      </c>
      <c r="AX289" s="53">
        <v>4</v>
      </c>
      <c r="AY289" s="83">
        <v>46165</v>
      </c>
      <c r="AZ289" s="53"/>
      <c r="BA289" s="53"/>
    </row>
    <row r="290" spans="3:53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5"/>
        <v>2</v>
      </c>
      <c r="M290" s="26">
        <f t="shared" si="16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26"/>
      <c r="AO290" s="26"/>
      <c r="AP290" s="67">
        <f>SUMIFS([1]Up!$J:$J,[1]Up!$D:$D,D290)</f>
        <v>0</v>
      </c>
      <c r="AQ290" s="82"/>
      <c r="AR290" s="82" t="str">
        <f t="shared" si="17"/>
        <v>PL19</v>
      </c>
      <c r="AS290" s="53" t="str">
        <f t="shared" si="18"/>
        <v/>
      </c>
      <c r="AT290" s="53" t="s">
        <v>61</v>
      </c>
      <c r="AU290" s="84" t="s">
        <v>2711</v>
      </c>
      <c r="AV290" s="53"/>
      <c r="AW290" s="53" t="s">
        <v>2712</v>
      </c>
      <c r="AX290" s="53">
        <v>2</v>
      </c>
      <c r="AY290" s="83">
        <v>46165</v>
      </c>
      <c r="AZ290" s="53"/>
      <c r="BA290" s="53"/>
    </row>
    <row r="291" spans="3:53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5"/>
        <v>60</v>
      </c>
      <c r="M291" s="26">
        <f t="shared" si="16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26"/>
      <c r="AO291" s="26"/>
      <c r="AP291" s="67">
        <f>SUMIFS([1]Up!$J:$J,[1]Up!$D:$D,D291)</f>
        <v>0</v>
      </c>
      <c r="AQ291" s="82"/>
      <c r="AR291" s="82" t="str">
        <f t="shared" si="17"/>
        <v/>
      </c>
      <c r="AS291" s="53" t="str">
        <f t="shared" si="18"/>
        <v/>
      </c>
      <c r="AT291" s="53" t="s">
        <v>75</v>
      </c>
      <c r="AU291" s="84"/>
      <c r="AV291" s="53"/>
      <c r="AW291" s="53"/>
      <c r="AX291" s="53"/>
      <c r="AY291" s="83"/>
      <c r="AZ291" s="53"/>
      <c r="BA291" s="53"/>
    </row>
    <row r="292" spans="3:53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5"/>
        <v>120</v>
      </c>
      <c r="M292" s="26">
        <f t="shared" si="16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26"/>
      <c r="AO292" s="26"/>
      <c r="AP292" s="67">
        <f>SUMIFS([1]Up!$J:$J,[1]Up!$D:$D,D292)</f>
        <v>0</v>
      </c>
      <c r="AQ292" s="82"/>
      <c r="AR292" s="82" t="str">
        <f t="shared" si="17"/>
        <v/>
      </c>
      <c r="AS292" s="53" t="str">
        <f t="shared" si="18"/>
        <v/>
      </c>
      <c r="AT292" s="53" t="s">
        <v>75</v>
      </c>
      <c r="AU292" s="84"/>
      <c r="AV292" s="53"/>
      <c r="AW292" s="53"/>
      <c r="AX292" s="53"/>
      <c r="AY292" s="83"/>
      <c r="AZ292" s="53"/>
      <c r="BA292" s="53"/>
    </row>
    <row r="293" spans="3:53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5"/>
        <v>0</v>
      </c>
      <c r="M293" s="26">
        <f t="shared" si="16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67">
        <f>SUMIFS([1]Up!$J:$J,[1]Up!$D:$D,D293)</f>
        <v>0</v>
      </c>
      <c r="AQ293" s="82"/>
      <c r="AR293" s="82" t="str">
        <f t="shared" si="17"/>
        <v/>
      </c>
      <c r="AS293" s="53" t="str">
        <f t="shared" si="18"/>
        <v/>
      </c>
      <c r="AT293" s="53" t="s">
        <v>75</v>
      </c>
      <c r="AU293" s="84"/>
      <c r="AV293" s="53"/>
      <c r="AW293" s="53"/>
      <c r="AX293" s="53"/>
      <c r="AY293" s="83"/>
      <c r="AZ293" s="53"/>
      <c r="BA293" s="53"/>
    </row>
    <row r="294" spans="3:53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5"/>
        <v>9</v>
      </c>
      <c r="M294" s="26">
        <f t="shared" si="16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67">
        <f>SUMIFS([1]Up!$J:$J,[1]Up!$D:$D,D294)</f>
        <v>0</v>
      </c>
      <c r="AQ294" s="82"/>
      <c r="AR294" s="82" t="str">
        <f t="shared" si="17"/>
        <v>PL12</v>
      </c>
      <c r="AS294" s="53" t="str">
        <f t="shared" si="18"/>
        <v/>
      </c>
      <c r="AT294" s="53" t="s">
        <v>50</v>
      </c>
      <c r="AU294" s="84" t="s">
        <v>2722</v>
      </c>
      <c r="AV294" s="53"/>
      <c r="AW294" s="53" t="s">
        <v>2723</v>
      </c>
      <c r="AX294" s="53">
        <v>9</v>
      </c>
      <c r="AY294" s="83">
        <v>46165</v>
      </c>
      <c r="AZ294" s="53"/>
      <c r="BA294" s="53"/>
    </row>
    <row r="295" spans="3:53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5"/>
        <v>9</v>
      </c>
      <c r="M295" s="26">
        <f t="shared" si="16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67">
        <f>SUMIFS([1]Up!$J:$J,[1]Up!$D:$D,D295)</f>
        <v>0</v>
      </c>
      <c r="AQ295" s="82"/>
      <c r="AR295" s="82" t="str">
        <f t="shared" si="17"/>
        <v>PL12</v>
      </c>
      <c r="AS295" s="53" t="str">
        <f t="shared" si="18"/>
        <v/>
      </c>
      <c r="AT295" s="53" t="s">
        <v>50</v>
      </c>
      <c r="AU295" s="84" t="s">
        <v>2722</v>
      </c>
      <c r="AV295" s="53"/>
      <c r="AW295" s="53" t="s">
        <v>2723</v>
      </c>
      <c r="AX295" s="53">
        <v>9</v>
      </c>
      <c r="AY295" s="83">
        <v>46165</v>
      </c>
      <c r="AZ295" s="53"/>
      <c r="BA295" s="53"/>
    </row>
    <row r="296" spans="3:53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5"/>
        <v>9</v>
      </c>
      <c r="M296" s="26">
        <f t="shared" si="16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67">
        <f>SUMIFS([1]Up!$J:$J,[1]Up!$D:$D,D296)</f>
        <v>0</v>
      </c>
      <c r="AQ296" s="82"/>
      <c r="AR296" s="82" t="str">
        <f t="shared" si="17"/>
        <v>PL12</v>
      </c>
      <c r="AS296" s="53" t="str">
        <f t="shared" si="18"/>
        <v/>
      </c>
      <c r="AT296" s="53" t="s">
        <v>50</v>
      </c>
      <c r="AU296" s="84" t="s">
        <v>2722</v>
      </c>
      <c r="AV296" s="53"/>
      <c r="AW296" s="53" t="s">
        <v>2723</v>
      </c>
      <c r="AX296" s="170">
        <v>9</v>
      </c>
      <c r="AY296" s="53">
        <v>46165</v>
      </c>
      <c r="AZ296" s="53"/>
      <c r="BA296" s="53"/>
    </row>
    <row r="297" spans="3:53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5"/>
        <v>1</v>
      </c>
      <c r="M297" s="26">
        <f t="shared" si="16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67">
        <f>SUMIFS([1]Up!$J:$J,[1]Up!$D:$D,D297)</f>
        <v>0</v>
      </c>
      <c r="AQ297" s="82" t="s">
        <v>82</v>
      </c>
      <c r="AR297" s="82" t="str">
        <f t="shared" si="17"/>
        <v>PL6</v>
      </c>
      <c r="AS297" s="53" t="str">
        <f t="shared" si="18"/>
        <v>Thừa 1</v>
      </c>
      <c r="AT297" s="53" t="s">
        <v>61</v>
      </c>
      <c r="AU297" s="53"/>
      <c r="AV297" s="53"/>
      <c r="AW297" s="53" t="s">
        <v>1681</v>
      </c>
      <c r="AX297" s="170">
        <v>1</v>
      </c>
      <c r="AY297" s="53"/>
      <c r="AZ297" s="53"/>
      <c r="BA297" s="53"/>
    </row>
    <row r="298" spans="3:53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5"/>
        <v>2</v>
      </c>
      <c r="M298" s="26">
        <f t="shared" si="16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67">
        <f>SUMIFS([1]Up!$J:$J,[1]Up!$D:$D,D298)</f>
        <v>0</v>
      </c>
      <c r="AQ298" s="82"/>
      <c r="AR298" s="82" t="str">
        <f t="shared" si="17"/>
        <v>PL6</v>
      </c>
      <c r="AS298" s="53" t="str">
        <f t="shared" si="18"/>
        <v/>
      </c>
      <c r="AT298" s="53" t="s">
        <v>61</v>
      </c>
      <c r="AU298" s="84" t="s">
        <v>2703</v>
      </c>
      <c r="AV298" s="53"/>
      <c r="AW298" s="53" t="s">
        <v>2704</v>
      </c>
      <c r="AX298" s="170">
        <v>2</v>
      </c>
      <c r="AY298" s="53">
        <v>46165</v>
      </c>
      <c r="AZ298" s="53"/>
      <c r="BA298" s="53"/>
    </row>
    <row r="299" spans="3:53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82"/>
      <c r="AO299" s="82"/>
      <c r="AP299" s="67"/>
      <c r="AQ299" s="82"/>
      <c r="AR299" s="82"/>
      <c r="AS299" s="53"/>
      <c r="AT299" s="53"/>
      <c r="AU299" s="53"/>
      <c r="AV299" s="53"/>
      <c r="AW299" s="53"/>
      <c r="AX299" s="170"/>
      <c r="AY299" s="53"/>
      <c r="AZ299" s="53"/>
      <c r="BA299" s="53"/>
    </row>
    <row r="300" spans="3:53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82"/>
      <c r="AO300" s="82"/>
      <c r="AP300" s="67"/>
      <c r="AQ300" s="82"/>
      <c r="AR300" s="82"/>
      <c r="AS300" s="53"/>
      <c r="AT300" s="53"/>
      <c r="AU300" s="53"/>
      <c r="AV300" s="53"/>
      <c r="AW300" s="53"/>
      <c r="AX300" s="170"/>
      <c r="AY300" s="53"/>
      <c r="AZ300" s="53"/>
      <c r="BA300" s="53"/>
    </row>
    <row r="301" spans="3:53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82"/>
      <c r="AO301" s="82"/>
      <c r="AP301" s="67"/>
      <c r="AQ301" s="82"/>
      <c r="AR301" s="82"/>
      <c r="AS301" s="53"/>
      <c r="AT301" s="53"/>
      <c r="AU301" s="53"/>
      <c r="AV301" s="53"/>
      <c r="AW301" s="53"/>
      <c r="AX301" s="170"/>
      <c r="AY301" s="53"/>
      <c r="AZ301" s="53"/>
      <c r="BA301" s="53"/>
    </row>
  </sheetData>
  <autoFilter ref="C29:BA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cm="1">
        <f t="array" ref="AG27">SUMPRODUCT($J$30:$J$301,AG30:AG301,--(AG30:AG301&lt;&gt;""))</f>
        <v>0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>
        <f t="shared" ref="AG28" si="6">SUM(AG30:AG301)</f>
        <v>0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>
        <f>SUMIFS([1]Up!$J:$J,[1]Up!$D:$D,D30)</f>
        <v>0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>
        <f>SUMIFS([1]Up!$J:$J,[1]Up!$D:$D,D31)</f>
        <v>0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>
        <f>SUMIFS([1]Up!$J:$J,[1]Up!$D:$D,D32)</f>
        <v>0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>
        <f>SUMIFS([1]Up!$J:$J,[1]Up!$D:$D,D33)</f>
        <v>0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>
        <f>SUMIFS([1]Up!$J:$J,[1]Up!$D:$D,D34)</f>
        <v>0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>
        <f>SUMIFS([1]Up!$J:$J,[1]Up!$D:$D,D35)</f>
        <v>0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>
        <f>SUMIFS([1]Up!$J:$J,[1]Up!$D:$D,D36)</f>
        <v>0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>
        <f>SUMIFS([1]Up!$J:$J,[1]Up!$D:$D,D37)</f>
        <v>0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>
        <f>SUMIFS([1]Up!$J:$J,[1]Up!$D:$D,D38)</f>
        <v>0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>
        <f>SUMIFS([1]Up!$J:$J,[1]Up!$D:$D,D39)</f>
        <v>0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>
        <f>SUMIFS([1]Up!$J:$J,[1]Up!$D:$D,D40)</f>
        <v>0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>
        <f>SUMIFS([1]Up!$J:$J,[1]Up!$D:$D,D41)</f>
        <v>0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>
        <f>SUMIFS([1]Up!$J:$J,[1]Up!$D:$D,D42)</f>
        <v>0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>
        <f>SUMIFS([1]Up!$J:$J,[1]Up!$D:$D,D43)</f>
        <v>0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>
        <f>SUMIFS([1]Up!$J:$J,[1]Up!$D:$D,D44)</f>
        <v>0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>
        <f>SUMIFS([1]Up!$J:$J,[1]Up!$D:$D,D45)</f>
        <v>0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>
        <f>SUMIFS([1]Up!$J:$J,[1]Up!$D:$D,D46)</f>
        <v>0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>
        <f>SUMIFS([1]Up!$J:$J,[1]Up!$D:$D,D47)</f>
        <v>0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>
        <f>SUMIFS([1]Up!$J:$J,[1]Up!$D:$D,D48)</f>
        <v>0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>
        <f>SUMIFS([1]Up!$J:$J,[1]Up!$D:$D,D49)</f>
        <v>0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>
        <f>SUMIFS([1]Up!$J:$J,[1]Up!$D:$D,D50)</f>
        <v>0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>
        <f>SUMIFS([1]Up!$J:$J,[1]Up!$D:$D,D51)</f>
        <v>0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>
        <f>SUMIFS([1]Up!$J:$J,[1]Up!$D:$D,D52)</f>
        <v>0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>
        <f>SUMIFS([1]Up!$J:$J,[1]Up!$D:$D,D53)</f>
        <v>0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>
        <f>SUMIFS([1]Up!$J:$J,[1]Up!$D:$D,D54)</f>
        <v>0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>
        <f>SUMIFS([1]Up!$J:$J,[1]Up!$D:$D,D55)</f>
        <v>0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>
        <f>SUMIFS([1]Up!$J:$J,[1]Up!$D:$D,D56)</f>
        <v>0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>
        <f>SUMIFS([1]Up!$J:$J,[1]Up!$D:$D,D57)</f>
        <v>0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>
        <f>SUMIFS([1]Up!$J:$J,[1]Up!$D:$D,D58)</f>
        <v>0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>
        <f>SUMIFS([1]Up!$J:$J,[1]Up!$D:$D,D59)</f>
        <v>0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>
        <f>SUMIFS([1]Up!$J:$J,[1]Up!$D:$D,D60)</f>
        <v>0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>
        <f>SUMIFS([1]Up!$J:$J,[1]Up!$D:$D,D61)</f>
        <v>0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>
        <f>SUMIFS([1]Up!$J:$J,[1]Up!$D:$D,D62)</f>
        <v>0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>
        <f>SUMIFS([1]Up!$J:$J,[1]Up!$D:$D,D63)</f>
        <v>0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>
        <f>SUMIFS([1]Up!$J:$J,[1]Up!$D:$D,D64)</f>
        <v>0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>
        <f>SUMIFS([1]Up!$J:$J,[1]Up!$D:$D,D65)</f>
        <v>0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>
        <f>SUMIFS([1]Up!$J:$J,[1]Up!$D:$D,D66)</f>
        <v>0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>
        <f>SUMIFS([1]Up!$J:$J,[1]Up!$D:$D,D67)</f>
        <v>0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>
        <f>SUMIFS([1]Up!$J:$J,[1]Up!$D:$D,D68)</f>
        <v>0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>
        <f>SUMIFS([1]Up!$J:$J,[1]Up!$D:$D,D69)</f>
        <v>0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>
        <f>SUMIFS([1]Up!$J:$J,[1]Up!$D:$D,D70)</f>
        <v>0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>
        <f>SUMIFS([1]Up!$J:$J,[1]Up!$D:$D,D71)</f>
        <v>0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>
        <f>SUMIFS([1]Up!$J:$J,[1]Up!$D:$D,D72)</f>
        <v>0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>
        <f>SUMIFS([1]Up!$J:$J,[1]Up!$D:$D,D73)</f>
        <v>0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>
        <f>SUMIFS([1]Up!$J:$J,[1]Up!$D:$D,D74)</f>
        <v>0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>
        <f>SUMIFS([1]Up!$J:$J,[1]Up!$D:$D,D75)</f>
        <v>0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>
        <f>SUMIFS([1]Up!$J:$J,[1]Up!$D:$D,D76)</f>
        <v>0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>
        <f>SUMIFS([1]Up!$J:$J,[1]Up!$D:$D,D77)</f>
        <v>0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>
        <f>SUMIFS([1]Up!$J:$J,[1]Up!$D:$D,D78)</f>
        <v>0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>
        <f>SUMIFS([1]Up!$J:$J,[1]Up!$D:$D,D79)</f>
        <v>0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>
        <f>SUMIFS([1]Up!$J:$J,[1]Up!$D:$D,D80)</f>
        <v>0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>
        <f>SUMIFS([1]Up!$J:$J,[1]Up!$D:$D,D81)</f>
        <v>0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>
        <f>SUMIFS([1]Up!$J:$J,[1]Up!$D:$D,D82)</f>
        <v>0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>
        <f>SUMIFS([1]Up!$J:$J,[1]Up!$D:$D,D83)</f>
        <v>0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>
        <f>SUMIFS([1]Up!$J:$J,[1]Up!$D:$D,D84)</f>
        <v>0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>
        <f>SUMIFS([1]Up!$J:$J,[1]Up!$D:$D,D85)</f>
        <v>0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>
        <f>SUMIFS([1]Up!$J:$J,[1]Up!$D:$D,D86)</f>
        <v>0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>
        <f>SUMIFS([1]Up!$J:$J,[1]Up!$D:$D,D87)</f>
        <v>0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>
        <f>SUMIFS([1]Up!$J:$J,[1]Up!$D:$D,D88)</f>
        <v>0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>
        <f>SUMIFS([1]Up!$J:$J,[1]Up!$D:$D,D89)</f>
        <v>0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>
        <f>SUMIFS([1]Up!$J:$J,[1]Up!$D:$D,D90)</f>
        <v>0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>
        <f>SUMIFS([1]Up!$J:$J,[1]Up!$D:$D,D91)</f>
        <v>0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>
        <f>SUMIFS([1]Up!$J:$J,[1]Up!$D:$D,D92)</f>
        <v>0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>
        <f>SUMIFS([1]Up!$J:$J,[1]Up!$D:$D,D93)</f>
        <v>0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>
        <f>SUMIFS([1]Up!$J:$J,[1]Up!$D:$D,D94)</f>
        <v>0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>
        <f>SUMIFS([1]Up!$J:$J,[1]Up!$D:$D,D95)</f>
        <v>0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>
        <f>SUMIFS([1]Up!$J:$J,[1]Up!$D:$D,D96)</f>
        <v>0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>
        <f>SUMIFS([1]Up!$J:$J,[1]Up!$D:$D,D97)</f>
        <v>0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>
        <f>SUMIFS([1]Up!$J:$J,[1]Up!$D:$D,D98)</f>
        <v>0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>
        <f>SUMIFS([1]Up!$J:$J,[1]Up!$D:$D,D99)</f>
        <v>0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>
        <f>SUMIFS([1]Up!$J:$J,[1]Up!$D:$D,D100)</f>
        <v>0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>
        <f>SUMIFS([1]Up!$J:$J,[1]Up!$D:$D,D101)</f>
        <v>0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>
        <f>SUMIFS([1]Up!$J:$J,[1]Up!$D:$D,D102)</f>
        <v>0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>
        <f>SUMIFS([1]Up!$J:$J,[1]Up!$D:$D,D103)</f>
        <v>0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>
        <f>SUMIFS([1]Up!$J:$J,[1]Up!$D:$D,D104)</f>
        <v>0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>
        <f>SUMIFS([1]Up!$J:$J,[1]Up!$D:$D,D105)</f>
        <v>0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>
        <f>SUMIFS([1]Up!$J:$J,[1]Up!$D:$D,D106)</f>
        <v>0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>
        <f>SUMIFS([1]Up!$J:$J,[1]Up!$D:$D,D107)</f>
        <v>0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>
        <f>SUMIFS([1]Up!$J:$J,[1]Up!$D:$D,D108)</f>
        <v>0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>
        <f>SUMIFS([1]Up!$J:$J,[1]Up!$D:$D,D109)</f>
        <v>0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>
        <f>SUMIFS([1]Up!$J:$J,[1]Up!$D:$D,D110)</f>
        <v>0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>
        <f>SUMIFS([1]Up!$J:$J,[1]Up!$D:$D,D111)</f>
        <v>0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>
        <f>SUMIFS([1]Up!$J:$J,[1]Up!$D:$D,D112)</f>
        <v>0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>
        <f>SUMIFS([1]Up!$J:$J,[1]Up!$D:$D,D113)</f>
        <v>0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>
        <f>SUMIFS([1]Up!$J:$J,[1]Up!$D:$D,D114)</f>
        <v>0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>
        <f>SUMIFS([1]Up!$J:$J,[1]Up!$D:$D,D115)</f>
        <v>0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>
        <f>SUMIFS([1]Up!$J:$J,[1]Up!$D:$D,D116)</f>
        <v>0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>
        <f>SUMIFS([1]Up!$J:$J,[1]Up!$D:$D,D117)</f>
        <v>0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>
        <f>SUMIFS([1]Up!$J:$J,[1]Up!$D:$D,D118)</f>
        <v>0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>
        <f>SUMIFS([1]Up!$J:$J,[1]Up!$D:$D,D119)</f>
        <v>0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>
        <f>SUMIFS([1]Up!$J:$J,[1]Up!$D:$D,D120)</f>
        <v>0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>
        <f>SUMIFS([1]Up!$J:$J,[1]Up!$D:$D,D121)</f>
        <v>0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>
        <f>SUMIFS([1]Up!$J:$J,[1]Up!$D:$D,D122)</f>
        <v>0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>
        <f>SUMIFS([1]Up!$J:$J,[1]Up!$D:$D,D123)</f>
        <v>0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>
        <f>SUMIFS([1]Up!$J:$J,[1]Up!$D:$D,D124)</f>
        <v>0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>
        <f>SUMIFS([1]Up!$J:$J,[1]Up!$D:$D,D125)</f>
        <v>0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>
        <f>SUMIFS([1]Up!$J:$J,[1]Up!$D:$D,D126)</f>
        <v>0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>
        <f>SUMIFS([1]Up!$J:$J,[1]Up!$D:$D,D127)</f>
        <v>0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>
        <f>SUMIFS([1]Up!$J:$J,[1]Up!$D:$D,D128)</f>
        <v>0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>
        <f>SUMIFS([1]Up!$J:$J,[1]Up!$D:$D,D129)</f>
        <v>0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>
        <f>SUMIFS([1]Up!$J:$J,[1]Up!$D:$D,D130)</f>
        <v>0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>
        <f>SUMIFS([1]Up!$J:$J,[1]Up!$D:$D,D131)</f>
        <v>0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>
        <f>SUMIFS([1]Up!$J:$J,[1]Up!$D:$D,D132)</f>
        <v>0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>
        <f>SUMIFS([1]Up!$J:$J,[1]Up!$D:$D,D133)</f>
        <v>0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>
        <f>SUMIFS([1]Up!$J:$J,[1]Up!$D:$D,D134)</f>
        <v>0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>
        <f>SUMIFS([1]Up!$J:$J,[1]Up!$D:$D,D135)</f>
        <v>0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>
        <f>SUMIFS([1]Up!$J:$J,[1]Up!$D:$D,D136)</f>
        <v>0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>
        <f>SUMIFS([1]Up!$J:$J,[1]Up!$D:$D,D137)</f>
        <v>0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>
        <f>SUMIFS([1]Up!$J:$J,[1]Up!$D:$D,D138)</f>
        <v>0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>
        <f>SUMIFS([1]Up!$J:$J,[1]Up!$D:$D,D139)</f>
        <v>0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>
        <f>SUMIFS([1]Up!$J:$J,[1]Up!$D:$D,D140)</f>
        <v>0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>
        <f>SUMIFS([1]Up!$J:$J,[1]Up!$D:$D,D141)</f>
        <v>0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>
        <f>SUMIFS([1]Up!$J:$J,[1]Up!$D:$D,D142)</f>
        <v>0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>
        <f>SUMIFS([1]Up!$J:$J,[1]Up!$D:$D,D143)</f>
        <v>0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>
        <f>SUMIFS([1]Up!$J:$J,[1]Up!$D:$D,D144)</f>
        <v>0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>
        <f>SUMIFS([1]Up!$J:$J,[1]Up!$D:$D,D145)</f>
        <v>0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>
        <f>SUMIFS([1]Up!$J:$J,[1]Up!$D:$D,D146)</f>
        <v>0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>
        <f>SUMIFS([1]Up!$J:$J,[1]Up!$D:$D,D147)</f>
        <v>0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>
        <f>SUMIFS([1]Up!$J:$J,[1]Up!$D:$D,D148)</f>
        <v>0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>
        <f>SUMIFS([1]Up!$J:$J,[1]Up!$D:$D,D149)</f>
        <v>0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>
        <f>SUMIFS([1]Up!$J:$J,[1]Up!$D:$D,D150)</f>
        <v>0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>
        <f>SUMIFS([1]Up!$J:$J,[1]Up!$D:$D,D151)</f>
        <v>0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>
        <f>SUMIFS([1]Up!$J:$J,[1]Up!$D:$D,D152)</f>
        <v>0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>
        <f>SUMIFS([1]Up!$J:$J,[1]Up!$D:$D,D153)</f>
        <v>0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>
        <f>SUMIFS([1]Up!$J:$J,[1]Up!$D:$D,D154)</f>
        <v>0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>
        <f>SUMIFS([1]Up!$J:$J,[1]Up!$D:$D,D155)</f>
        <v>0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>
        <f>SUMIFS([1]Up!$J:$J,[1]Up!$D:$D,D156)</f>
        <v>0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>
        <f>SUMIFS([1]Up!$J:$J,[1]Up!$D:$D,D157)</f>
        <v>0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>
        <f>SUMIFS([1]Up!$J:$J,[1]Up!$D:$D,D158)</f>
        <v>0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>
        <f>SUMIFS([1]Up!$J:$J,[1]Up!$D:$D,D159)</f>
        <v>0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>
        <f>SUMIFS([1]Up!$J:$J,[1]Up!$D:$D,D160)</f>
        <v>0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>
        <f>SUMIFS([1]Up!$J:$J,[1]Up!$D:$D,D161)</f>
        <v>0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>
        <f>SUMIFS([1]Up!$J:$J,[1]Up!$D:$D,D162)</f>
        <v>0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>
        <f>SUMIFS([1]Up!$J:$J,[1]Up!$D:$D,D163)</f>
        <v>0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>
        <f>SUMIFS([1]Up!$J:$J,[1]Up!$D:$D,D164)</f>
        <v>0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>
        <f>SUMIFS([1]Up!$J:$J,[1]Up!$D:$D,D165)</f>
        <v>0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>
        <f>SUMIFS([1]Up!$J:$J,[1]Up!$D:$D,D166)</f>
        <v>0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>
        <f>SUMIFS([1]Up!$J:$J,[1]Up!$D:$D,D167)</f>
        <v>0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>
        <f>SUMIFS([1]Up!$J:$J,[1]Up!$D:$D,D168)</f>
        <v>0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>
        <f>SUMIFS([1]Up!$J:$J,[1]Up!$D:$D,D169)</f>
        <v>0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>
        <f>SUMIFS([1]Up!$J:$J,[1]Up!$D:$D,D170)</f>
        <v>0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>
        <f>SUMIFS([1]Up!$J:$J,[1]Up!$D:$D,D171)</f>
        <v>0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>
        <f>SUMIFS([1]Up!$J:$J,[1]Up!$D:$D,D172)</f>
        <v>0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>
        <f>SUMIFS([1]Up!$J:$J,[1]Up!$D:$D,D173)</f>
        <v>0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>
        <f>SUMIFS([1]Up!$J:$J,[1]Up!$D:$D,D174)</f>
        <v>0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>
        <f>SUMIFS([1]Up!$J:$J,[1]Up!$D:$D,D175)</f>
        <v>0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>
        <f>SUMIFS([1]Up!$J:$J,[1]Up!$D:$D,D176)</f>
        <v>0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>
        <f>SUMIFS([1]Up!$J:$J,[1]Up!$D:$D,D177)</f>
        <v>0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>
        <f>SUMIFS([1]Up!$J:$J,[1]Up!$D:$D,D178)</f>
        <v>0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>
        <f>SUMIFS([1]Up!$J:$J,[1]Up!$D:$D,D179)</f>
        <v>0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>
        <f>SUMIFS([1]Up!$J:$J,[1]Up!$D:$D,D180)</f>
        <v>0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>
        <f>SUMIFS([1]Up!$J:$J,[1]Up!$D:$D,D181)</f>
        <v>0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>
        <f>SUMIFS([1]Up!$J:$J,[1]Up!$D:$D,D182)</f>
        <v>0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>
        <f>SUMIFS([1]Up!$J:$J,[1]Up!$D:$D,D183)</f>
        <v>0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>
        <f>SUMIFS([1]Up!$J:$J,[1]Up!$D:$D,D184)</f>
        <v>0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>
        <f>SUMIFS([1]Up!$J:$J,[1]Up!$D:$D,D185)</f>
        <v>0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>
        <f>SUMIFS([1]Up!$J:$J,[1]Up!$D:$D,D186)</f>
        <v>0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>
        <f>SUMIFS([1]Up!$J:$J,[1]Up!$D:$D,D187)</f>
        <v>0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>
        <f>SUMIFS([1]Up!$J:$J,[1]Up!$D:$D,D188)</f>
        <v>0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>
        <f>SUMIFS([1]Up!$J:$J,[1]Up!$D:$D,D189)</f>
        <v>0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>
        <f>SUMIFS([1]Up!$J:$J,[1]Up!$D:$D,D190)</f>
        <v>0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>
        <f>SUMIFS([1]Up!$J:$J,[1]Up!$D:$D,D191)</f>
        <v>0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>
        <f>SUMIFS([1]Up!$J:$J,[1]Up!$D:$D,D192)</f>
        <v>0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>
        <f>SUMIFS([1]Up!$J:$J,[1]Up!$D:$D,D193)</f>
        <v>0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>
        <f>SUMIFS([1]Up!$J:$J,[1]Up!$D:$D,D194)</f>
        <v>0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>
        <f>SUMIFS([1]Up!$J:$J,[1]Up!$D:$D,D195)</f>
        <v>0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>
        <f>SUMIFS([1]Up!$J:$J,[1]Up!$D:$D,D196)</f>
        <v>0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>
        <f>SUMIFS([1]Up!$J:$J,[1]Up!$D:$D,D197)</f>
        <v>0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>
        <f>SUMIFS([1]Up!$J:$J,[1]Up!$D:$D,D198)</f>
        <v>0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>
        <f>SUMIFS([1]Up!$J:$J,[1]Up!$D:$D,D199)</f>
        <v>0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>
        <f>SUMIFS([1]Up!$J:$J,[1]Up!$D:$D,D200)</f>
        <v>0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>
        <f>SUMIFS([1]Up!$J:$J,[1]Up!$D:$D,D201)</f>
        <v>0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>
        <f>SUMIFS([1]Up!$J:$J,[1]Up!$D:$D,D202)</f>
        <v>0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>
        <f>SUMIFS([1]Up!$J:$J,[1]Up!$D:$D,D203)</f>
        <v>0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>
        <f>SUMIFS([1]Up!$J:$J,[1]Up!$D:$D,D204)</f>
        <v>0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>
        <f>SUMIFS([1]Up!$J:$J,[1]Up!$D:$D,D205)</f>
        <v>0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>
        <f>SUMIFS([1]Up!$J:$J,[1]Up!$D:$D,D206)</f>
        <v>0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>
        <f>SUMIFS([1]Up!$J:$J,[1]Up!$D:$D,D207)</f>
        <v>0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>
        <f>SUMIFS([1]Up!$J:$J,[1]Up!$D:$D,D208)</f>
        <v>0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>
        <f>SUMIFS([1]Up!$J:$J,[1]Up!$D:$D,D209)</f>
        <v>0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>
        <f>SUMIFS([1]Up!$J:$J,[1]Up!$D:$D,D210)</f>
        <v>0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>
        <f>SUMIFS([1]Up!$J:$J,[1]Up!$D:$D,D211)</f>
        <v>0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>
        <f>SUMIFS([1]Up!$J:$J,[1]Up!$D:$D,D212)</f>
        <v>0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>
        <f>SUMIFS([1]Up!$J:$J,[1]Up!$D:$D,D213)</f>
        <v>0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>
        <f>SUMIFS([1]Up!$J:$J,[1]Up!$D:$D,D214)</f>
        <v>0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>
        <f>SUMIFS([1]Up!$J:$J,[1]Up!$D:$D,D215)</f>
        <v>0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>
        <f>SUMIFS([1]Up!$J:$J,[1]Up!$D:$D,D216)</f>
        <v>0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>
        <f>SUMIFS([1]Up!$J:$J,[1]Up!$D:$D,D217)</f>
        <v>0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>
        <f>SUMIFS([1]Up!$J:$J,[1]Up!$D:$D,D218)</f>
        <v>0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>
        <f>SUMIFS([1]Up!$J:$J,[1]Up!$D:$D,D219)</f>
        <v>0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>
        <f>SUMIFS([1]Up!$J:$J,[1]Up!$D:$D,D220)</f>
        <v>0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>
        <f>SUMIFS([1]Up!$J:$J,[1]Up!$D:$D,D221)</f>
        <v>0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>
        <f>SUMIFS([1]Up!$J:$J,[1]Up!$D:$D,D222)</f>
        <v>0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>
        <f>SUMIFS([1]Up!$J:$J,[1]Up!$D:$D,D223)</f>
        <v>0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>
        <f>SUMIFS([1]Up!$J:$J,[1]Up!$D:$D,D224)</f>
        <v>0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>
        <f>SUMIFS([1]Up!$J:$J,[1]Up!$D:$D,D225)</f>
        <v>0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>
        <f>SUMIFS([1]Up!$J:$J,[1]Up!$D:$D,D226)</f>
        <v>0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>
        <f>SUMIFS([1]Up!$J:$J,[1]Up!$D:$D,D227)</f>
        <v>0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>
        <f>SUMIFS([1]Up!$J:$J,[1]Up!$D:$D,D228)</f>
        <v>0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>
        <f>SUMIFS([1]Up!$J:$J,[1]Up!$D:$D,D229)</f>
        <v>0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>
        <f>SUMIFS([1]Up!$J:$J,[1]Up!$D:$D,D230)</f>
        <v>0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>
        <f>SUMIFS([1]Up!$J:$J,[1]Up!$D:$D,D231)</f>
        <v>0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>
        <f>SUMIFS([1]Up!$J:$J,[1]Up!$D:$D,D232)</f>
        <v>0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>
        <f>SUMIFS([1]Up!$J:$J,[1]Up!$D:$D,D233)</f>
        <v>0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>
        <f>SUMIFS([1]Up!$J:$J,[1]Up!$D:$D,D234)</f>
        <v>0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>
        <f>SUMIFS([1]Up!$J:$J,[1]Up!$D:$D,D235)</f>
        <v>0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>
        <f>SUMIFS([1]Up!$J:$J,[1]Up!$D:$D,D236)</f>
        <v>0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>
        <f>SUMIFS([1]Up!$J:$J,[1]Up!$D:$D,D237)</f>
        <v>0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>
        <f>SUMIFS([1]Up!$J:$J,[1]Up!$D:$D,D238)</f>
        <v>0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>
        <f>SUMIFS([1]Up!$J:$J,[1]Up!$D:$D,D239)</f>
        <v>0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>
        <f>SUMIFS([1]Up!$J:$J,[1]Up!$D:$D,D240)</f>
        <v>0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>
        <f>SUMIFS([1]Up!$J:$J,[1]Up!$D:$D,D241)</f>
        <v>0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>
        <f>SUMIFS([1]Up!$J:$J,[1]Up!$D:$D,D242)</f>
        <v>0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>
        <f>SUMIFS([1]Up!$J:$J,[1]Up!$D:$D,D243)</f>
        <v>0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>
        <f>SUMIFS([1]Up!$J:$J,[1]Up!$D:$D,D244)</f>
        <v>0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>
        <f>SUMIFS([1]Up!$J:$J,[1]Up!$D:$D,D245)</f>
        <v>0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>
        <f>SUMIFS([1]Up!$J:$J,[1]Up!$D:$D,D246)</f>
        <v>0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>
        <f>SUMIFS([1]Up!$J:$J,[1]Up!$D:$D,D247)</f>
        <v>0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>
        <f>SUMIFS([1]Up!$J:$J,[1]Up!$D:$D,D248)</f>
        <v>0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>
        <f>SUMIFS([1]Up!$J:$J,[1]Up!$D:$D,D249)</f>
        <v>0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>
        <f>SUMIFS([1]Up!$J:$J,[1]Up!$D:$D,D250)</f>
        <v>0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>
        <f>SUMIFS([1]Up!$J:$J,[1]Up!$D:$D,D251)</f>
        <v>0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>
        <f>SUMIFS([1]Up!$J:$J,[1]Up!$D:$D,D252)</f>
        <v>0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>
        <f>SUMIFS([1]Up!$J:$J,[1]Up!$D:$D,D253)</f>
        <v>0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>
        <f>SUMIFS([1]Up!$J:$J,[1]Up!$D:$D,D254)</f>
        <v>0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>
        <f>SUMIFS([1]Up!$J:$J,[1]Up!$D:$D,D255)</f>
        <v>0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>
        <f>SUMIFS([1]Up!$J:$J,[1]Up!$D:$D,D256)</f>
        <v>0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>
        <f>SUMIFS([1]Up!$J:$J,[1]Up!$D:$D,D257)</f>
        <v>0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>
        <f>SUMIFS([1]Up!$J:$J,[1]Up!$D:$D,D258)</f>
        <v>0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>
        <f>SUMIFS([1]Up!$J:$J,[1]Up!$D:$D,D259)</f>
        <v>0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>
        <f>SUMIFS([1]Up!$J:$J,[1]Up!$D:$D,D260)</f>
        <v>0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>
        <f>SUMIFS([1]Up!$J:$J,[1]Up!$D:$D,D261)</f>
        <v>0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>
        <f>SUMIFS([1]Up!$J:$J,[1]Up!$D:$D,D262)</f>
        <v>0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>
        <f>SUMIFS([1]Up!$J:$J,[1]Up!$D:$D,D263)</f>
        <v>0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>
        <f>SUMIFS([1]Up!$J:$J,[1]Up!$D:$D,D264)</f>
        <v>0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>
        <f>SUMIFS([1]Up!$J:$J,[1]Up!$D:$D,D265)</f>
        <v>0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>
        <f>SUMIFS([1]Up!$J:$J,[1]Up!$D:$D,D266)</f>
        <v>0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>
        <f>SUMIFS([1]Up!$J:$J,[1]Up!$D:$D,D267)</f>
        <v>0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>
        <f>SUMIFS([1]Up!$J:$J,[1]Up!$D:$D,D268)</f>
        <v>0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>
        <f>SUMIFS([1]Up!$J:$J,[1]Up!$D:$D,D269)</f>
        <v>0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>
        <f>SUMIFS([1]Up!$J:$J,[1]Up!$D:$D,D270)</f>
        <v>0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>
        <f>SUMIFS([1]Up!$J:$J,[1]Up!$D:$D,D271)</f>
        <v>0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>
        <f>SUMIFS([1]Up!$J:$J,[1]Up!$D:$D,D272)</f>
        <v>0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>
        <f>SUMIFS([1]Up!$J:$J,[1]Up!$D:$D,D273)</f>
        <v>0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>
        <f>SUMIFS([1]Up!$J:$J,[1]Up!$D:$D,D274)</f>
        <v>0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>
        <f>SUMIFS([1]Up!$J:$J,[1]Up!$D:$D,D275)</f>
        <v>0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>
        <f>SUMIFS([1]Up!$J:$J,[1]Up!$D:$D,D276)</f>
        <v>0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>
        <f>SUMIFS([1]Up!$J:$J,[1]Up!$D:$D,D277)</f>
        <v>0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>
        <f>SUMIFS([1]Up!$J:$J,[1]Up!$D:$D,D278)</f>
        <v>0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>
        <f>SUMIFS([1]Up!$J:$J,[1]Up!$D:$D,D279)</f>
        <v>0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>
        <f>SUMIFS([1]Up!$J:$J,[1]Up!$D:$D,D280)</f>
        <v>0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>
        <f>SUMIFS([1]Up!$J:$J,[1]Up!$D:$D,D281)</f>
        <v>0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>
        <f>SUMIFS([1]Up!$J:$J,[1]Up!$D:$D,D282)</f>
        <v>0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>
        <f>SUMIFS([1]Up!$J:$J,[1]Up!$D:$D,D283)</f>
        <v>0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>
        <f>SUMIFS([1]Up!$J:$J,[1]Up!$D:$D,D284)</f>
        <v>0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>
        <f>SUMIFS([1]Up!$J:$J,[1]Up!$D:$D,D285)</f>
        <v>0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>
        <f>SUMIFS([1]Up!$J:$J,[1]Up!$D:$D,D286)</f>
        <v>0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>
        <f>SUMIFS([1]Up!$J:$J,[1]Up!$D:$D,D287)</f>
        <v>0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>
        <f>SUMIFS([1]Up!$J:$J,[1]Up!$D:$D,D288)</f>
        <v>0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>
        <f>SUMIFS([1]Up!$J:$J,[1]Up!$D:$D,D289)</f>
        <v>0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>
        <f>SUMIFS([1]Up!$J:$J,[1]Up!$D:$D,D290)</f>
        <v>0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>
        <f>SUMIFS([1]Up!$J:$J,[1]Up!$D:$D,D291)</f>
        <v>0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>
        <f>SUMIFS([1]Up!$J:$J,[1]Up!$D:$D,D292)</f>
        <v>0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>
        <f>SUMIFS([1]Up!$J:$J,[1]Up!$D:$D,D293)</f>
        <v>0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>
        <f>SUMIFS([1]Up!$J:$J,[1]Up!$D:$D,D294)</f>
        <v>0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>
        <f>SUMIFS([1]Up!$J:$J,[1]Up!$D:$D,D295)</f>
        <v>0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>
        <f>SUMIFS([1]Up!$J:$J,[1]Up!$D:$D,D296)</f>
        <v>0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>
        <f>SUMIFS([1]Up!$J:$J,[1]Up!$D:$D,D297)</f>
        <v>0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>
        <f>SUMIFS([1]Up!$J:$J,[1]Up!$D:$D,D298)</f>
        <v>0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0" t="s">
        <v>1687</v>
      </c>
      <c r="AI6" s="249"/>
      <c r="AJ6" s="250" t="s">
        <v>1688</v>
      </c>
      <c r="AK6" s="249"/>
      <c r="AL6" s="249"/>
      <c r="AM6" s="249"/>
      <c r="AN6" s="249"/>
      <c r="AO6" s="249"/>
      <c r="AP6" s="251"/>
      <c r="AQ6" s="108" t="s">
        <v>1689</v>
      </c>
      <c r="AR6" s="250" t="s">
        <v>1690</v>
      </c>
      <c r="AS6" s="249"/>
      <c r="AT6" s="249"/>
      <c r="AU6" s="249"/>
      <c r="AV6" s="249"/>
      <c r="AW6" s="251"/>
      <c r="AX6" s="250" t="s">
        <v>1690</v>
      </c>
      <c r="AY6" s="249"/>
      <c r="AZ6" s="249"/>
      <c r="BA6" s="249"/>
      <c r="BB6" s="249"/>
      <c r="BC6" s="25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6" t="s">
        <v>1691</v>
      </c>
      <c r="AS7" s="247"/>
      <c r="AT7" s="109" t="s">
        <v>1691</v>
      </c>
      <c r="AU7" s="109" t="s">
        <v>1691</v>
      </c>
      <c r="AV7" s="110" t="s">
        <v>1691</v>
      </c>
      <c r="AW7" s="109" t="s">
        <v>1691</v>
      </c>
      <c r="AX7" s="246" t="s">
        <v>1691</v>
      </c>
      <c r="AY7" s="247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8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0.42496493688639553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0.42496493688639553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0.42496493688639553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0.43720190779014306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0.43157894736842106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0.39899833055091821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0.42496493688639553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0.42496493688639553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0.42496493688639553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0.43720190779014306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0.43157894736842106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0.39899833055091821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0" t="s">
        <v>1687</v>
      </c>
      <c r="AI6" s="249"/>
      <c r="AJ6" s="250" t="s">
        <v>1688</v>
      </c>
      <c r="AK6" s="249"/>
      <c r="AL6" s="249"/>
      <c r="AM6" s="249"/>
      <c r="AN6" s="249"/>
      <c r="AO6" s="249"/>
      <c r="AP6" s="251"/>
      <c r="AQ6" s="108" t="s">
        <v>1689</v>
      </c>
      <c r="AR6" s="250" t="s">
        <v>1690</v>
      </c>
      <c r="AS6" s="249"/>
      <c r="AT6" s="249"/>
      <c r="AU6" s="249"/>
      <c r="AV6" s="249"/>
      <c r="AW6" s="251"/>
      <c r="AX6" s="250" t="s">
        <v>1690</v>
      </c>
      <c r="AY6" s="249"/>
      <c r="AZ6" s="249"/>
      <c r="BA6" s="249"/>
      <c r="BB6" s="249"/>
      <c r="BC6" s="25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6" t="s">
        <v>1691</v>
      </c>
      <c r="AS7" s="247"/>
      <c r="AT7" s="109" t="s">
        <v>1691</v>
      </c>
      <c r="AU7" s="109" t="s">
        <v>1691</v>
      </c>
      <c r="AV7" s="110" t="s">
        <v>1691</v>
      </c>
      <c r="AW7" s="109" t="s">
        <v>1691</v>
      </c>
      <c r="AX7" s="246" t="s">
        <v>1691</v>
      </c>
      <c r="AY7" s="247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6" t="s">
        <v>1702</v>
      </c>
      <c r="F8" s="248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2026-10-06T03:30:35Z</dcterms:modified>
</cp:coreProperties>
</file>