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D587B818-2798-4C24-A6C7-A5409905E001}" xr6:coauthVersionLast="47" xr6:coauthVersionMax="47" xr10:uidLastSave="{00000000-0000-0000-0000-000000000000}"/>
  <bookViews>
    <workbookView xWindow="28680" yWindow="-120" windowWidth="29040" windowHeight="15720" activeTab="1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'BTP-U284SCR'!$C$29:$CA$763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186" i="4" l="1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5" i="1"/>
  <c r="AZ27" i="1" a="1"/>
  <c r="AZ28" i="1"/>
  <c r="AQ27" i="4" a="1"/>
  <c r="AQ28" i="4"/>
  <c r="AY27" i="1" a="1"/>
  <c r="AY28" i="1"/>
  <c r="AX27" i="1" a="1"/>
  <c r="AX28" i="1"/>
  <c r="AW27" i="1" a="1"/>
  <c r="AW28" i="1"/>
  <c r="AV192" i="1"/>
  <c r="AV678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3" i="1"/>
  <c r="AQ727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554" i="11"/>
  <c r="T513" i="11"/>
  <c r="T846" i="11"/>
  <c r="T362" i="11"/>
  <c r="T906" i="11"/>
  <c r="T653" i="11"/>
  <c r="T795" i="11"/>
  <c r="T254" i="11"/>
  <c r="T632" i="11"/>
  <c r="T443" i="11"/>
  <c r="T439" i="11"/>
  <c r="T516" i="11"/>
  <c r="T438" i="11"/>
  <c r="T257" i="11"/>
  <c r="T737" i="11"/>
  <c r="T630" i="11"/>
  <c r="T363" i="11"/>
  <c r="T335" i="11"/>
  <c r="T730" i="11"/>
  <c r="T258" i="11"/>
  <c r="T832" i="11"/>
  <c r="T813" i="11"/>
  <c r="T511" i="11"/>
  <c r="T509" i="11"/>
  <c r="T255" i="11"/>
  <c r="T878" i="11"/>
  <c r="T624" i="11"/>
  <c r="T734" i="11"/>
  <c r="T623" i="11"/>
  <c r="T866" i="11"/>
  <c r="T555" i="11"/>
  <c r="T799" i="11"/>
  <c r="T339" i="11"/>
  <c r="T797" i="11"/>
  <c r="T210" i="11"/>
  <c r="T336" i="11"/>
  <c r="T442" i="11"/>
  <c r="T225" i="11"/>
  <c r="T726" i="11"/>
  <c r="T845" i="11"/>
  <c r="T729" i="11"/>
  <c r="T181" i="11"/>
  <c r="T507" i="11"/>
  <c r="T448" i="11"/>
  <c r="T856" i="11"/>
  <c r="T812" i="11"/>
  <c r="T798" i="11"/>
  <c r="T834" i="11"/>
  <c r="T867" i="11"/>
  <c r="T833" i="11"/>
  <c r="T260" i="11"/>
  <c r="T732" i="11"/>
  <c r="T515" i="11"/>
  <c r="T341" i="11"/>
  <c r="T733" i="11"/>
  <c r="T651" i="11"/>
  <c r="T548" i="11"/>
  <c r="T366" i="11"/>
  <c r="T449" i="11"/>
  <c r="T447" i="11"/>
  <c r="T727" i="11"/>
  <c r="T551" i="11"/>
  <c r="T340" i="11"/>
  <c r="T857" i="11"/>
  <c r="T879" i="11"/>
  <c r="T629" i="11"/>
  <c r="T552" i="11"/>
  <c r="T619" i="11"/>
  <c r="T801" i="11"/>
  <c r="T334" i="11"/>
  <c r="T880" i="11"/>
  <c r="T510" i="11"/>
  <c r="T209" i="11"/>
  <c r="T331" i="11"/>
  <c r="T844" i="11"/>
  <c r="T728" i="11"/>
  <c r="T333" i="11"/>
  <c r="T731" i="11"/>
  <c r="T814" i="11"/>
  <c r="T904" i="11"/>
  <c r="T512" i="11"/>
  <c r="T865" i="11"/>
  <c r="T905" i="11"/>
  <c r="T364" i="11"/>
  <c r="T626" i="11"/>
  <c r="T855" i="11"/>
  <c r="T557" i="11"/>
  <c r="T549" i="11"/>
  <c r="T440" i="11"/>
  <c r="T508" i="11"/>
  <c r="T259" i="11"/>
  <c r="T794" i="11"/>
  <c r="T843" i="11"/>
  <c r="T332" i="11"/>
  <c r="T182" i="11"/>
  <c r="T868" i="11"/>
  <c r="T441" i="11"/>
  <c r="T224" i="11"/>
  <c r="T256" i="11"/>
  <c r="T517" i="11"/>
  <c r="T625" i="11"/>
  <c r="T553" i="11"/>
  <c r="T627" i="11"/>
  <c r="T446" i="11"/>
  <c r="T263" i="11"/>
  <c r="T793" i="11"/>
  <c r="T338" i="11"/>
  <c r="T445" i="11"/>
  <c r="T628" i="11"/>
  <c r="T735" i="11"/>
  <c r="T262" i="11"/>
  <c r="T261" i="11"/>
  <c r="T550" i="11"/>
  <c r="T907" i="11"/>
  <c r="T796" i="11"/>
  <c r="T330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S39" i="1"/>
  <c r="L39" i="1"/>
  <c r="BS40" i="1"/>
  <c r="L40" i="1"/>
  <c r="BS41" i="1"/>
  <c r="L41" i="1"/>
  <c r="BS42" i="1"/>
  <c r="L42" i="1"/>
  <c r="BS43" i="1"/>
  <c r="L43" i="1"/>
  <c r="BS44" i="1"/>
  <c r="L44" i="1"/>
  <c r="BS37" i="1"/>
  <c r="L37" i="1"/>
  <c r="BS36" i="1"/>
  <c r="L36" i="1"/>
  <c r="BS38" i="1"/>
  <c r="L38" i="1"/>
  <c r="BS31" i="1"/>
  <c r="L31" i="1"/>
  <c r="BS33" i="1"/>
  <c r="L33" i="1"/>
  <c r="BS35" i="1"/>
  <c r="L35" i="1"/>
  <c r="BS30" i="1"/>
  <c r="L30" i="1"/>
  <c r="BS34" i="1"/>
  <c r="L34" i="1"/>
  <c r="BS32" i="1"/>
  <c r="L32" i="1"/>
  <c r="BS746" i="1"/>
  <c r="L746" i="1"/>
  <c r="BS747" i="1"/>
  <c r="L747" i="1"/>
  <c r="BS748" i="1"/>
  <c r="L748" i="1"/>
  <c r="BS750" i="1"/>
  <c r="L750" i="1"/>
  <c r="BS751" i="1"/>
  <c r="L751" i="1"/>
  <c r="BS753" i="1"/>
  <c r="L753" i="1"/>
  <c r="BS754" i="1"/>
  <c r="L754" i="1"/>
  <c r="BS755" i="1"/>
  <c r="L755" i="1"/>
  <c r="BS722" i="1"/>
  <c r="L722" i="1"/>
  <c r="BS723" i="1"/>
  <c r="L723" i="1"/>
  <c r="BS724" i="1"/>
  <c r="L724" i="1"/>
  <c r="BS725" i="1"/>
  <c r="L725" i="1"/>
  <c r="BS726" i="1"/>
  <c r="L726" i="1"/>
  <c r="BS727" i="1"/>
  <c r="L727" i="1"/>
  <c r="BS728" i="1"/>
  <c r="L728" i="1"/>
  <c r="BS729" i="1"/>
  <c r="L729" i="1"/>
  <c r="BS730" i="1"/>
  <c r="L730" i="1"/>
  <c r="BS731" i="1"/>
  <c r="L731" i="1"/>
  <c r="BS732" i="1"/>
  <c r="L732" i="1"/>
  <c r="BS733" i="1"/>
  <c r="L733" i="1"/>
  <c r="BS734" i="1"/>
  <c r="L734" i="1"/>
  <c r="BS735" i="1"/>
  <c r="L735" i="1"/>
  <c r="BS736" i="1"/>
  <c r="L736" i="1"/>
  <c r="BS737" i="1"/>
  <c r="L737" i="1"/>
  <c r="BS738" i="1"/>
  <c r="L738" i="1"/>
  <c r="BS739" i="1"/>
  <c r="L739" i="1"/>
  <c r="BS740" i="1"/>
  <c r="L740" i="1"/>
  <c r="BS741" i="1"/>
  <c r="L741" i="1"/>
  <c r="BS742" i="1"/>
  <c r="L742" i="1"/>
  <c r="BS743" i="1"/>
  <c r="L743" i="1"/>
  <c r="BS744" i="1"/>
  <c r="L744" i="1"/>
  <c r="BS745" i="1"/>
  <c r="L745" i="1"/>
  <c r="AO27" i="1" a="1"/>
  <c r="AO28" i="1"/>
  <c r="BR752" i="1"/>
  <c r="BS752" i="1"/>
  <c r="BR749" i="1"/>
  <c r="BS749" i="1"/>
  <c r="BR721" i="1"/>
  <c r="BS721" i="1"/>
  <c r="L752" i="1"/>
  <c r="L749" i="1"/>
  <c r="L721" i="1"/>
  <c r="BR720" i="1"/>
  <c r="BS720" i="1"/>
  <c r="L720" i="1"/>
  <c r="AN691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1021" i="11"/>
  <c r="T1043" i="11"/>
  <c r="T980" i="11"/>
  <c r="T975" i="11"/>
  <c r="T337" i="11"/>
  <c r="T1022" i="11"/>
  <c r="T1047" i="11"/>
  <c r="T1048" i="11"/>
  <c r="T170" i="11"/>
  <c r="T1016" i="11"/>
  <c r="T992" i="11"/>
  <c r="T979" i="11"/>
  <c r="T990" i="11"/>
  <c r="T1000" i="11"/>
  <c r="T996" i="11"/>
  <c r="T1002" i="11"/>
  <c r="T1010" i="11"/>
  <c r="T1004" i="11"/>
  <c r="T1003" i="11"/>
  <c r="T1030" i="11"/>
  <c r="T1042" i="11"/>
  <c r="T1045" i="11"/>
  <c r="T998" i="11"/>
  <c r="T1028" i="11"/>
  <c r="T991" i="11"/>
  <c r="T988" i="11"/>
  <c r="T1017" i="11"/>
  <c r="T978" i="11"/>
  <c r="T999" i="11"/>
  <c r="T1038" i="11"/>
  <c r="T983" i="11"/>
  <c r="T986" i="11"/>
  <c r="T1014" i="11"/>
  <c r="T984" i="11"/>
  <c r="T982" i="11"/>
  <c r="T987" i="11"/>
  <c r="T1026" i="11"/>
  <c r="T1020" i="11"/>
  <c r="T1013" i="11"/>
  <c r="T976" i="11"/>
  <c r="T1012" i="11"/>
  <c r="T1036" i="11"/>
  <c r="T1034" i="11"/>
  <c r="T1006" i="11"/>
  <c r="T995" i="11"/>
  <c r="T994" i="11"/>
  <c r="T1018" i="11"/>
  <c r="T1024" i="11"/>
  <c r="T1044" i="11"/>
  <c r="T974" i="11"/>
  <c r="T1032" i="11"/>
  <c r="T1040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R5" i="9" a="1"/>
  <c r="P5" i="9" a="1"/>
  <c r="T444" i="1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G8" i="9"/>
  <c r="M5" i="9" s="1"/>
  <c r="K25" i="9" a="1"/>
  <c r="K26" i="9" a="1"/>
  <c r="H8" i="9"/>
  <c r="N5" i="9" s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E13" i="9" s="1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E22" i="9" s="1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I8" i="9"/>
  <c r="J8" i="9"/>
  <c r="T631" i="11"/>
  <c r="U631" i="11" l="1"/>
  <c r="V631" i="11"/>
  <c r="E17" i="9" a="1"/>
  <c r="E14" i="9" a="1"/>
  <c r="E15" i="9" a="1"/>
  <c r="E18" i="9" a="1"/>
  <c r="E16" i="9" a="1"/>
  <c r="E12" i="9" a="1"/>
  <c r="E24" i="9" a="1"/>
  <c r="E23" i="9" a="1"/>
  <c r="E26" i="9" a="1"/>
  <c r="E25" i="9" a="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S162" i="1"/>
  <c r="BR162" i="1"/>
  <c r="L162" i="1"/>
  <c r="BS179" i="1"/>
  <c r="BR179" i="1"/>
  <c r="L179" i="1"/>
  <c r="BS185" i="1"/>
  <c r="BR185" i="1"/>
  <c r="L185" i="1"/>
  <c r="M185" i="1" s="1"/>
  <c r="BS57" i="1"/>
  <c r="BR57" i="1"/>
  <c r="L57" i="1"/>
  <c r="BS58" i="1"/>
  <c r="BR58" i="1"/>
  <c r="L58" i="1"/>
  <c r="BS59" i="1"/>
  <c r="BR59" i="1"/>
  <c r="L59" i="1"/>
  <c r="BS60" i="1"/>
  <c r="BR60" i="1"/>
  <c r="L60" i="1"/>
  <c r="BS45" i="1"/>
  <c r="BR45" i="1"/>
  <c r="L45" i="1"/>
  <c r="BS46" i="1"/>
  <c r="BR46" i="1"/>
  <c r="L46" i="1"/>
  <c r="BS47" i="1"/>
  <c r="BR47" i="1"/>
  <c r="L47" i="1"/>
  <c r="BS48" i="1"/>
  <c r="BR48" i="1"/>
  <c r="L48" i="1"/>
  <c r="BS49" i="1"/>
  <c r="BR49" i="1"/>
  <c r="L49" i="1"/>
  <c r="BS50" i="1"/>
  <c r="BR50" i="1"/>
  <c r="L50" i="1"/>
  <c r="BS51" i="1"/>
  <c r="BR51" i="1"/>
  <c r="L51" i="1"/>
  <c r="BS52" i="1"/>
  <c r="BR52" i="1"/>
  <c r="L52" i="1"/>
  <c r="BS53" i="1"/>
  <c r="BR53" i="1"/>
  <c r="L53" i="1"/>
  <c r="BS54" i="1"/>
  <c r="BR54" i="1"/>
  <c r="L54" i="1"/>
  <c r="BS55" i="1"/>
  <c r="BR55" i="1"/>
  <c r="L55" i="1"/>
  <c r="BS56" i="1"/>
  <c r="BR56" i="1"/>
  <c r="L56" i="1"/>
  <c r="BS61" i="1"/>
  <c r="BR61" i="1"/>
  <c r="L61" i="1"/>
  <c r="BS62" i="1"/>
  <c r="BR62" i="1"/>
  <c r="L62" i="1"/>
  <c r="BS67" i="1"/>
  <c r="BR67" i="1"/>
  <c r="L67" i="1"/>
  <c r="BS68" i="1"/>
  <c r="BR68" i="1"/>
  <c r="L68" i="1"/>
  <c r="BS65" i="1"/>
  <c r="BR65" i="1"/>
  <c r="L65" i="1"/>
  <c r="BS63" i="1"/>
  <c r="BR63" i="1"/>
  <c r="L63" i="1"/>
  <c r="BS66" i="1"/>
  <c r="BR66" i="1"/>
  <c r="L66" i="1"/>
  <c r="BS71" i="1"/>
  <c r="BR71" i="1"/>
  <c r="L71" i="1"/>
  <c r="BS72" i="1"/>
  <c r="BR72" i="1"/>
  <c r="L72" i="1"/>
  <c r="BS64" i="1"/>
  <c r="BR64" i="1"/>
  <c r="L64" i="1"/>
  <c r="BS69" i="1"/>
  <c r="BR69" i="1"/>
  <c r="L69" i="1"/>
  <c r="BS70" i="1"/>
  <c r="BR70" i="1"/>
  <c r="L70" i="1"/>
  <c r="BS76" i="1"/>
  <c r="BR76" i="1"/>
  <c r="L76" i="1"/>
  <c r="BS77" i="1"/>
  <c r="BR77" i="1"/>
  <c r="L77" i="1"/>
  <c r="BS73" i="1"/>
  <c r="BR73" i="1"/>
  <c r="L73" i="1"/>
  <c r="BS74" i="1"/>
  <c r="BR74" i="1"/>
  <c r="L74" i="1"/>
  <c r="BS75" i="1"/>
  <c r="BR75" i="1"/>
  <c r="L75" i="1"/>
  <c r="BS78" i="1"/>
  <c r="BR78" i="1"/>
  <c r="L78" i="1"/>
  <c r="BS79" i="1"/>
  <c r="BR79" i="1"/>
  <c r="L79" i="1"/>
  <c r="BS80" i="1"/>
  <c r="BR80" i="1"/>
  <c r="L80" i="1"/>
  <c r="BS81" i="1"/>
  <c r="BR81" i="1"/>
  <c r="L81" i="1"/>
  <c r="BS94" i="1"/>
  <c r="BR94" i="1"/>
  <c r="L94" i="1"/>
  <c r="BS95" i="1"/>
  <c r="BR95" i="1"/>
  <c r="L95" i="1"/>
  <c r="BS96" i="1"/>
  <c r="BR96" i="1"/>
  <c r="L96" i="1"/>
  <c r="BS97" i="1"/>
  <c r="BR97" i="1"/>
  <c r="L97" i="1"/>
  <c r="BS82" i="1"/>
  <c r="BR82" i="1"/>
  <c r="L82" i="1"/>
  <c r="BS83" i="1"/>
  <c r="BR83" i="1"/>
  <c r="L83" i="1"/>
  <c r="BS84" i="1"/>
  <c r="BR84" i="1"/>
  <c r="L84" i="1"/>
  <c r="BS85" i="1"/>
  <c r="BR85" i="1"/>
  <c r="L85" i="1"/>
  <c r="BS86" i="1"/>
  <c r="BR86" i="1"/>
  <c r="L86" i="1"/>
  <c r="BS87" i="1"/>
  <c r="BR87" i="1"/>
  <c r="L87" i="1"/>
  <c r="BS88" i="1"/>
  <c r="BR88" i="1"/>
  <c r="L88" i="1"/>
  <c r="BS89" i="1"/>
  <c r="BR89" i="1"/>
  <c r="L89" i="1"/>
  <c r="BS90" i="1"/>
  <c r="BR90" i="1"/>
  <c r="L90" i="1"/>
  <c r="BS91" i="1"/>
  <c r="BR91" i="1"/>
  <c r="L91" i="1"/>
  <c r="BS92" i="1"/>
  <c r="BR92" i="1"/>
  <c r="L92" i="1"/>
  <c r="BS93" i="1"/>
  <c r="BR93" i="1"/>
  <c r="L93" i="1"/>
  <c r="BS98" i="1"/>
  <c r="BR98" i="1"/>
  <c r="L98" i="1"/>
  <c r="BS99" i="1"/>
  <c r="BR99" i="1"/>
  <c r="L99" i="1"/>
  <c r="BS104" i="1"/>
  <c r="BR104" i="1"/>
  <c r="L104" i="1"/>
  <c r="BS105" i="1"/>
  <c r="BR105" i="1"/>
  <c r="L105" i="1"/>
  <c r="BS102" i="1"/>
  <c r="BR102" i="1"/>
  <c r="L102" i="1"/>
  <c r="BS100" i="1"/>
  <c r="BR100" i="1"/>
  <c r="L100" i="1"/>
  <c r="BS103" i="1"/>
  <c r="BR103" i="1"/>
  <c r="L103" i="1"/>
  <c r="BS108" i="1"/>
  <c r="BR108" i="1"/>
  <c r="L108" i="1"/>
  <c r="BS109" i="1"/>
  <c r="BR109" i="1"/>
  <c r="L109" i="1"/>
  <c r="BS101" i="1"/>
  <c r="BR101" i="1"/>
  <c r="L101" i="1"/>
  <c r="BS106" i="1"/>
  <c r="BR106" i="1"/>
  <c r="L106" i="1"/>
  <c r="BS107" i="1"/>
  <c r="BR107" i="1"/>
  <c r="L107" i="1"/>
  <c r="BS113" i="1"/>
  <c r="BR113" i="1"/>
  <c r="L113" i="1"/>
  <c r="BS114" i="1"/>
  <c r="BR114" i="1"/>
  <c r="L114" i="1"/>
  <c r="BS110" i="1"/>
  <c r="BR110" i="1"/>
  <c r="L110" i="1"/>
  <c r="BS111" i="1"/>
  <c r="BR111" i="1"/>
  <c r="L111" i="1"/>
  <c r="BS112" i="1"/>
  <c r="BR112" i="1"/>
  <c r="L112" i="1"/>
  <c r="BS115" i="1"/>
  <c r="BR115" i="1"/>
  <c r="L115" i="1"/>
  <c r="BS116" i="1"/>
  <c r="BR116" i="1"/>
  <c r="L116" i="1"/>
  <c r="BS117" i="1"/>
  <c r="BR117" i="1"/>
  <c r="L117" i="1"/>
  <c r="BS118" i="1"/>
  <c r="BR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272" i="11"/>
  <c r="T599" i="11"/>
  <c r="T582" i="11"/>
  <c r="T307" i="11"/>
  <c r="T287" i="11"/>
  <c r="T302" i="11"/>
  <c r="T586" i="11"/>
  <c r="T277" i="11"/>
  <c r="T300" i="11"/>
  <c r="T284" i="11"/>
  <c r="T291" i="11"/>
  <c r="T278" i="11"/>
  <c r="T589" i="11"/>
  <c r="T588" i="11"/>
  <c r="T293" i="11"/>
  <c r="T286" i="11"/>
  <c r="T290" i="11"/>
  <c r="T281" i="11"/>
  <c r="T288" i="11"/>
  <c r="T572" i="11"/>
  <c r="T283" i="11"/>
  <c r="T736" i="11"/>
  <c r="T817" i="11"/>
  <c r="T590" i="11"/>
  <c r="T271" i="11"/>
  <c r="T596" i="11"/>
  <c r="T292" i="11"/>
  <c r="T305" i="11"/>
  <c r="T276" i="11"/>
  <c r="T301" i="11"/>
  <c r="T282" i="11"/>
  <c r="T584" i="11"/>
  <c r="T579" i="11"/>
  <c r="T280" i="11"/>
  <c r="T587" i="11"/>
  <c r="T566" i="11"/>
  <c r="T304" i="11"/>
  <c r="T270" i="11"/>
  <c r="T273" i="11"/>
  <c r="T299" i="11"/>
  <c r="T598" i="11"/>
  <c r="T274" i="11"/>
  <c r="T835" i="11"/>
  <c r="T565" i="11"/>
  <c r="T306" i="11"/>
  <c r="T593" i="11"/>
  <c r="T592" i="11"/>
  <c r="T279" i="11"/>
  <c r="T567" i="11"/>
  <c r="T298" i="11"/>
  <c r="T581" i="11"/>
  <c r="T569" i="11"/>
  <c r="T578" i="11"/>
  <c r="T600" i="11"/>
  <c r="T275" i="11"/>
  <c r="T574" i="11"/>
  <c r="T570" i="11"/>
  <c r="T585" i="11"/>
  <c r="T571" i="11"/>
  <c r="T568" i="11"/>
  <c r="T303" i="11"/>
  <c r="T294" i="11"/>
  <c r="T297" i="11"/>
  <c r="T591" i="11"/>
  <c r="T573" i="11"/>
  <c r="T296" i="11"/>
  <c r="T295" i="11"/>
  <c r="T285" i="11"/>
  <c r="T601" i="11"/>
  <c r="T577" i="11"/>
  <c r="T595" i="11"/>
  <c r="T580" i="11"/>
  <c r="T564" i="11"/>
  <c r="T575" i="11"/>
  <c r="T597" i="11"/>
  <c r="T576" i="11"/>
  <c r="T594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704" i="11"/>
  <c r="T668" i="11"/>
  <c r="T669" i="11"/>
  <c r="T393" i="11"/>
  <c r="T385" i="11"/>
  <c r="T413" i="11"/>
  <c r="T694" i="11"/>
  <c r="T403" i="11"/>
  <c r="T682" i="11"/>
  <c r="T696" i="11"/>
  <c r="T396" i="11"/>
  <c r="T678" i="11"/>
  <c r="T673" i="11"/>
  <c r="T387" i="11"/>
  <c r="T400" i="11"/>
  <c r="T693" i="11"/>
  <c r="T383" i="11"/>
  <c r="T703" i="11"/>
  <c r="T683" i="11"/>
  <c r="T672" i="11"/>
  <c r="T691" i="11"/>
  <c r="T414" i="11"/>
  <c r="T701" i="11"/>
  <c r="T411" i="11"/>
  <c r="T407" i="11"/>
  <c r="T702" i="11"/>
  <c r="T689" i="11"/>
  <c r="T698" i="11"/>
  <c r="T408" i="11"/>
  <c r="T670" i="11"/>
  <c r="T415" i="11"/>
  <c r="T695" i="11"/>
  <c r="T380" i="11"/>
  <c r="T398" i="11"/>
  <c r="T386" i="11"/>
  <c r="T388" i="11"/>
  <c r="T699" i="11"/>
  <c r="T382" i="11"/>
  <c r="T412" i="11"/>
  <c r="T688" i="11"/>
  <c r="T392" i="11"/>
  <c r="T684" i="11"/>
  <c r="T681" i="11"/>
  <c r="T685" i="11"/>
  <c r="T680" i="11"/>
  <c r="T389" i="11"/>
  <c r="T700" i="11"/>
  <c r="T679" i="11"/>
  <c r="T410" i="11"/>
  <c r="T697" i="11"/>
  <c r="T404" i="11"/>
  <c r="T677" i="11"/>
  <c r="T416" i="11"/>
  <c r="T401" i="11"/>
  <c r="T394" i="11"/>
  <c r="T406" i="11"/>
  <c r="T692" i="11"/>
  <c r="T381" i="11"/>
  <c r="T687" i="11"/>
  <c r="T402" i="11"/>
  <c r="T405" i="11"/>
  <c r="T409" i="11"/>
  <c r="T674" i="11"/>
  <c r="T395" i="11"/>
  <c r="T690" i="11"/>
  <c r="T676" i="11"/>
  <c r="T397" i="11"/>
  <c r="T384" i="11"/>
  <c r="T391" i="11"/>
  <c r="T390" i="11"/>
  <c r="T417" i="11"/>
  <c r="T675" i="11"/>
  <c r="T800" i="11"/>
  <c r="T671" i="11"/>
  <c r="T667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477" i="11"/>
  <c r="T749" i="11"/>
  <c r="T469" i="11"/>
  <c r="T742" i="11"/>
  <c r="T759" i="11"/>
  <c r="T461" i="11"/>
  <c r="T743" i="11"/>
  <c r="T744" i="11"/>
  <c r="T472" i="11"/>
  <c r="T746" i="11"/>
  <c r="T456" i="11"/>
  <c r="T458" i="11"/>
  <c r="T489" i="11"/>
  <c r="T741" i="11"/>
  <c r="T757" i="11"/>
  <c r="T455" i="11"/>
  <c r="T485" i="11"/>
  <c r="T748" i="11"/>
  <c r="T750" i="11"/>
  <c r="T754" i="11"/>
  <c r="T486" i="11"/>
  <c r="T765" i="11"/>
  <c r="T488" i="11"/>
  <c r="T773" i="11"/>
  <c r="T473" i="11"/>
  <c r="T747" i="11"/>
  <c r="T468" i="11"/>
  <c r="T751" i="11"/>
  <c r="T492" i="11"/>
  <c r="T484" i="11"/>
  <c r="T758" i="11"/>
  <c r="T481" i="11"/>
  <c r="T752" i="11"/>
  <c r="T772" i="11"/>
  <c r="T487" i="11"/>
  <c r="T745" i="11"/>
  <c r="T768" i="11"/>
  <c r="T460" i="11"/>
  <c r="T471" i="11"/>
  <c r="T464" i="11"/>
  <c r="T462" i="11"/>
  <c r="T480" i="11"/>
  <c r="T766" i="11"/>
  <c r="T482" i="11"/>
  <c r="T769" i="11"/>
  <c r="T756" i="11"/>
  <c r="T774" i="11"/>
  <c r="T457" i="11"/>
  <c r="T463" i="11"/>
  <c r="T476" i="11"/>
  <c r="T764" i="11"/>
  <c r="T775" i="11"/>
  <c r="T763" i="11"/>
  <c r="T466" i="11"/>
  <c r="T465" i="11"/>
  <c r="T470" i="11"/>
  <c r="T777" i="11"/>
  <c r="T491" i="11"/>
  <c r="T778" i="11"/>
  <c r="T475" i="11"/>
  <c r="T770" i="11"/>
  <c r="T762" i="11"/>
  <c r="T776" i="11"/>
  <c r="T459" i="11"/>
  <c r="T479" i="11"/>
  <c r="T771" i="11"/>
  <c r="T767" i="11"/>
  <c r="T483" i="11"/>
  <c r="T761" i="11"/>
  <c r="T490" i="11"/>
  <c r="T753" i="11"/>
  <c r="T478" i="11"/>
  <c r="T467" i="11"/>
  <c r="T755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G8" i="4"/>
  <c r="M5" i="4" s="1"/>
  <c r="H8" i="4"/>
  <c r="E21" i="4" a="1"/>
  <c r="J5" i="4" a="1"/>
  <c r="I5" i="4" a="1"/>
  <c r="I8" i="4" l="1"/>
  <c r="O12" i="4" a="1"/>
  <c r="M16" i="4" a="1"/>
  <c r="L17" i="4" a="1"/>
  <c r="J12" i="4" a="1"/>
  <c r="F18" i="4" a="1"/>
  <c r="J8" i="4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E12" i="4" s="1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N5" i="4"/>
  <c r="F5" i="3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E17" i="4" l="1" a="1"/>
  <c r="E14" i="4" a="1"/>
  <c r="E18" i="4" a="1"/>
  <c r="E13" i="4" a="1"/>
  <c r="E15" i="4" a="1"/>
  <c r="E16" i="4" a="1"/>
  <c r="E22" i="4" a="1"/>
  <c r="E26" i="4" a="1"/>
  <c r="E25" i="4" a="1"/>
  <c r="E24" i="4" a="1"/>
  <c r="E23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I5" i="3"/>
  <c r="G5" i="3"/>
  <c r="J3" i="3"/>
  <c r="BS119" i="1"/>
  <c r="BR119" i="1"/>
  <c r="L119" i="1"/>
  <c r="BS120" i="1"/>
  <c r="BR120" i="1"/>
  <c r="L120" i="1"/>
  <c r="BS121" i="1"/>
  <c r="BR121" i="1"/>
  <c r="L121" i="1"/>
  <c r="BS122" i="1"/>
  <c r="BR122" i="1"/>
  <c r="L122" i="1"/>
  <c r="BS123" i="1"/>
  <c r="BR123" i="1"/>
  <c r="L123" i="1"/>
  <c r="BS124" i="1"/>
  <c r="BR124" i="1"/>
  <c r="L124" i="1"/>
  <c r="BS125" i="1"/>
  <c r="BR125" i="1"/>
  <c r="L125" i="1"/>
  <c r="BS126" i="1"/>
  <c r="BR126" i="1"/>
  <c r="L126" i="1"/>
  <c r="BS127" i="1"/>
  <c r="BR127" i="1"/>
  <c r="L127" i="1"/>
  <c r="BS128" i="1"/>
  <c r="BR128" i="1"/>
  <c r="L128" i="1"/>
  <c r="BS129" i="1"/>
  <c r="BR129" i="1"/>
  <c r="L129" i="1"/>
  <c r="BS130" i="1"/>
  <c r="BR130" i="1"/>
  <c r="L130" i="1"/>
  <c r="BS131" i="1"/>
  <c r="BR131" i="1"/>
  <c r="L131" i="1"/>
  <c r="BS132" i="1"/>
  <c r="BR132" i="1"/>
  <c r="L132" i="1"/>
  <c r="BS133" i="1"/>
  <c r="BR133" i="1"/>
  <c r="L133" i="1"/>
  <c r="BS134" i="1"/>
  <c r="BR134" i="1"/>
  <c r="L134" i="1"/>
  <c r="BS135" i="1"/>
  <c r="BR135" i="1"/>
  <c r="L135" i="1"/>
  <c r="BS136" i="1"/>
  <c r="BR136" i="1"/>
  <c r="L136" i="1"/>
  <c r="BS137" i="1"/>
  <c r="BR137" i="1"/>
  <c r="L137" i="1"/>
  <c r="BS138" i="1"/>
  <c r="BR138" i="1"/>
  <c r="L138" i="1"/>
  <c r="BS139" i="1"/>
  <c r="BR139" i="1"/>
  <c r="L139" i="1"/>
  <c r="BS140" i="1"/>
  <c r="BR140" i="1"/>
  <c r="L140" i="1"/>
  <c r="BS141" i="1"/>
  <c r="BR141" i="1"/>
  <c r="L141" i="1"/>
  <c r="BS142" i="1"/>
  <c r="BR142" i="1"/>
  <c r="L142" i="1"/>
  <c r="BS143" i="1"/>
  <c r="BR143" i="1"/>
  <c r="L143" i="1"/>
  <c r="BS144" i="1"/>
  <c r="BR144" i="1"/>
  <c r="L144" i="1"/>
  <c r="BS145" i="1"/>
  <c r="BR145" i="1"/>
  <c r="L145" i="1"/>
  <c r="BS146" i="1"/>
  <c r="BR146" i="1"/>
  <c r="L146" i="1"/>
  <c r="BS147" i="1"/>
  <c r="BR147" i="1"/>
  <c r="L147" i="1"/>
  <c r="BS148" i="1"/>
  <c r="BR148" i="1"/>
  <c r="L148" i="1"/>
  <c r="BS149" i="1"/>
  <c r="BR149" i="1"/>
  <c r="L149" i="1"/>
  <c r="BS150" i="1"/>
  <c r="BR150" i="1"/>
  <c r="L150" i="1"/>
  <c r="BS151" i="1"/>
  <c r="BR151" i="1"/>
  <c r="L151" i="1"/>
  <c r="BS152" i="1"/>
  <c r="BR152" i="1"/>
  <c r="L152" i="1"/>
  <c r="BS153" i="1"/>
  <c r="BR153" i="1"/>
  <c r="L153" i="1"/>
  <c r="BS154" i="1"/>
  <c r="BR154" i="1"/>
  <c r="L154" i="1"/>
  <c r="BS155" i="1"/>
  <c r="BR155" i="1"/>
  <c r="L155" i="1"/>
  <c r="BS156" i="1"/>
  <c r="BR156" i="1"/>
  <c r="L156" i="1"/>
  <c r="BS157" i="1"/>
  <c r="BR157" i="1"/>
  <c r="L157" i="1"/>
  <c r="BS158" i="1"/>
  <c r="BR158" i="1"/>
  <c r="L158" i="1"/>
  <c r="BS159" i="1"/>
  <c r="BR159" i="1"/>
  <c r="L159" i="1"/>
  <c r="BS160" i="1"/>
  <c r="BR160" i="1"/>
  <c r="L160" i="1"/>
  <c r="BS161" i="1"/>
  <c r="BR161" i="1"/>
  <c r="L161" i="1"/>
  <c r="BS163" i="1"/>
  <c r="BR163" i="1"/>
  <c r="L163" i="1"/>
  <c r="BS164" i="1"/>
  <c r="BR164" i="1"/>
  <c r="L164" i="1"/>
  <c r="BS165" i="1"/>
  <c r="BR165" i="1"/>
  <c r="L165" i="1"/>
  <c r="BS166" i="1"/>
  <c r="BR166" i="1"/>
  <c r="L166" i="1"/>
  <c r="BS167" i="1"/>
  <c r="BR167" i="1"/>
  <c r="L167" i="1"/>
  <c r="BS168" i="1"/>
  <c r="BR168" i="1"/>
  <c r="L168" i="1"/>
  <c r="BS169" i="1"/>
  <c r="BR169" i="1"/>
  <c r="L169" i="1"/>
  <c r="BS170" i="1"/>
  <c r="BR170" i="1"/>
  <c r="L170" i="1"/>
  <c r="BS171" i="1"/>
  <c r="BR171" i="1"/>
  <c r="L171" i="1"/>
  <c r="BS172" i="1"/>
  <c r="BR172" i="1"/>
  <c r="L172" i="1"/>
  <c r="BS173" i="1"/>
  <c r="BR173" i="1"/>
  <c r="L173" i="1"/>
  <c r="BS174" i="1"/>
  <c r="BR174" i="1"/>
  <c r="L174" i="1"/>
  <c r="BS175" i="1"/>
  <c r="BR175" i="1"/>
  <c r="L175" i="1"/>
  <c r="BS176" i="1"/>
  <c r="BR176" i="1"/>
  <c r="L176" i="1"/>
  <c r="BS177" i="1"/>
  <c r="BR177" i="1"/>
  <c r="L177" i="1"/>
  <c r="BS178" i="1"/>
  <c r="BR178" i="1"/>
  <c r="L178" i="1"/>
  <c r="BS180" i="1"/>
  <c r="BR180" i="1"/>
  <c r="L180" i="1"/>
  <c r="BS181" i="1"/>
  <c r="BR181" i="1"/>
  <c r="L181" i="1"/>
  <c r="BS182" i="1"/>
  <c r="BR182" i="1"/>
  <c r="L182" i="1"/>
  <c r="BS183" i="1"/>
  <c r="BR183" i="1"/>
  <c r="L183" i="1"/>
  <c r="BS184" i="1"/>
  <c r="BR184" i="1"/>
  <c r="L184" i="1"/>
  <c r="BS186" i="1"/>
  <c r="BR186" i="1"/>
  <c r="L186" i="1"/>
  <c r="BS187" i="1"/>
  <c r="BR187" i="1"/>
  <c r="L187" i="1"/>
  <c r="BS188" i="1"/>
  <c r="BR188" i="1"/>
  <c r="L188" i="1"/>
  <c r="BS189" i="1"/>
  <c r="BR189" i="1"/>
  <c r="L189" i="1"/>
  <c r="BS190" i="1"/>
  <c r="BR190" i="1"/>
  <c r="L190" i="1"/>
  <c r="BS191" i="1"/>
  <c r="BR191" i="1"/>
  <c r="L191" i="1"/>
  <c r="BS192" i="1"/>
  <c r="BR192" i="1"/>
  <c r="L192" i="1"/>
  <c r="BS193" i="1"/>
  <c r="BR193" i="1"/>
  <c r="L193" i="1"/>
  <c r="BS194" i="1"/>
  <c r="BR194" i="1"/>
  <c r="L194" i="1"/>
  <c r="BS195" i="1"/>
  <c r="BR195" i="1"/>
  <c r="L195" i="1"/>
  <c r="BS196" i="1"/>
  <c r="BR196" i="1"/>
  <c r="L196" i="1"/>
  <c r="BS197" i="1"/>
  <c r="BR197" i="1"/>
  <c r="L197" i="1"/>
  <c r="BS198" i="1"/>
  <c r="BR198" i="1"/>
  <c r="L198" i="1"/>
  <c r="BS199" i="1"/>
  <c r="BR199" i="1"/>
  <c r="L199" i="1"/>
  <c r="BS200" i="1"/>
  <c r="BR200" i="1"/>
  <c r="L200" i="1"/>
  <c r="BS201" i="1"/>
  <c r="BR201" i="1"/>
  <c r="L201" i="1"/>
  <c r="BS202" i="1"/>
  <c r="BR202" i="1"/>
  <c r="L202" i="1"/>
  <c r="BS203" i="1"/>
  <c r="BR203" i="1"/>
  <c r="L203" i="1"/>
  <c r="BS204" i="1"/>
  <c r="BR204" i="1"/>
  <c r="L204" i="1"/>
  <c r="BS205" i="1"/>
  <c r="BR205" i="1"/>
  <c r="L205" i="1"/>
  <c r="BS206" i="1"/>
  <c r="BR206" i="1"/>
  <c r="L206" i="1"/>
  <c r="BS207" i="1"/>
  <c r="BR207" i="1"/>
  <c r="L207" i="1"/>
  <c r="BS208" i="1"/>
  <c r="BR208" i="1"/>
  <c r="L208" i="1"/>
  <c r="BS209" i="1"/>
  <c r="BR209" i="1"/>
  <c r="L209" i="1"/>
  <c r="BS210" i="1"/>
  <c r="BR210" i="1"/>
  <c r="L210" i="1"/>
  <c r="BS211" i="1"/>
  <c r="BR211" i="1"/>
  <c r="L211" i="1"/>
  <c r="BS212" i="1"/>
  <c r="BR212" i="1"/>
  <c r="L212" i="1"/>
  <c r="BS213" i="1"/>
  <c r="BR213" i="1"/>
  <c r="L213" i="1"/>
  <c r="BS214" i="1"/>
  <c r="BR214" i="1"/>
  <c r="L214" i="1"/>
  <c r="BS215" i="1"/>
  <c r="BR215" i="1"/>
  <c r="L215" i="1"/>
  <c r="BS216" i="1"/>
  <c r="BR216" i="1"/>
  <c r="L216" i="1"/>
  <c r="BS217" i="1"/>
  <c r="BR217" i="1"/>
  <c r="L217" i="1"/>
  <c r="BS218" i="1"/>
  <c r="BR218" i="1"/>
  <c r="L218" i="1"/>
  <c r="BS219" i="1"/>
  <c r="BR219" i="1"/>
  <c r="L219" i="1"/>
  <c r="BS220" i="1"/>
  <c r="BR220" i="1"/>
  <c r="L220" i="1"/>
  <c r="BR221" i="1"/>
  <c r="X221" i="1"/>
  <c r="W221" i="1"/>
  <c r="BS222" i="1"/>
  <c r="BR222" i="1"/>
  <c r="L222" i="1"/>
  <c r="BS223" i="1"/>
  <c r="BR223" i="1"/>
  <c r="L223" i="1"/>
  <c r="BS224" i="1"/>
  <c r="BR224" i="1"/>
  <c r="L224" i="1"/>
  <c r="BS225" i="1"/>
  <c r="BR225" i="1"/>
  <c r="L225" i="1"/>
  <c r="BS226" i="1"/>
  <c r="BR226" i="1"/>
  <c r="L226" i="1"/>
  <c r="BS227" i="1"/>
  <c r="BR227" i="1"/>
  <c r="L227" i="1"/>
  <c r="BS228" i="1"/>
  <c r="BR228" i="1"/>
  <c r="L228" i="1"/>
  <c r="BS229" i="1"/>
  <c r="BR229" i="1"/>
  <c r="L229" i="1"/>
  <c r="BS230" i="1"/>
  <c r="BR230" i="1"/>
  <c r="L230" i="1"/>
  <c r="BS231" i="1"/>
  <c r="BR231" i="1"/>
  <c r="L231" i="1"/>
  <c r="BS232" i="1"/>
  <c r="BR232" i="1"/>
  <c r="L232" i="1"/>
  <c r="BS233" i="1"/>
  <c r="BR233" i="1"/>
  <c r="L233" i="1"/>
  <c r="BS234" i="1"/>
  <c r="BR234" i="1"/>
  <c r="L234" i="1"/>
  <c r="BS235" i="1"/>
  <c r="BR235" i="1"/>
  <c r="L235" i="1"/>
  <c r="BS236" i="1"/>
  <c r="BR236" i="1"/>
  <c r="L236" i="1"/>
  <c r="BS237" i="1"/>
  <c r="BR237" i="1"/>
  <c r="L237" i="1"/>
  <c r="BS238" i="1"/>
  <c r="BR238" i="1"/>
  <c r="L238" i="1"/>
  <c r="BS239" i="1"/>
  <c r="BR239" i="1"/>
  <c r="L239" i="1"/>
  <c r="BS240" i="1"/>
  <c r="BR240" i="1"/>
  <c r="L240" i="1"/>
  <c r="BS241" i="1"/>
  <c r="BR241" i="1"/>
  <c r="L241" i="1"/>
  <c r="BS242" i="1"/>
  <c r="BR242" i="1"/>
  <c r="L242" i="1"/>
  <c r="BS243" i="1"/>
  <c r="BR243" i="1"/>
  <c r="L243" i="1"/>
  <c r="BS244" i="1"/>
  <c r="BR244" i="1"/>
  <c r="L244" i="1"/>
  <c r="BS245" i="1"/>
  <c r="BR245" i="1"/>
  <c r="L245" i="1"/>
  <c r="BS246" i="1"/>
  <c r="BR246" i="1"/>
  <c r="L246" i="1"/>
  <c r="BS247" i="1"/>
  <c r="BR247" i="1"/>
  <c r="L247" i="1"/>
  <c r="BS248" i="1"/>
  <c r="BR248" i="1"/>
  <c r="L248" i="1"/>
  <c r="BS249" i="1"/>
  <c r="BR249" i="1"/>
  <c r="L249" i="1"/>
  <c r="BS250" i="1"/>
  <c r="BR250" i="1"/>
  <c r="L250" i="1"/>
  <c r="BS251" i="1"/>
  <c r="BR251" i="1"/>
  <c r="L251" i="1"/>
  <c r="BS252" i="1"/>
  <c r="BR252" i="1"/>
  <c r="L252" i="1"/>
  <c r="BR253" i="1"/>
  <c r="X253" i="1"/>
  <c r="W253" i="1"/>
  <c r="BS254" i="1"/>
  <c r="BR254" i="1"/>
  <c r="L254" i="1"/>
  <c r="BS255" i="1"/>
  <c r="BR255" i="1"/>
  <c r="L255" i="1"/>
  <c r="BS256" i="1"/>
  <c r="BR256" i="1"/>
  <c r="L256" i="1"/>
  <c r="BS257" i="1"/>
  <c r="BR257" i="1"/>
  <c r="L257" i="1"/>
  <c r="BS258" i="1"/>
  <c r="BR258" i="1"/>
  <c r="L258" i="1"/>
  <c r="BS259" i="1"/>
  <c r="BR259" i="1"/>
  <c r="L259" i="1"/>
  <c r="BS260" i="1"/>
  <c r="BR260" i="1"/>
  <c r="L260" i="1"/>
  <c r="BS261" i="1"/>
  <c r="BR261" i="1"/>
  <c r="L261" i="1"/>
  <c r="BS262" i="1"/>
  <c r="BR262" i="1"/>
  <c r="L262" i="1"/>
  <c r="BS263" i="1"/>
  <c r="BR263" i="1"/>
  <c r="L263" i="1"/>
  <c r="BS264" i="1"/>
  <c r="BR264" i="1"/>
  <c r="L264" i="1"/>
  <c r="BS265" i="1"/>
  <c r="BR265" i="1"/>
  <c r="L265" i="1"/>
  <c r="BS266" i="1"/>
  <c r="BR266" i="1"/>
  <c r="L266" i="1"/>
  <c r="BS267" i="1"/>
  <c r="BR267" i="1"/>
  <c r="L267" i="1"/>
  <c r="BS268" i="1"/>
  <c r="BR268" i="1"/>
  <c r="L268" i="1"/>
  <c r="BS269" i="1"/>
  <c r="BR269" i="1"/>
  <c r="L269" i="1"/>
  <c r="BS270" i="1"/>
  <c r="BR270" i="1"/>
  <c r="L270" i="1"/>
  <c r="BS271" i="1"/>
  <c r="BR271" i="1"/>
  <c r="L271" i="1"/>
  <c r="BS272" i="1"/>
  <c r="BR272" i="1"/>
  <c r="L272" i="1"/>
  <c r="BS273" i="1"/>
  <c r="BR273" i="1"/>
  <c r="L273" i="1"/>
  <c r="BS274" i="1"/>
  <c r="BR274" i="1"/>
  <c r="L274" i="1"/>
  <c r="BR275" i="1"/>
  <c r="P275" i="1"/>
  <c r="L275" i="1" s="1"/>
  <c r="BS276" i="1"/>
  <c r="BR276" i="1"/>
  <c r="L276" i="1"/>
  <c r="BR277" i="1"/>
  <c r="AC277" i="1"/>
  <c r="BS277" i="1" s="1"/>
  <c r="BR278" i="1"/>
  <c r="AC278" i="1"/>
  <c r="BS278" i="1" s="1"/>
  <c r="BS279" i="1"/>
  <c r="BR279" i="1"/>
  <c r="L279" i="1"/>
  <c r="BS280" i="1"/>
  <c r="BR280" i="1"/>
  <c r="L280" i="1"/>
  <c r="BS281" i="1"/>
  <c r="BR281" i="1"/>
  <c r="L281" i="1"/>
  <c r="BS282" i="1"/>
  <c r="BR282" i="1"/>
  <c r="L282" i="1"/>
  <c r="BS283" i="1"/>
  <c r="BR283" i="1"/>
  <c r="L283" i="1"/>
  <c r="BS284" i="1"/>
  <c r="BR284" i="1"/>
  <c r="L284" i="1"/>
  <c r="BS285" i="1"/>
  <c r="BR285" i="1"/>
  <c r="L285" i="1"/>
  <c r="BS286" i="1"/>
  <c r="BR286" i="1"/>
  <c r="L286" i="1"/>
  <c r="BS287" i="1"/>
  <c r="BR287" i="1"/>
  <c r="L287" i="1"/>
  <c r="BS288" i="1"/>
  <c r="BR288" i="1"/>
  <c r="L288" i="1"/>
  <c r="BS289" i="1"/>
  <c r="BR289" i="1"/>
  <c r="L289" i="1"/>
  <c r="BS290" i="1"/>
  <c r="BR290" i="1"/>
  <c r="L290" i="1"/>
  <c r="BS291" i="1"/>
  <c r="BR291" i="1"/>
  <c r="L291" i="1"/>
  <c r="BS292" i="1"/>
  <c r="BR292" i="1"/>
  <c r="L292" i="1"/>
  <c r="BS293" i="1"/>
  <c r="BR293" i="1"/>
  <c r="L293" i="1"/>
  <c r="BS294" i="1"/>
  <c r="BR294" i="1"/>
  <c r="L294" i="1"/>
  <c r="BS295" i="1"/>
  <c r="BR295" i="1"/>
  <c r="L295" i="1"/>
  <c r="BS296" i="1"/>
  <c r="BR296" i="1"/>
  <c r="L296" i="1"/>
  <c r="BS297" i="1"/>
  <c r="BR297" i="1"/>
  <c r="L297" i="1"/>
  <c r="BS298" i="1"/>
  <c r="BR298" i="1"/>
  <c r="L298" i="1"/>
  <c r="BS299" i="1"/>
  <c r="BR299" i="1"/>
  <c r="L299" i="1"/>
  <c r="BS300" i="1"/>
  <c r="BR300" i="1"/>
  <c r="L300" i="1"/>
  <c r="BS301" i="1"/>
  <c r="BR301" i="1"/>
  <c r="L301" i="1"/>
  <c r="BS302" i="1"/>
  <c r="BR302" i="1"/>
  <c r="L302" i="1"/>
  <c r="BS303" i="1"/>
  <c r="BR303" i="1"/>
  <c r="L303" i="1"/>
  <c r="BS304" i="1"/>
  <c r="BR304" i="1"/>
  <c r="L304" i="1"/>
  <c r="BS305" i="1"/>
  <c r="BR305" i="1"/>
  <c r="L305" i="1"/>
  <c r="BS306" i="1"/>
  <c r="BR306" i="1"/>
  <c r="L306" i="1"/>
  <c r="BS307" i="1"/>
  <c r="BR307" i="1"/>
  <c r="L307" i="1"/>
  <c r="BS308" i="1"/>
  <c r="BR308" i="1"/>
  <c r="L308" i="1"/>
  <c r="BS309" i="1"/>
  <c r="BR309" i="1"/>
  <c r="L309" i="1"/>
  <c r="BS310" i="1"/>
  <c r="BR310" i="1"/>
  <c r="L310" i="1"/>
  <c r="BS311" i="1"/>
  <c r="BR311" i="1"/>
  <c r="L311" i="1"/>
  <c r="BS312" i="1"/>
  <c r="BR312" i="1"/>
  <c r="L312" i="1"/>
  <c r="BS313" i="1"/>
  <c r="BR313" i="1"/>
  <c r="L313" i="1"/>
  <c r="BS314" i="1"/>
  <c r="BR314" i="1"/>
  <c r="L314" i="1"/>
  <c r="BS315" i="1"/>
  <c r="BR315" i="1"/>
  <c r="L315" i="1"/>
  <c r="BS316" i="1"/>
  <c r="BR316" i="1"/>
  <c r="L316" i="1"/>
  <c r="BR317" i="1"/>
  <c r="X317" i="1"/>
  <c r="W317" i="1"/>
  <c r="BS318" i="1"/>
  <c r="BR318" i="1"/>
  <c r="L318" i="1"/>
  <c r="BS319" i="1"/>
  <c r="BR319" i="1"/>
  <c r="L319" i="1"/>
  <c r="BS320" i="1"/>
  <c r="BR320" i="1"/>
  <c r="L320" i="1"/>
  <c r="BS321" i="1"/>
  <c r="BR321" i="1"/>
  <c r="L321" i="1"/>
  <c r="BS322" i="1"/>
  <c r="BR322" i="1"/>
  <c r="L322" i="1"/>
  <c r="BS323" i="1"/>
  <c r="BR323" i="1"/>
  <c r="L323" i="1"/>
  <c r="BS324" i="1"/>
  <c r="BR324" i="1"/>
  <c r="L324" i="1"/>
  <c r="BS325" i="1"/>
  <c r="BR325" i="1"/>
  <c r="L325" i="1"/>
  <c r="BS326" i="1"/>
  <c r="BR326" i="1"/>
  <c r="L326" i="1"/>
  <c r="BS327" i="1"/>
  <c r="BR327" i="1"/>
  <c r="L327" i="1"/>
  <c r="BS328" i="1"/>
  <c r="BR328" i="1"/>
  <c r="L328" i="1"/>
  <c r="BS329" i="1"/>
  <c r="BR329" i="1"/>
  <c r="L329" i="1"/>
  <c r="BS330" i="1"/>
  <c r="BR330" i="1"/>
  <c r="L330" i="1"/>
  <c r="BS331" i="1"/>
  <c r="BR331" i="1"/>
  <c r="L331" i="1"/>
  <c r="BS332" i="1"/>
  <c r="BR332" i="1"/>
  <c r="L332" i="1"/>
  <c r="BS333" i="1"/>
  <c r="BR333" i="1"/>
  <c r="L333" i="1"/>
  <c r="BS334" i="1"/>
  <c r="BR334" i="1"/>
  <c r="L334" i="1"/>
  <c r="BS335" i="1"/>
  <c r="BR335" i="1"/>
  <c r="L335" i="1"/>
  <c r="BS336" i="1"/>
  <c r="BR336" i="1"/>
  <c r="L336" i="1"/>
  <c r="BS337" i="1"/>
  <c r="BR337" i="1"/>
  <c r="L337" i="1"/>
  <c r="BS338" i="1"/>
  <c r="BR338" i="1"/>
  <c r="L338" i="1"/>
  <c r="BS339" i="1"/>
  <c r="BR339" i="1"/>
  <c r="L339" i="1"/>
  <c r="BS340" i="1"/>
  <c r="BR340" i="1"/>
  <c r="L340" i="1"/>
  <c r="BS341" i="1"/>
  <c r="BR341" i="1"/>
  <c r="L341" i="1"/>
  <c r="BS342" i="1"/>
  <c r="BR342" i="1"/>
  <c r="L342" i="1"/>
  <c r="BS343" i="1"/>
  <c r="BR343" i="1"/>
  <c r="L343" i="1"/>
  <c r="BS344" i="1"/>
  <c r="BR344" i="1"/>
  <c r="L344" i="1"/>
  <c r="BS345" i="1"/>
  <c r="BR345" i="1"/>
  <c r="L345" i="1"/>
  <c r="BS346" i="1"/>
  <c r="BR346" i="1"/>
  <c r="L346" i="1"/>
  <c r="BS347" i="1"/>
  <c r="BR347" i="1"/>
  <c r="L347" i="1"/>
  <c r="BS348" i="1"/>
  <c r="BR348" i="1"/>
  <c r="L348" i="1"/>
  <c r="BS349" i="1"/>
  <c r="BR349" i="1"/>
  <c r="L349" i="1"/>
  <c r="BS350" i="1"/>
  <c r="BR350" i="1"/>
  <c r="L350" i="1"/>
  <c r="BS351" i="1"/>
  <c r="BR351" i="1"/>
  <c r="L351" i="1"/>
  <c r="BS352" i="1"/>
  <c r="BR352" i="1"/>
  <c r="L352" i="1"/>
  <c r="BS353" i="1"/>
  <c r="BR353" i="1"/>
  <c r="L353" i="1"/>
  <c r="BS354" i="1"/>
  <c r="BR354" i="1"/>
  <c r="L354" i="1"/>
  <c r="BS355" i="1"/>
  <c r="BR355" i="1"/>
  <c r="L355" i="1"/>
  <c r="BR356" i="1"/>
  <c r="X356" i="1"/>
  <c r="W356" i="1"/>
  <c r="BS357" i="1"/>
  <c r="BR357" i="1"/>
  <c r="L357" i="1"/>
  <c r="BS358" i="1"/>
  <c r="BR358" i="1"/>
  <c r="L358" i="1"/>
  <c r="BS359" i="1"/>
  <c r="BR359" i="1"/>
  <c r="L359" i="1"/>
  <c r="BS360" i="1"/>
  <c r="BR360" i="1"/>
  <c r="L360" i="1"/>
  <c r="BS361" i="1"/>
  <c r="BR361" i="1"/>
  <c r="L361" i="1"/>
  <c r="BS362" i="1"/>
  <c r="BR362" i="1"/>
  <c r="L362" i="1"/>
  <c r="BS363" i="1"/>
  <c r="BR363" i="1"/>
  <c r="L363" i="1"/>
  <c r="BS364" i="1"/>
  <c r="BR364" i="1"/>
  <c r="L364" i="1"/>
  <c r="BS365" i="1"/>
  <c r="BR365" i="1"/>
  <c r="L365" i="1"/>
  <c r="BS366" i="1"/>
  <c r="BR366" i="1"/>
  <c r="L366" i="1"/>
  <c r="BS367" i="1"/>
  <c r="BR367" i="1"/>
  <c r="L367" i="1"/>
  <c r="BS368" i="1"/>
  <c r="BR368" i="1"/>
  <c r="L368" i="1"/>
  <c r="BS369" i="1"/>
  <c r="BR369" i="1"/>
  <c r="L369" i="1"/>
  <c r="BS370" i="1"/>
  <c r="BR370" i="1"/>
  <c r="L370" i="1"/>
  <c r="BS371" i="1"/>
  <c r="BR371" i="1"/>
  <c r="L371" i="1"/>
  <c r="BS372" i="1"/>
  <c r="BR372" i="1"/>
  <c r="L372" i="1"/>
  <c r="BS373" i="1"/>
  <c r="BR373" i="1"/>
  <c r="L373" i="1"/>
  <c r="BS374" i="1"/>
  <c r="BR374" i="1"/>
  <c r="L374" i="1"/>
  <c r="BS375" i="1"/>
  <c r="BR375" i="1"/>
  <c r="L375" i="1"/>
  <c r="BS376" i="1"/>
  <c r="BR376" i="1"/>
  <c r="L376" i="1"/>
  <c r="BS377" i="1"/>
  <c r="BR377" i="1"/>
  <c r="L377" i="1"/>
  <c r="BS378" i="1"/>
  <c r="BR378" i="1"/>
  <c r="L378" i="1"/>
  <c r="BS379" i="1"/>
  <c r="BR379" i="1"/>
  <c r="L379" i="1"/>
  <c r="BS380" i="1"/>
  <c r="BR380" i="1"/>
  <c r="L380" i="1"/>
  <c r="BS381" i="1"/>
  <c r="BR381" i="1"/>
  <c r="L381" i="1"/>
  <c r="BS382" i="1"/>
  <c r="BR382" i="1"/>
  <c r="L382" i="1"/>
  <c r="BS383" i="1"/>
  <c r="BR383" i="1"/>
  <c r="L383" i="1"/>
  <c r="BS384" i="1"/>
  <c r="BR384" i="1"/>
  <c r="L384" i="1"/>
  <c r="BS385" i="1"/>
  <c r="BR385" i="1"/>
  <c r="L385" i="1"/>
  <c r="BS386" i="1"/>
  <c r="BR386" i="1"/>
  <c r="L386" i="1"/>
  <c r="BS387" i="1"/>
  <c r="BR387" i="1"/>
  <c r="L387" i="1"/>
  <c r="BS388" i="1"/>
  <c r="BR388" i="1"/>
  <c r="L388" i="1"/>
  <c r="BS389" i="1"/>
  <c r="BR389" i="1"/>
  <c r="L389" i="1"/>
  <c r="BS390" i="1"/>
  <c r="BR390" i="1"/>
  <c r="L390" i="1"/>
  <c r="BS391" i="1"/>
  <c r="BR391" i="1"/>
  <c r="L391" i="1"/>
  <c r="BS392" i="1"/>
  <c r="BR392" i="1"/>
  <c r="L392" i="1"/>
  <c r="BS393" i="1"/>
  <c r="BR393" i="1"/>
  <c r="L393" i="1"/>
  <c r="BS394" i="1"/>
  <c r="BR394" i="1"/>
  <c r="L394" i="1"/>
  <c r="BS395" i="1"/>
  <c r="BR395" i="1"/>
  <c r="L395" i="1"/>
  <c r="BS396" i="1"/>
  <c r="BR396" i="1"/>
  <c r="L396" i="1"/>
  <c r="BS397" i="1"/>
  <c r="BR397" i="1"/>
  <c r="L397" i="1"/>
  <c r="BS398" i="1"/>
  <c r="BR398" i="1"/>
  <c r="L398" i="1"/>
  <c r="BS399" i="1"/>
  <c r="BR399" i="1"/>
  <c r="L399" i="1"/>
  <c r="BS400" i="1"/>
  <c r="BR400" i="1"/>
  <c r="L400" i="1"/>
  <c r="BS401" i="1"/>
  <c r="BR401" i="1"/>
  <c r="L401" i="1"/>
  <c r="BS402" i="1"/>
  <c r="BR402" i="1"/>
  <c r="L402" i="1"/>
  <c r="BS403" i="1"/>
  <c r="BR403" i="1"/>
  <c r="L403" i="1"/>
  <c r="BR404" i="1"/>
  <c r="X404" i="1"/>
  <c r="W404" i="1"/>
  <c r="BS405" i="1"/>
  <c r="BR405" i="1"/>
  <c r="L405" i="1"/>
  <c r="BS406" i="1"/>
  <c r="BR406" i="1"/>
  <c r="L406" i="1"/>
  <c r="BS407" i="1"/>
  <c r="BR407" i="1"/>
  <c r="L407" i="1"/>
  <c r="BS408" i="1"/>
  <c r="BR408" i="1"/>
  <c r="L408" i="1"/>
  <c r="BS409" i="1"/>
  <c r="BR409" i="1"/>
  <c r="L409" i="1"/>
  <c r="BS410" i="1"/>
  <c r="BR410" i="1"/>
  <c r="L410" i="1"/>
  <c r="BS411" i="1"/>
  <c r="BR411" i="1"/>
  <c r="L411" i="1"/>
  <c r="BS412" i="1"/>
  <c r="BR412" i="1"/>
  <c r="L412" i="1"/>
  <c r="BS413" i="1"/>
  <c r="BR413" i="1"/>
  <c r="L413" i="1"/>
  <c r="BS414" i="1"/>
  <c r="BR414" i="1"/>
  <c r="L414" i="1"/>
  <c r="BS415" i="1"/>
  <c r="BR415" i="1"/>
  <c r="L415" i="1"/>
  <c r="BS416" i="1"/>
  <c r="BR416" i="1"/>
  <c r="L416" i="1"/>
  <c r="BS417" i="1"/>
  <c r="BR417" i="1"/>
  <c r="L417" i="1"/>
  <c r="BS418" i="1"/>
  <c r="BR418" i="1"/>
  <c r="L418" i="1"/>
  <c r="BS419" i="1"/>
  <c r="BR419" i="1"/>
  <c r="L419" i="1"/>
  <c r="BS420" i="1"/>
  <c r="BR420" i="1"/>
  <c r="L420" i="1"/>
  <c r="BS421" i="1"/>
  <c r="BR421" i="1"/>
  <c r="L421" i="1"/>
  <c r="BS422" i="1"/>
  <c r="BR422" i="1"/>
  <c r="L422" i="1"/>
  <c r="BS423" i="1"/>
  <c r="BR423" i="1"/>
  <c r="L423" i="1"/>
  <c r="BS424" i="1"/>
  <c r="BR424" i="1"/>
  <c r="L424" i="1"/>
  <c r="BS425" i="1"/>
  <c r="BR425" i="1"/>
  <c r="L425" i="1"/>
  <c r="BS426" i="1"/>
  <c r="BR426" i="1"/>
  <c r="L426" i="1"/>
  <c r="BS427" i="1"/>
  <c r="BR427" i="1"/>
  <c r="L427" i="1"/>
  <c r="BS428" i="1"/>
  <c r="BR428" i="1"/>
  <c r="L428" i="1"/>
  <c r="BS429" i="1"/>
  <c r="BR429" i="1"/>
  <c r="L429" i="1"/>
  <c r="BS430" i="1"/>
  <c r="BR430" i="1"/>
  <c r="L430" i="1"/>
  <c r="BS431" i="1"/>
  <c r="BR431" i="1"/>
  <c r="L431" i="1"/>
  <c r="BS432" i="1"/>
  <c r="BR432" i="1"/>
  <c r="L432" i="1"/>
  <c r="BS433" i="1"/>
  <c r="BR433" i="1"/>
  <c r="L433" i="1"/>
  <c r="BS434" i="1"/>
  <c r="BR434" i="1"/>
  <c r="L434" i="1"/>
  <c r="BS435" i="1"/>
  <c r="BR435" i="1"/>
  <c r="L435" i="1"/>
  <c r="BS436" i="1"/>
  <c r="BR436" i="1"/>
  <c r="L436" i="1"/>
  <c r="BS437" i="1"/>
  <c r="BR437" i="1"/>
  <c r="L437" i="1"/>
  <c r="BR438" i="1"/>
  <c r="X438" i="1"/>
  <c r="W438" i="1"/>
  <c r="BS439" i="1"/>
  <c r="BR439" i="1"/>
  <c r="L439" i="1"/>
  <c r="BS440" i="1"/>
  <c r="BR440" i="1"/>
  <c r="L440" i="1"/>
  <c r="BS441" i="1"/>
  <c r="BR441" i="1"/>
  <c r="L441" i="1"/>
  <c r="BS442" i="1"/>
  <c r="BR442" i="1"/>
  <c r="L442" i="1"/>
  <c r="BS443" i="1"/>
  <c r="BR443" i="1"/>
  <c r="L443" i="1"/>
  <c r="BS444" i="1"/>
  <c r="BR444" i="1"/>
  <c r="L444" i="1"/>
  <c r="BS445" i="1"/>
  <c r="BR445" i="1"/>
  <c r="L445" i="1"/>
  <c r="BS446" i="1"/>
  <c r="BR446" i="1"/>
  <c r="L446" i="1"/>
  <c r="BS447" i="1"/>
  <c r="BR447" i="1"/>
  <c r="L447" i="1"/>
  <c r="BS448" i="1"/>
  <c r="BR448" i="1"/>
  <c r="L448" i="1"/>
  <c r="BS449" i="1"/>
  <c r="BR449" i="1"/>
  <c r="L449" i="1"/>
  <c r="BS450" i="1"/>
  <c r="BR450" i="1"/>
  <c r="L450" i="1"/>
  <c r="BS451" i="1"/>
  <c r="BR451" i="1"/>
  <c r="L451" i="1"/>
  <c r="BS452" i="1"/>
  <c r="BR452" i="1"/>
  <c r="L452" i="1"/>
  <c r="BS453" i="1"/>
  <c r="BR453" i="1"/>
  <c r="L453" i="1"/>
  <c r="BS454" i="1"/>
  <c r="BR454" i="1"/>
  <c r="L454" i="1"/>
  <c r="BS455" i="1"/>
  <c r="BR455" i="1"/>
  <c r="L455" i="1"/>
  <c r="BS456" i="1"/>
  <c r="BR456" i="1"/>
  <c r="L456" i="1"/>
  <c r="BS457" i="1"/>
  <c r="BR457" i="1"/>
  <c r="L457" i="1"/>
  <c r="BS458" i="1"/>
  <c r="BR458" i="1"/>
  <c r="L458" i="1"/>
  <c r="BS459" i="1"/>
  <c r="BR459" i="1"/>
  <c r="L459" i="1"/>
  <c r="BS460" i="1"/>
  <c r="BR460" i="1"/>
  <c r="L460" i="1"/>
  <c r="BS461" i="1"/>
  <c r="BR461" i="1"/>
  <c r="L461" i="1"/>
  <c r="BS462" i="1"/>
  <c r="BR462" i="1"/>
  <c r="L462" i="1"/>
  <c r="BR463" i="1"/>
  <c r="P463" i="1"/>
  <c r="BS463" i="1" s="1"/>
  <c r="BS464" i="1"/>
  <c r="BR464" i="1"/>
  <c r="L464" i="1"/>
  <c r="BR465" i="1"/>
  <c r="AC465" i="1"/>
  <c r="L465" i="1" s="1"/>
  <c r="BR466" i="1"/>
  <c r="AC466" i="1"/>
  <c r="L466" i="1" s="1"/>
  <c r="BS467" i="1"/>
  <c r="BR467" i="1"/>
  <c r="L467" i="1"/>
  <c r="BS468" i="1"/>
  <c r="BR468" i="1"/>
  <c r="L468" i="1"/>
  <c r="BS469" i="1"/>
  <c r="BR469" i="1"/>
  <c r="L469" i="1"/>
  <c r="BS470" i="1"/>
  <c r="BR470" i="1"/>
  <c r="L470" i="1"/>
  <c r="BS471" i="1"/>
  <c r="BR471" i="1"/>
  <c r="L471" i="1"/>
  <c r="BS472" i="1"/>
  <c r="BR472" i="1"/>
  <c r="L472" i="1"/>
  <c r="BS473" i="1"/>
  <c r="BR473" i="1"/>
  <c r="L473" i="1"/>
  <c r="BS474" i="1"/>
  <c r="BR474" i="1"/>
  <c r="L474" i="1"/>
  <c r="BS475" i="1"/>
  <c r="BR475" i="1"/>
  <c r="L475" i="1"/>
  <c r="BS476" i="1"/>
  <c r="BR476" i="1"/>
  <c r="L476" i="1"/>
  <c r="BS477" i="1"/>
  <c r="BR477" i="1"/>
  <c r="L477" i="1"/>
  <c r="BS478" i="1"/>
  <c r="BR478" i="1"/>
  <c r="L478" i="1"/>
  <c r="BS479" i="1"/>
  <c r="BR479" i="1"/>
  <c r="L479" i="1"/>
  <c r="BS480" i="1"/>
  <c r="BR480" i="1"/>
  <c r="L480" i="1"/>
  <c r="BS481" i="1"/>
  <c r="BR481" i="1"/>
  <c r="L481" i="1"/>
  <c r="BS482" i="1"/>
  <c r="BR482" i="1"/>
  <c r="L482" i="1"/>
  <c r="BS483" i="1"/>
  <c r="BR483" i="1"/>
  <c r="L483" i="1"/>
  <c r="BS484" i="1"/>
  <c r="BR484" i="1"/>
  <c r="L484" i="1"/>
  <c r="BS485" i="1"/>
  <c r="BR485" i="1"/>
  <c r="L485" i="1"/>
  <c r="BS486" i="1"/>
  <c r="BR486" i="1"/>
  <c r="L486" i="1"/>
  <c r="BS487" i="1"/>
  <c r="BR487" i="1"/>
  <c r="L487" i="1"/>
  <c r="BS488" i="1"/>
  <c r="BR488" i="1"/>
  <c r="L488" i="1"/>
  <c r="BS489" i="1"/>
  <c r="BR489" i="1"/>
  <c r="L489" i="1"/>
  <c r="BS490" i="1"/>
  <c r="BR490" i="1"/>
  <c r="L490" i="1"/>
  <c r="BS491" i="1"/>
  <c r="BR491" i="1"/>
  <c r="L491" i="1"/>
  <c r="BS492" i="1"/>
  <c r="BR492" i="1"/>
  <c r="L492" i="1"/>
  <c r="BS493" i="1"/>
  <c r="BR493" i="1"/>
  <c r="L493" i="1"/>
  <c r="BS494" i="1"/>
  <c r="BR494" i="1"/>
  <c r="L494" i="1"/>
  <c r="BS495" i="1"/>
  <c r="BR495" i="1"/>
  <c r="L495" i="1"/>
  <c r="BS496" i="1"/>
  <c r="BR496" i="1"/>
  <c r="L496" i="1"/>
  <c r="BS497" i="1"/>
  <c r="BR497" i="1"/>
  <c r="L497" i="1"/>
  <c r="BS498" i="1"/>
  <c r="BR498" i="1"/>
  <c r="L498" i="1"/>
  <c r="BS499" i="1"/>
  <c r="BR499" i="1"/>
  <c r="L499" i="1"/>
  <c r="BS500" i="1"/>
  <c r="BR500" i="1"/>
  <c r="L500" i="1"/>
  <c r="BS501" i="1"/>
  <c r="BR501" i="1"/>
  <c r="L501" i="1"/>
  <c r="BS502" i="1"/>
  <c r="BR502" i="1"/>
  <c r="L502" i="1"/>
  <c r="BS503" i="1"/>
  <c r="BR503" i="1"/>
  <c r="L503" i="1"/>
  <c r="BS504" i="1"/>
  <c r="BR504" i="1"/>
  <c r="L504" i="1"/>
  <c r="BS505" i="1"/>
  <c r="BR505" i="1"/>
  <c r="L505" i="1"/>
  <c r="BS506" i="1"/>
  <c r="BR506" i="1"/>
  <c r="L506" i="1"/>
  <c r="BS507" i="1"/>
  <c r="BR507" i="1"/>
  <c r="L507" i="1"/>
  <c r="BR508" i="1"/>
  <c r="X508" i="1"/>
  <c r="W508" i="1"/>
  <c r="BS509" i="1"/>
  <c r="BR509" i="1"/>
  <c r="L509" i="1"/>
  <c r="BS510" i="1"/>
  <c r="BR510" i="1"/>
  <c r="L510" i="1"/>
  <c r="BS511" i="1"/>
  <c r="BR511" i="1"/>
  <c r="L511" i="1"/>
  <c r="BS512" i="1"/>
  <c r="BR512" i="1"/>
  <c r="L512" i="1"/>
  <c r="BS513" i="1"/>
  <c r="BR513" i="1"/>
  <c r="L513" i="1"/>
  <c r="BS514" i="1"/>
  <c r="BR514" i="1"/>
  <c r="L514" i="1"/>
  <c r="BS515" i="1"/>
  <c r="BR515" i="1"/>
  <c r="L515" i="1"/>
  <c r="BS516" i="1"/>
  <c r="BR516" i="1"/>
  <c r="L516" i="1"/>
  <c r="BS517" i="1"/>
  <c r="BR517" i="1"/>
  <c r="L517" i="1"/>
  <c r="BS518" i="1"/>
  <c r="BR518" i="1"/>
  <c r="L518" i="1"/>
  <c r="BS519" i="1"/>
  <c r="BR519" i="1"/>
  <c r="L519" i="1"/>
  <c r="BS520" i="1"/>
  <c r="BR520" i="1"/>
  <c r="L520" i="1"/>
  <c r="BS521" i="1"/>
  <c r="BR521" i="1"/>
  <c r="L521" i="1"/>
  <c r="BS522" i="1"/>
  <c r="BR522" i="1"/>
  <c r="L522" i="1"/>
  <c r="BS523" i="1"/>
  <c r="BR523" i="1"/>
  <c r="L523" i="1"/>
  <c r="BS524" i="1"/>
  <c r="BR524" i="1"/>
  <c r="L524" i="1"/>
  <c r="BS525" i="1"/>
  <c r="BR525" i="1"/>
  <c r="L525" i="1"/>
  <c r="BS526" i="1"/>
  <c r="BR526" i="1"/>
  <c r="L526" i="1"/>
  <c r="BS527" i="1"/>
  <c r="BR527" i="1"/>
  <c r="L527" i="1"/>
  <c r="BS528" i="1"/>
  <c r="BR528" i="1"/>
  <c r="L528" i="1"/>
  <c r="BS529" i="1"/>
  <c r="BR529" i="1"/>
  <c r="L529" i="1"/>
  <c r="BS530" i="1"/>
  <c r="BR530" i="1"/>
  <c r="L530" i="1"/>
  <c r="BS531" i="1"/>
  <c r="BR531" i="1"/>
  <c r="L531" i="1"/>
  <c r="BS532" i="1"/>
  <c r="BR532" i="1"/>
  <c r="L532" i="1"/>
  <c r="BS533" i="1"/>
  <c r="BR533" i="1"/>
  <c r="L533" i="1"/>
  <c r="BS534" i="1"/>
  <c r="BR534" i="1"/>
  <c r="L534" i="1"/>
  <c r="BS535" i="1"/>
  <c r="BR535" i="1"/>
  <c r="L535" i="1"/>
  <c r="BS536" i="1"/>
  <c r="BR536" i="1"/>
  <c r="L536" i="1"/>
  <c r="BS537" i="1"/>
  <c r="BR537" i="1"/>
  <c r="L537" i="1"/>
  <c r="BS538" i="1"/>
  <c r="BR538" i="1"/>
  <c r="L538" i="1"/>
  <c r="BS539" i="1"/>
  <c r="BR539" i="1"/>
  <c r="L539" i="1"/>
  <c r="BS540" i="1"/>
  <c r="BR540" i="1"/>
  <c r="L540" i="1"/>
  <c r="BS541" i="1"/>
  <c r="BR541" i="1"/>
  <c r="L541" i="1"/>
  <c r="BS542" i="1"/>
  <c r="BR542" i="1"/>
  <c r="L542" i="1"/>
  <c r="BS543" i="1"/>
  <c r="BR543" i="1"/>
  <c r="L543" i="1"/>
  <c r="BS544" i="1"/>
  <c r="BR544" i="1"/>
  <c r="L544" i="1"/>
  <c r="BS545" i="1"/>
  <c r="BR545" i="1"/>
  <c r="L545" i="1"/>
  <c r="BS546" i="1"/>
  <c r="BR546" i="1"/>
  <c r="L546" i="1"/>
  <c r="BR547" i="1"/>
  <c r="X547" i="1"/>
  <c r="W547" i="1"/>
  <c r="BS548" i="1"/>
  <c r="BR548" i="1"/>
  <c r="L548" i="1"/>
  <c r="BS549" i="1"/>
  <c r="BR549" i="1"/>
  <c r="L549" i="1"/>
  <c r="BS550" i="1"/>
  <c r="BR550" i="1"/>
  <c r="L550" i="1"/>
  <c r="BS551" i="1"/>
  <c r="BR551" i="1"/>
  <c r="L551" i="1"/>
  <c r="BS552" i="1"/>
  <c r="BR552" i="1"/>
  <c r="L552" i="1"/>
  <c r="BS553" i="1"/>
  <c r="BR553" i="1"/>
  <c r="L553" i="1"/>
  <c r="BS554" i="1"/>
  <c r="BR554" i="1"/>
  <c r="L554" i="1"/>
  <c r="BS555" i="1"/>
  <c r="BR555" i="1"/>
  <c r="L555" i="1"/>
  <c r="BS556" i="1"/>
  <c r="BR556" i="1"/>
  <c r="L556" i="1"/>
  <c r="BS557" i="1"/>
  <c r="BR557" i="1"/>
  <c r="L557" i="1"/>
  <c r="BS558" i="1"/>
  <c r="BR558" i="1"/>
  <c r="L558" i="1"/>
  <c r="BS559" i="1"/>
  <c r="BR559" i="1"/>
  <c r="L559" i="1"/>
  <c r="BS560" i="1"/>
  <c r="BR560" i="1"/>
  <c r="L560" i="1"/>
  <c r="BS561" i="1"/>
  <c r="BR561" i="1"/>
  <c r="L561" i="1"/>
  <c r="BS562" i="1"/>
  <c r="BR562" i="1"/>
  <c r="L562" i="1"/>
  <c r="BS563" i="1"/>
  <c r="BR563" i="1"/>
  <c r="L563" i="1"/>
  <c r="BS564" i="1"/>
  <c r="BR564" i="1"/>
  <c r="L564" i="1"/>
  <c r="BS565" i="1"/>
  <c r="BR565" i="1"/>
  <c r="L565" i="1"/>
  <c r="BS566" i="1"/>
  <c r="BR566" i="1"/>
  <c r="L566" i="1"/>
  <c r="BS567" i="1"/>
  <c r="BR567" i="1"/>
  <c r="L567" i="1"/>
  <c r="BS568" i="1"/>
  <c r="BR568" i="1"/>
  <c r="L568" i="1"/>
  <c r="BS569" i="1"/>
  <c r="BR569" i="1"/>
  <c r="L569" i="1"/>
  <c r="BS570" i="1"/>
  <c r="BR570" i="1"/>
  <c r="L570" i="1"/>
  <c r="BS571" i="1"/>
  <c r="BR571" i="1"/>
  <c r="L571" i="1"/>
  <c r="BS572" i="1"/>
  <c r="BR572" i="1"/>
  <c r="L572" i="1"/>
  <c r="BS573" i="1"/>
  <c r="BR573" i="1"/>
  <c r="L573" i="1"/>
  <c r="BS574" i="1"/>
  <c r="BR574" i="1"/>
  <c r="L574" i="1"/>
  <c r="BS575" i="1"/>
  <c r="BR575" i="1"/>
  <c r="L575" i="1"/>
  <c r="BS576" i="1"/>
  <c r="BR576" i="1"/>
  <c r="L576" i="1"/>
  <c r="BS577" i="1"/>
  <c r="BR577" i="1"/>
  <c r="L577" i="1"/>
  <c r="BS578" i="1"/>
  <c r="BR578" i="1"/>
  <c r="L578" i="1"/>
  <c r="BS579" i="1"/>
  <c r="BR579" i="1"/>
  <c r="L579" i="1"/>
  <c r="BS580" i="1"/>
  <c r="BR580" i="1"/>
  <c r="L580" i="1"/>
  <c r="BS581" i="1"/>
  <c r="BR581" i="1"/>
  <c r="L581" i="1"/>
  <c r="BS582" i="1"/>
  <c r="BR582" i="1"/>
  <c r="L582" i="1"/>
  <c r="BS583" i="1"/>
  <c r="BR583" i="1"/>
  <c r="L583" i="1"/>
  <c r="BS584" i="1"/>
  <c r="BR584" i="1"/>
  <c r="L584" i="1"/>
  <c r="BS585" i="1"/>
  <c r="BR585" i="1"/>
  <c r="L585" i="1"/>
  <c r="BS586" i="1"/>
  <c r="BR586" i="1"/>
  <c r="L586" i="1"/>
  <c r="BS587" i="1"/>
  <c r="BR587" i="1"/>
  <c r="L587" i="1"/>
  <c r="BS588" i="1"/>
  <c r="BR588" i="1"/>
  <c r="L588" i="1"/>
  <c r="BS589" i="1"/>
  <c r="BR589" i="1"/>
  <c r="L589" i="1"/>
  <c r="BS590" i="1"/>
  <c r="BR590" i="1"/>
  <c r="L590" i="1"/>
  <c r="BS591" i="1"/>
  <c r="BR591" i="1"/>
  <c r="L591" i="1"/>
  <c r="BS592" i="1"/>
  <c r="BR592" i="1"/>
  <c r="L592" i="1"/>
  <c r="BS593" i="1"/>
  <c r="BR593" i="1"/>
  <c r="L593" i="1"/>
  <c r="BS594" i="1"/>
  <c r="BR594" i="1"/>
  <c r="L594" i="1"/>
  <c r="BS595" i="1"/>
  <c r="BR595" i="1"/>
  <c r="L595" i="1"/>
  <c r="BS596" i="1"/>
  <c r="BR596" i="1"/>
  <c r="L596" i="1"/>
  <c r="BS597" i="1"/>
  <c r="BR597" i="1"/>
  <c r="L597" i="1"/>
  <c r="BS598" i="1"/>
  <c r="BR598" i="1"/>
  <c r="L598" i="1"/>
  <c r="BS599" i="1"/>
  <c r="BR599" i="1"/>
  <c r="L599" i="1"/>
  <c r="BS600" i="1"/>
  <c r="BR600" i="1"/>
  <c r="L600" i="1"/>
  <c r="BS601" i="1"/>
  <c r="BR601" i="1"/>
  <c r="L601" i="1"/>
  <c r="BS602" i="1"/>
  <c r="BR602" i="1"/>
  <c r="L602" i="1"/>
  <c r="BS603" i="1"/>
  <c r="BR603" i="1"/>
  <c r="L603" i="1"/>
  <c r="BS604" i="1"/>
  <c r="BR604" i="1"/>
  <c r="L604" i="1"/>
  <c r="BS605" i="1"/>
  <c r="BR605" i="1"/>
  <c r="L605" i="1"/>
  <c r="BS606" i="1"/>
  <c r="BR606" i="1"/>
  <c r="L606" i="1"/>
  <c r="BS607" i="1"/>
  <c r="BR607" i="1"/>
  <c r="L607" i="1"/>
  <c r="BS608" i="1"/>
  <c r="BR608" i="1"/>
  <c r="L608" i="1"/>
  <c r="BS609" i="1"/>
  <c r="BR609" i="1"/>
  <c r="L609" i="1"/>
  <c r="BS610" i="1"/>
  <c r="BR610" i="1"/>
  <c r="L610" i="1"/>
  <c r="BS611" i="1"/>
  <c r="BR611" i="1"/>
  <c r="L611" i="1"/>
  <c r="BS612" i="1"/>
  <c r="BR612" i="1"/>
  <c r="L612" i="1"/>
  <c r="BS613" i="1"/>
  <c r="BR613" i="1"/>
  <c r="L613" i="1"/>
  <c r="BS614" i="1"/>
  <c r="BR614" i="1"/>
  <c r="L614" i="1"/>
  <c r="BS615" i="1"/>
  <c r="BR615" i="1"/>
  <c r="L615" i="1"/>
  <c r="BS616" i="1"/>
  <c r="BR616" i="1"/>
  <c r="L616" i="1"/>
  <c r="BS617" i="1"/>
  <c r="BR617" i="1"/>
  <c r="L617" i="1"/>
  <c r="BS618" i="1"/>
  <c r="BR618" i="1"/>
  <c r="L618" i="1"/>
  <c r="BS619" i="1"/>
  <c r="BR619" i="1"/>
  <c r="L619" i="1"/>
  <c r="BS620" i="1"/>
  <c r="BR620" i="1"/>
  <c r="L620" i="1"/>
  <c r="BS621" i="1"/>
  <c r="BR621" i="1"/>
  <c r="L621" i="1"/>
  <c r="BS622" i="1"/>
  <c r="BR622" i="1"/>
  <c r="L622" i="1"/>
  <c r="BS623" i="1"/>
  <c r="BR623" i="1"/>
  <c r="L623" i="1"/>
  <c r="BS624" i="1"/>
  <c r="BR624" i="1"/>
  <c r="L624" i="1"/>
  <c r="BS625" i="1"/>
  <c r="BR625" i="1"/>
  <c r="L625" i="1"/>
  <c r="BS626" i="1"/>
  <c r="BR626" i="1"/>
  <c r="L626" i="1"/>
  <c r="BS627" i="1"/>
  <c r="BR627" i="1"/>
  <c r="L627" i="1"/>
  <c r="BS628" i="1"/>
  <c r="BR628" i="1"/>
  <c r="L628" i="1"/>
  <c r="BS629" i="1"/>
  <c r="BR629" i="1"/>
  <c r="L629" i="1"/>
  <c r="BS630" i="1"/>
  <c r="BR630" i="1"/>
  <c r="L630" i="1"/>
  <c r="BS631" i="1"/>
  <c r="BR631" i="1"/>
  <c r="L631" i="1"/>
  <c r="BS632" i="1"/>
  <c r="BR632" i="1"/>
  <c r="L632" i="1"/>
  <c r="BS633" i="1"/>
  <c r="BR633" i="1"/>
  <c r="L633" i="1"/>
  <c r="BS634" i="1"/>
  <c r="BR634" i="1"/>
  <c r="L634" i="1"/>
  <c r="BS635" i="1"/>
  <c r="BR635" i="1"/>
  <c r="L635" i="1"/>
  <c r="BS636" i="1"/>
  <c r="BR636" i="1"/>
  <c r="L636" i="1"/>
  <c r="BS637" i="1"/>
  <c r="BR637" i="1"/>
  <c r="L637" i="1"/>
  <c r="BS638" i="1"/>
  <c r="BR638" i="1"/>
  <c r="L638" i="1"/>
  <c r="BS639" i="1"/>
  <c r="BR639" i="1"/>
  <c r="L639" i="1"/>
  <c r="BS640" i="1"/>
  <c r="BR640" i="1"/>
  <c r="L640" i="1"/>
  <c r="BS641" i="1"/>
  <c r="BR641" i="1"/>
  <c r="L641" i="1"/>
  <c r="BS642" i="1"/>
  <c r="BR642" i="1"/>
  <c r="L642" i="1"/>
  <c r="BS643" i="1"/>
  <c r="BR643" i="1"/>
  <c r="L643" i="1"/>
  <c r="BS644" i="1"/>
  <c r="BR644" i="1"/>
  <c r="L644" i="1"/>
  <c r="BS645" i="1"/>
  <c r="BR645" i="1"/>
  <c r="L645" i="1"/>
  <c r="BS646" i="1"/>
  <c r="BR646" i="1"/>
  <c r="L646" i="1"/>
  <c r="BS647" i="1"/>
  <c r="BR647" i="1"/>
  <c r="L647" i="1"/>
  <c r="BS648" i="1"/>
  <c r="BR648" i="1"/>
  <c r="L648" i="1"/>
  <c r="BS649" i="1"/>
  <c r="BR649" i="1"/>
  <c r="L649" i="1"/>
  <c r="BS650" i="1"/>
  <c r="BR650" i="1"/>
  <c r="L650" i="1"/>
  <c r="BS651" i="1"/>
  <c r="BR651" i="1"/>
  <c r="L651" i="1"/>
  <c r="BS652" i="1"/>
  <c r="BR652" i="1"/>
  <c r="L652" i="1"/>
  <c r="BS653" i="1"/>
  <c r="BR653" i="1"/>
  <c r="L653" i="1"/>
  <c r="BS654" i="1"/>
  <c r="BR654" i="1"/>
  <c r="L654" i="1"/>
  <c r="BS655" i="1"/>
  <c r="BR655" i="1"/>
  <c r="L655" i="1"/>
  <c r="BS656" i="1"/>
  <c r="BR656" i="1"/>
  <c r="L656" i="1"/>
  <c r="BS657" i="1"/>
  <c r="BR657" i="1"/>
  <c r="L657" i="1"/>
  <c r="BS658" i="1"/>
  <c r="BR658" i="1"/>
  <c r="L658" i="1"/>
  <c r="BS659" i="1"/>
  <c r="BR659" i="1"/>
  <c r="L659" i="1"/>
  <c r="BS660" i="1"/>
  <c r="BR660" i="1"/>
  <c r="L660" i="1"/>
  <c r="BS661" i="1"/>
  <c r="BR661" i="1"/>
  <c r="L661" i="1"/>
  <c r="BS662" i="1"/>
  <c r="BR662" i="1"/>
  <c r="L662" i="1"/>
  <c r="BS663" i="1"/>
  <c r="BR663" i="1"/>
  <c r="L663" i="1"/>
  <c r="BS664" i="1"/>
  <c r="BR664" i="1"/>
  <c r="L664" i="1"/>
  <c r="BS665" i="1"/>
  <c r="BR665" i="1"/>
  <c r="L665" i="1"/>
  <c r="BS666" i="1"/>
  <c r="BR666" i="1"/>
  <c r="L666" i="1"/>
  <c r="BS667" i="1"/>
  <c r="BR667" i="1"/>
  <c r="L667" i="1"/>
  <c r="BS668" i="1"/>
  <c r="BR668" i="1"/>
  <c r="L668" i="1"/>
  <c r="BS669" i="1"/>
  <c r="BR669" i="1"/>
  <c r="L669" i="1"/>
  <c r="BS670" i="1"/>
  <c r="BR670" i="1"/>
  <c r="L670" i="1"/>
  <c r="BS671" i="1"/>
  <c r="BR671" i="1"/>
  <c r="L671" i="1"/>
  <c r="BS672" i="1"/>
  <c r="BR672" i="1"/>
  <c r="L672" i="1"/>
  <c r="BS673" i="1"/>
  <c r="BR673" i="1"/>
  <c r="L673" i="1"/>
  <c r="BS674" i="1"/>
  <c r="BR674" i="1"/>
  <c r="L674" i="1"/>
  <c r="BS675" i="1"/>
  <c r="BR675" i="1"/>
  <c r="L675" i="1"/>
  <c r="BS676" i="1"/>
  <c r="BR676" i="1"/>
  <c r="L676" i="1"/>
  <c r="BR677" i="1"/>
  <c r="P677" i="1"/>
  <c r="L677" i="1" s="1"/>
  <c r="BS678" i="1"/>
  <c r="BR678" i="1"/>
  <c r="L678" i="1"/>
  <c r="BS679" i="1"/>
  <c r="BR679" i="1"/>
  <c r="L679" i="1"/>
  <c r="BS680" i="1"/>
  <c r="BR680" i="1"/>
  <c r="L680" i="1"/>
  <c r="BS681" i="1"/>
  <c r="BR681" i="1"/>
  <c r="L681" i="1"/>
  <c r="BS682" i="1"/>
  <c r="BR682" i="1"/>
  <c r="L682" i="1"/>
  <c r="BS683" i="1"/>
  <c r="BR683" i="1"/>
  <c r="L683" i="1"/>
  <c r="BS684" i="1"/>
  <c r="BR684" i="1"/>
  <c r="L684" i="1"/>
  <c r="BS685" i="1"/>
  <c r="BR685" i="1"/>
  <c r="L685" i="1"/>
  <c r="BS686" i="1"/>
  <c r="BR686" i="1"/>
  <c r="L686" i="1"/>
  <c r="BS687" i="1"/>
  <c r="BR687" i="1"/>
  <c r="L687" i="1"/>
  <c r="BS688" i="1"/>
  <c r="BR688" i="1"/>
  <c r="L688" i="1"/>
  <c r="BS689" i="1"/>
  <c r="BR689" i="1"/>
  <c r="L689" i="1"/>
  <c r="BS690" i="1"/>
  <c r="BR690" i="1"/>
  <c r="L690" i="1"/>
  <c r="BS691" i="1"/>
  <c r="BR691" i="1"/>
  <c r="L691" i="1"/>
  <c r="BS692" i="1"/>
  <c r="BR692" i="1"/>
  <c r="L692" i="1"/>
  <c r="BS693" i="1"/>
  <c r="BR693" i="1"/>
  <c r="L693" i="1"/>
  <c r="BS694" i="1"/>
  <c r="BR694" i="1"/>
  <c r="L694" i="1"/>
  <c r="BS695" i="1"/>
  <c r="BR695" i="1"/>
  <c r="L695" i="1"/>
  <c r="BS696" i="1"/>
  <c r="BR696" i="1"/>
  <c r="L696" i="1"/>
  <c r="BS697" i="1"/>
  <c r="BR697" i="1"/>
  <c r="L697" i="1"/>
  <c r="BS698" i="1"/>
  <c r="BR698" i="1"/>
  <c r="L698" i="1"/>
  <c r="BS699" i="1"/>
  <c r="BR699" i="1"/>
  <c r="L699" i="1"/>
  <c r="BS700" i="1"/>
  <c r="BR700" i="1"/>
  <c r="L700" i="1"/>
  <c r="BS701" i="1"/>
  <c r="BR701" i="1"/>
  <c r="L701" i="1"/>
  <c r="BS702" i="1"/>
  <c r="BR702" i="1"/>
  <c r="L702" i="1"/>
  <c r="BS703" i="1"/>
  <c r="BR703" i="1"/>
  <c r="L703" i="1"/>
  <c r="BS704" i="1"/>
  <c r="BR704" i="1"/>
  <c r="L704" i="1"/>
  <c r="BS705" i="1"/>
  <c r="BR705" i="1"/>
  <c r="L705" i="1"/>
  <c r="BS706" i="1"/>
  <c r="BR706" i="1"/>
  <c r="L706" i="1"/>
  <c r="BS707" i="1"/>
  <c r="BR707" i="1"/>
  <c r="L707" i="1"/>
  <c r="BS708" i="1"/>
  <c r="BR708" i="1"/>
  <c r="L708" i="1"/>
  <c r="BS709" i="1"/>
  <c r="BR709" i="1"/>
  <c r="L709" i="1"/>
  <c r="BS710" i="1"/>
  <c r="BR710" i="1"/>
  <c r="L710" i="1"/>
  <c r="BS711" i="1"/>
  <c r="BR711" i="1"/>
  <c r="L711" i="1"/>
  <c r="BR712" i="1"/>
  <c r="W712" i="1"/>
  <c r="BS712" i="1" s="1"/>
  <c r="BS713" i="1"/>
  <c r="BR713" i="1"/>
  <c r="L713" i="1"/>
  <c r="BS714" i="1"/>
  <c r="BR714" i="1"/>
  <c r="L714" i="1"/>
  <c r="BR715" i="1"/>
  <c r="Q715" i="1"/>
  <c r="Q28" i="1" s="1"/>
  <c r="BS716" i="1"/>
  <c r="BR716" i="1"/>
  <c r="L716" i="1"/>
  <c r="BS717" i="1"/>
  <c r="BR717" i="1"/>
  <c r="L717" i="1"/>
  <c r="BS718" i="1"/>
  <c r="BR718" i="1"/>
  <c r="L718" i="1"/>
  <c r="BS719" i="1"/>
  <c r="BR719" i="1"/>
  <c r="L719" i="1"/>
  <c r="BS756" i="1"/>
  <c r="BR756" i="1"/>
  <c r="L756" i="1"/>
  <c r="BO28" i="1"/>
  <c r="AB28" i="1"/>
  <c r="AA28" i="1"/>
  <c r="Z28" i="1"/>
  <c r="Y28" i="1"/>
  <c r="V28" i="1"/>
  <c r="U28" i="1"/>
  <c r="T28" i="1"/>
  <c r="S28" i="1"/>
  <c r="R28" i="1"/>
  <c r="O28" i="1"/>
  <c r="N28" i="1"/>
  <c r="BO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427" i="11"/>
  <c r="T738" i="11"/>
  <c r="T111" i="11"/>
  <c r="T451" i="11"/>
  <c r="T721" i="11"/>
  <c r="T783" i="11"/>
  <c r="T605" i="11"/>
  <c r="T871" i="11"/>
  <c r="T355" i="11"/>
  <c r="T958" i="11"/>
  <c r="T657" i="11"/>
  <c r="T313" i="11"/>
  <c r="T61" i="11"/>
  <c r="T968" i="11"/>
  <c r="T739" i="11"/>
  <c r="T214" i="11"/>
  <c r="T129" i="11"/>
  <c r="T781" i="11"/>
  <c r="T377" i="11"/>
  <c r="T321" i="11"/>
  <c r="T149" i="11"/>
  <c r="T429" i="11"/>
  <c r="T526" i="11"/>
  <c r="T858" i="11"/>
  <c r="T888" i="11"/>
  <c r="T212" i="11"/>
  <c r="T197" i="11"/>
  <c r="T119" i="11"/>
  <c r="T312" i="11"/>
  <c r="T249" i="11"/>
  <c r="T520" i="11"/>
  <c r="T881" i="11"/>
  <c r="T964" i="11"/>
  <c r="T558" i="11"/>
  <c r="T604" i="11"/>
  <c r="T343" i="11"/>
  <c r="T853" i="11"/>
  <c r="T654" i="11"/>
  <c r="T372" i="11"/>
  <c r="T177" i="11"/>
  <c r="T378" i="11"/>
  <c r="T81" i="11"/>
  <c r="T498" i="11"/>
  <c r="T661" i="11"/>
  <c r="T252" i="11"/>
  <c r="T929" i="11"/>
  <c r="T620" i="11"/>
  <c r="T932" i="11"/>
  <c r="T375" i="11"/>
  <c r="T950" i="11"/>
  <c r="T900" i="11"/>
  <c r="T926" i="11"/>
  <c r="T640" i="11"/>
  <c r="T85" i="11"/>
  <c r="T902" i="11"/>
  <c r="T791" i="11"/>
  <c r="T816" i="11"/>
  <c r="T27" i="11"/>
  <c r="T155" i="11"/>
  <c r="T67" i="11"/>
  <c r="T839" i="11"/>
  <c r="T850" i="11"/>
  <c r="T930" i="11"/>
  <c r="T655" i="11"/>
  <c r="T955" i="11"/>
  <c r="T709" i="11"/>
  <c r="T953" i="11"/>
  <c r="T315" i="11"/>
  <c r="T342" i="11"/>
  <c r="T370" i="11"/>
  <c r="T541" i="11"/>
  <c r="T219" i="11"/>
  <c r="T663" i="11"/>
  <c r="T645" i="11"/>
  <c r="T316" i="11"/>
  <c r="T216" i="11"/>
  <c r="T970" i="11"/>
  <c r="T788" i="11"/>
  <c r="T369" i="11"/>
  <c r="T933" i="11"/>
  <c r="T825" i="11"/>
  <c r="T97" i="11"/>
  <c r="T525" i="11"/>
  <c r="T524" i="11"/>
  <c r="T207" i="11"/>
  <c r="T539" i="11"/>
  <c r="T521" i="11"/>
  <c r="T665" i="11"/>
  <c r="T544" i="11"/>
  <c r="T842" i="11"/>
  <c r="T614" i="11"/>
  <c r="T145" i="11"/>
  <c r="T320" i="11"/>
  <c r="T882" i="11"/>
  <c r="T430" i="11"/>
  <c r="T815" i="11"/>
  <c r="T251" i="11"/>
  <c r="T917" i="11"/>
  <c r="T967" i="11"/>
  <c r="T113" i="11"/>
  <c r="T503" i="11"/>
  <c r="T956" i="11"/>
  <c r="T501" i="11"/>
  <c r="T642" i="11"/>
  <c r="T230" i="11"/>
  <c r="T237" i="11"/>
  <c r="T151" i="11"/>
  <c r="T241" i="11"/>
  <c r="T939" i="11"/>
  <c r="T935" i="11"/>
  <c r="T851" i="11"/>
  <c r="T898" i="11"/>
  <c r="T310" i="11"/>
  <c r="T323" i="11"/>
  <c r="T869" i="11"/>
  <c r="T203" i="11"/>
  <c r="T57" i="11"/>
  <c r="T135" i="11"/>
  <c r="T437" i="11"/>
  <c r="T616" i="11"/>
  <c r="T710" i="11"/>
  <c r="T101" i="11"/>
  <c r="T353" i="11"/>
  <c r="T660" i="11"/>
  <c r="T894" i="11"/>
  <c r="T324" i="11"/>
  <c r="T896" i="11"/>
  <c r="T77" i="11"/>
  <c r="T195" i="11"/>
  <c r="T787" i="11"/>
  <c r="T961" i="11"/>
  <c r="T117" i="11"/>
  <c r="T422" i="11"/>
  <c r="T325" i="11"/>
  <c r="T863" i="11"/>
  <c r="T227" i="11"/>
  <c r="T232" i="11"/>
  <c r="T920" i="11"/>
  <c r="T89" i="11"/>
  <c r="T143" i="11"/>
  <c r="T266" i="11"/>
  <c r="T718" i="11"/>
  <c r="T153" i="11"/>
  <c r="T217" i="11"/>
  <c r="T615" i="11"/>
  <c r="T862" i="11"/>
  <c r="T646" i="11"/>
  <c r="T664" i="11"/>
  <c r="T426" i="11"/>
  <c r="T937" i="11"/>
  <c r="T226" i="11"/>
  <c r="T356" i="11"/>
  <c r="T790" i="11"/>
  <c r="T59" i="11"/>
  <c r="T617" i="11"/>
  <c r="T919" i="11"/>
  <c r="T547" i="11"/>
  <c r="T201" i="11"/>
  <c r="T424" i="11"/>
  <c r="T641" i="11"/>
  <c r="T69" i="11"/>
  <c r="T346" i="11"/>
  <c r="T431" i="11"/>
  <c r="T103" i="11"/>
  <c r="T453" i="11"/>
  <c r="T876" i="11"/>
  <c r="T428" i="11"/>
  <c r="T506" i="11"/>
  <c r="T244" i="11"/>
  <c r="T31" i="11"/>
  <c r="T351" i="11"/>
  <c r="T99" i="11"/>
  <c r="T186" i="11"/>
  <c r="T914" i="11"/>
  <c r="T419" i="11"/>
  <c r="T371" i="11"/>
  <c r="T236" i="11"/>
  <c r="T360" i="11"/>
  <c r="T208" i="11"/>
  <c r="T193" i="11"/>
  <c r="T724" i="11"/>
  <c r="T837" i="11"/>
  <c r="T376" i="11"/>
  <c r="T121" i="11"/>
  <c r="T187" i="11"/>
  <c r="T359" i="11"/>
  <c r="T248" i="11"/>
  <c r="T240" i="11"/>
  <c r="T218" i="11"/>
  <c r="T432" i="11"/>
  <c r="T536" i="11"/>
  <c r="T91" i="11"/>
  <c r="T123" i="11"/>
  <c r="T494" i="11"/>
  <c r="T17" i="11"/>
  <c r="T560" i="11"/>
  <c r="T916" i="11"/>
  <c r="T239" i="11"/>
  <c r="T808" i="11"/>
  <c r="T131" i="11"/>
  <c r="T714" i="11"/>
  <c r="T435" i="11"/>
  <c r="T649" i="11"/>
  <c r="T807" i="11"/>
  <c r="T912" i="11"/>
  <c r="T636" i="11"/>
  <c r="T452" i="11"/>
  <c r="T19" i="11"/>
  <c r="T13" i="11"/>
  <c r="T633" i="11"/>
  <c r="T95" i="11"/>
  <c r="T925" i="11"/>
  <c r="T242" i="11"/>
  <c r="T824" i="11"/>
  <c r="T211" i="11"/>
  <c r="T527" i="11"/>
  <c r="T250" i="11"/>
  <c r="T246" i="11"/>
  <c r="T420" i="11"/>
  <c r="T786" i="11"/>
  <c r="T658" i="11"/>
  <c r="T47" i="11"/>
  <c r="T167" i="11"/>
  <c r="T163" i="11"/>
  <c r="T43" i="11"/>
  <c r="T168" i="11"/>
  <c r="T647" i="11"/>
  <c r="T621" i="11"/>
  <c r="T662" i="11"/>
  <c r="T719" i="11"/>
  <c r="T927" i="11"/>
  <c r="T874" i="11"/>
  <c r="T860" i="11"/>
  <c r="T41" i="11"/>
  <c r="T361" i="11"/>
  <c r="T75" i="11"/>
  <c r="T25" i="11"/>
  <c r="T184" i="11"/>
  <c r="T921" i="11"/>
  <c r="T127" i="11"/>
  <c r="T829" i="11"/>
  <c r="T911" i="11"/>
  <c r="T538" i="11"/>
  <c r="T561" i="11"/>
  <c r="T49" i="11"/>
  <c r="T948" i="11"/>
  <c r="T840" i="11"/>
  <c r="T532" i="11"/>
  <c r="T105" i="11"/>
  <c r="T147" i="11"/>
  <c r="T174" i="11"/>
  <c r="T716" i="11"/>
  <c r="T849" i="11"/>
  <c r="T823" i="11"/>
  <c r="T861" i="11"/>
  <c r="T909" i="11"/>
  <c r="T157" i="11"/>
  <c r="T357" i="11"/>
  <c r="T826" i="11"/>
  <c r="T854" i="11"/>
  <c r="T37" i="11"/>
  <c r="T141" i="11"/>
  <c r="T648" i="11"/>
  <c r="T612" i="11"/>
  <c r="T559" i="11"/>
  <c r="T350" i="11"/>
  <c r="T344" i="11"/>
  <c r="T172" i="11"/>
  <c r="T180" i="11"/>
  <c r="T33" i="11"/>
  <c r="T238" i="11"/>
  <c r="T139" i="11"/>
  <c r="T828" i="11"/>
  <c r="T712" i="11"/>
  <c r="T253" i="11"/>
  <c r="T79" i="11"/>
  <c r="T864" i="11"/>
  <c r="T35" i="11"/>
  <c r="T171" i="11"/>
  <c r="T540" i="11"/>
  <c r="T231" i="11"/>
  <c r="T311" i="11"/>
  <c r="T611" i="11"/>
  <c r="T720" i="11"/>
  <c r="T873" i="11"/>
  <c r="T319" i="11"/>
  <c r="T545" i="11"/>
  <c r="T639" i="11"/>
  <c r="T613" i="11"/>
  <c r="T191" i="11"/>
  <c r="T809" i="11"/>
  <c r="T245" i="11"/>
  <c r="T314" i="11"/>
  <c r="T650" i="11"/>
  <c r="T656" i="11"/>
  <c r="T886" i="11"/>
  <c r="T542" i="11"/>
  <c r="T931" i="11"/>
  <c r="T423" i="11"/>
  <c r="T179" i="11"/>
  <c r="T202" i="11"/>
  <c r="T852" i="11"/>
  <c r="T73" i="11"/>
  <c r="T23" i="11"/>
  <c r="T1008" i="11"/>
  <c r="T811" i="11"/>
  <c r="T941" i="11"/>
  <c r="T367" i="11"/>
  <c r="T358" i="11"/>
  <c r="T328" i="11"/>
  <c r="T349" i="11"/>
  <c r="T436" i="11"/>
  <c r="T425" i="11"/>
  <c r="T45" i="11"/>
  <c r="T234" i="11"/>
  <c r="T267" i="11"/>
  <c r="T952" i="11"/>
  <c r="T803" i="11"/>
  <c r="T51" i="11"/>
  <c r="T805" i="11"/>
  <c r="T176" i="11"/>
  <c r="T827" i="11"/>
  <c r="T951" i="11"/>
  <c r="T352" i="11"/>
  <c r="T189" i="11"/>
  <c r="T83" i="11"/>
  <c r="T345" i="11"/>
  <c r="T137" i="11"/>
  <c r="T196" i="11"/>
  <c r="T618" i="11"/>
  <c r="T499" i="11"/>
  <c r="T944" i="11"/>
  <c r="T348" i="11"/>
  <c r="T11" i="11"/>
  <c r="T161" i="11"/>
  <c r="T222" i="11"/>
  <c r="T322" i="11"/>
  <c r="T531" i="11"/>
  <c r="T717" i="11"/>
  <c r="T204" i="11"/>
  <c r="T637" i="11"/>
  <c r="T318" i="11"/>
  <c r="T434" i="11"/>
  <c r="T519" i="11"/>
  <c r="T529" i="11"/>
  <c r="T21" i="11"/>
  <c r="T71" i="11"/>
  <c r="T518" i="11"/>
  <c r="T806" i="11"/>
  <c r="T831" i="11"/>
  <c r="T722" i="11"/>
  <c r="T836" i="11"/>
  <c r="T530" i="11"/>
  <c r="T949" i="11"/>
  <c r="T194" i="11"/>
  <c r="T943" i="11"/>
  <c r="T918" i="11"/>
  <c r="T450" i="11"/>
  <c r="T841" i="11"/>
  <c r="T65" i="11"/>
  <c r="T608" i="11"/>
  <c r="T946" i="11"/>
  <c r="T243" i="11"/>
  <c r="T107" i="11"/>
  <c r="T264" i="11"/>
  <c r="T373" i="11"/>
  <c r="T159" i="11"/>
  <c r="T87" i="11"/>
  <c r="T235" i="11"/>
  <c r="T496" i="11"/>
  <c r="T959" i="11"/>
  <c r="T268" i="11"/>
  <c r="T504" i="11"/>
  <c r="T221" i="11"/>
  <c r="T15" i="11"/>
  <c r="T810" i="11"/>
  <c r="T188" i="11"/>
  <c r="T528" i="11"/>
  <c r="T820" i="11"/>
  <c r="T53" i="11"/>
  <c r="T877" i="11"/>
  <c r="T183" i="11"/>
  <c r="T109" i="11"/>
  <c r="T206" i="11"/>
  <c r="T609" i="11"/>
  <c r="T317" i="11"/>
  <c r="T945" i="11"/>
  <c r="T502" i="11"/>
  <c r="T192" i="11"/>
  <c r="T497" i="11"/>
  <c r="T723" i="11"/>
  <c r="T115" i="11"/>
  <c r="T200" i="11"/>
  <c r="T535" i="11"/>
  <c r="T368" i="11"/>
  <c r="T875" i="11"/>
  <c r="T500" i="11"/>
  <c r="T173" i="11"/>
  <c r="T784" i="11"/>
  <c r="T782" i="11"/>
  <c r="T913" i="11"/>
  <c r="T634" i="11"/>
  <c r="T534" i="11"/>
  <c r="T659" i="11"/>
  <c r="T821" i="11"/>
  <c r="T329" i="11"/>
  <c r="T622" i="11"/>
  <c r="T892" i="11"/>
  <c r="T546" i="11"/>
  <c r="T962" i="11"/>
  <c r="T802" i="11"/>
  <c r="T715" i="11"/>
  <c r="T972" i="11"/>
  <c r="T713" i="11"/>
  <c r="T233" i="11"/>
  <c r="T607" i="11"/>
  <c r="T711" i="11"/>
  <c r="T198" i="11"/>
  <c r="T708" i="11"/>
  <c r="T923" i="11"/>
  <c r="T822" i="11"/>
  <c r="T537" i="11"/>
  <c r="T725" i="11"/>
  <c r="T133" i="11"/>
  <c r="T872" i="11"/>
  <c r="T792" i="11"/>
  <c r="T326" i="11"/>
  <c r="T965" i="11"/>
  <c r="T830" i="11"/>
  <c r="T890" i="11"/>
  <c r="T847" i="11"/>
  <c r="T562" i="11"/>
  <c r="T789" i="11"/>
  <c r="T125" i="11"/>
  <c r="T327" i="11"/>
  <c r="T39" i="11"/>
  <c r="T265" i="11"/>
  <c r="T610" i="11"/>
  <c r="T433" i="11"/>
  <c r="T223" i="11"/>
  <c r="T707" i="11"/>
  <c r="T533" i="11"/>
  <c r="T165" i="11"/>
  <c r="T785" i="11"/>
  <c r="T884" i="11"/>
  <c r="T247" i="11"/>
  <c r="T220" i="11"/>
  <c r="T818" i="11"/>
  <c r="T215" i="11"/>
  <c r="T29" i="11"/>
  <c r="T93" i="11"/>
  <c r="T63" i="11"/>
  <c r="T190" i="11"/>
  <c r="T635" i="11"/>
  <c r="T374" i="11"/>
  <c r="T543" i="11"/>
  <c r="T505" i="11"/>
  <c r="T185" i="11"/>
  <c r="T606" i="11"/>
  <c r="T205" i="11"/>
  <c r="T55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S275" i="1"/>
  <c r="L712" i="1"/>
  <c r="P27" i="1" a="1"/>
  <c r="L317" i="1"/>
  <c r="AC28" i="1"/>
  <c r="L438" i="1"/>
  <c r="AC27" i="1" a="1"/>
  <c r="BS677" i="1"/>
  <c r="P28" i="1"/>
  <c r="BS356" i="1"/>
  <c r="L221" i="1"/>
  <c r="L463" i="1"/>
  <c r="W27" i="1" a="1"/>
  <c r="BS466" i="1"/>
  <c r="BS438" i="1"/>
  <c r="BS253" i="1"/>
  <c r="L547" i="1"/>
  <c r="L278" i="1"/>
  <c r="L356" i="1"/>
  <c r="L277" i="1"/>
  <c r="F8" i="1"/>
  <c r="E4" i="3" s="1"/>
  <c r="E3" i="3" s="1"/>
  <c r="BS547" i="1"/>
  <c r="BS221" i="1"/>
  <c r="L508" i="1"/>
  <c r="L404" i="1"/>
  <c r="BS508" i="1"/>
  <c r="BS465" i="1"/>
  <c r="E8" i="1"/>
  <c r="BS404" i="1"/>
  <c r="L253" i="1"/>
  <c r="BS715" i="1"/>
  <c r="W28" i="1"/>
  <c r="X28" i="1"/>
  <c r="Q27" i="1" a="1"/>
  <c r="X27" i="1" a="1"/>
  <c r="L715" i="1"/>
  <c r="BS317" i="1"/>
  <c r="T178" i="11"/>
  <c r="T706" i="11"/>
  <c r="T643" i="11"/>
  <c r="T523" i="11"/>
  <c r="T603" i="11"/>
  <c r="T495" i="11"/>
  <c r="T175" i="11"/>
  <c r="T780" i="11"/>
  <c r="T229" i="11"/>
  <c r="T421" i="11"/>
  <c r="T354" i="11"/>
  <c r="T309" i="11"/>
  <c r="T644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G8" i="1"/>
  <c r="M5" i="1" s="1"/>
  <c r="H8" i="1"/>
  <c r="N5" i="1" l="1"/>
  <c r="F4" i="3"/>
  <c r="H4" i="3" s="1"/>
  <c r="J8" i="1"/>
  <c r="I8" i="1"/>
  <c r="I26" i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F3" i="3" l="1"/>
  <c r="I3" i="3" s="1"/>
  <c r="G4" i="3"/>
  <c r="G3" i="3" s="1"/>
  <c r="I4" i="3"/>
  <c r="E24" i="1" a="1"/>
  <c r="E23" i="1" a="1"/>
  <c r="E22" i="1" a="1"/>
  <c r="E26" i="1" a="1"/>
  <c r="E25" i="1" a="1"/>
  <c r="E17" i="1" a="1"/>
  <c r="E14" i="1" a="1"/>
  <c r="E13" i="1" a="1"/>
  <c r="E16" i="1" a="1"/>
  <c r="E18" i="1" a="1"/>
  <c r="E12" i="1" a="1"/>
  <c r="E15" i="1" a="1"/>
  <c r="K4" i="3" l="1"/>
  <c r="BP41" i="1" l="1"/>
  <c r="BP456" i="1"/>
  <c r="BP325" i="1"/>
  <c r="AZ544" i="4"/>
  <c r="BP117" i="1"/>
  <c r="AZ340" i="4"/>
  <c r="AZ450" i="4"/>
  <c r="BP152" i="1"/>
  <c r="BP226" i="1"/>
  <c r="BP212" i="1"/>
  <c r="BP545" i="1"/>
  <c r="BP159" i="1"/>
  <c r="BP442" i="1"/>
  <c r="Z51" i="9"/>
  <c r="AZ306" i="4"/>
  <c r="BP310" i="1"/>
  <c r="BP273" i="1"/>
  <c r="AZ226" i="4"/>
  <c r="AZ87" i="4"/>
  <c r="BP547" i="1"/>
  <c r="BP411" i="1"/>
  <c r="BP594" i="1"/>
  <c r="BP260" i="1"/>
  <c r="BP598" i="1"/>
  <c r="AZ436" i="4"/>
  <c r="BP48" i="1"/>
  <c r="AZ523" i="4"/>
  <c r="BP610" i="1"/>
  <c r="AZ266" i="4"/>
  <c r="AZ223" i="4"/>
  <c r="AZ313" i="4"/>
  <c r="Z56" i="9"/>
  <c r="AZ520" i="4"/>
  <c r="AZ515" i="4"/>
  <c r="BP573" i="1"/>
  <c r="AZ239" i="4"/>
  <c r="AZ296" i="4"/>
  <c r="AZ558" i="4"/>
  <c r="AZ267" i="4"/>
  <c r="BP359" i="1"/>
  <c r="BP81" i="1"/>
  <c r="BP607" i="1"/>
  <c r="AZ526" i="4"/>
  <c r="AZ43" i="4"/>
  <c r="AZ141" i="4"/>
  <c r="BP641" i="1"/>
  <c r="BP654" i="1"/>
  <c r="BP611" i="1"/>
  <c r="AZ435" i="4"/>
  <c r="BP249" i="1"/>
  <c r="BP527" i="1"/>
  <c r="Z40" i="9"/>
  <c r="AZ531" i="4"/>
  <c r="AZ334" i="4"/>
  <c r="AZ190" i="4"/>
  <c r="BP468" i="1"/>
  <c r="AZ181" i="4"/>
  <c r="BP362" i="1"/>
  <c r="BP672" i="1"/>
  <c r="AZ555" i="4"/>
  <c r="AZ195" i="4"/>
  <c r="Z50" i="9"/>
  <c r="BP389" i="1"/>
  <c r="BP326" i="1"/>
  <c r="BP88" i="1"/>
  <c r="AZ154" i="4"/>
  <c r="BP743" i="1"/>
  <c r="BP272" i="1"/>
  <c r="BP556" i="1"/>
  <c r="BP741" i="1"/>
  <c r="BP187" i="1"/>
  <c r="BP353" i="1"/>
  <c r="AZ255" i="4"/>
  <c r="BP651" i="1"/>
  <c r="AZ274" i="4"/>
  <c r="BP599" i="1"/>
  <c r="AZ412" i="4"/>
  <c r="AZ242" i="4"/>
  <c r="AZ533" i="4"/>
  <c r="BP632" i="1"/>
  <c r="AZ44" i="4"/>
  <c r="BP404" i="1"/>
  <c r="BP279" i="1"/>
  <c r="AZ389" i="4"/>
  <c r="BP342" i="1"/>
  <c r="BP396" i="1"/>
  <c r="AZ422" i="4"/>
  <c r="BP752" i="1"/>
  <c r="AZ301" i="4"/>
  <c r="AZ425" i="4"/>
  <c r="AZ303" i="4"/>
  <c r="AZ396" i="4"/>
  <c r="BP441" i="1"/>
  <c r="BP533" i="1"/>
  <c r="AZ50" i="4"/>
  <c r="AZ263" i="4"/>
  <c r="BP703" i="1"/>
  <c r="BP738" i="1"/>
  <c r="AZ333" i="4"/>
  <c r="BP339" i="1"/>
  <c r="BP368" i="1"/>
  <c r="AZ78" i="4"/>
  <c r="AZ205" i="4"/>
  <c r="BP616" i="1"/>
  <c r="BP619" i="1"/>
  <c r="BP530" i="1"/>
  <c r="BP656" i="1"/>
  <c r="AZ501" i="4"/>
  <c r="AZ297" i="4"/>
  <c r="BP423" i="1"/>
  <c r="Z65" i="9"/>
  <c r="AZ221" i="4"/>
  <c r="AZ147" i="4"/>
  <c r="BP615" i="1"/>
  <c r="AZ64" i="4"/>
  <c r="AZ482" i="4"/>
  <c r="BP259" i="1"/>
  <c r="BP660" i="1"/>
  <c r="Z79" i="9"/>
  <c r="AZ467" i="4"/>
  <c r="BP320" i="1"/>
  <c r="AZ31" i="4"/>
  <c r="BP523" i="1"/>
  <c r="AZ560" i="4"/>
  <c r="BP314" i="1"/>
  <c r="BP693" i="1"/>
  <c r="BP591" i="1"/>
  <c r="AZ454" i="4"/>
  <c r="BP188" i="1"/>
  <c r="BP250" i="1"/>
  <c r="BP522" i="1"/>
  <c r="AZ480" i="4"/>
  <c r="BP93" i="1"/>
  <c r="BP502" i="1"/>
  <c r="BP415" i="1"/>
  <c r="BP650" i="1"/>
  <c r="AZ521" i="4"/>
  <c r="BP101" i="1"/>
  <c r="Z42" i="9"/>
  <c r="BP710" i="1"/>
  <c r="AZ174" i="4"/>
  <c r="AZ104" i="4"/>
  <c r="BP644" i="1"/>
  <c r="BP689" i="1"/>
  <c r="BP168" i="1"/>
  <c r="BP374" i="1"/>
  <c r="BP176" i="1"/>
  <c r="BP544" i="1"/>
  <c r="BP439" i="1"/>
  <c r="BP75" i="1"/>
  <c r="BP512" i="1"/>
  <c r="BP464" i="1"/>
  <c r="BP174" i="1"/>
  <c r="AZ564" i="4"/>
  <c r="BP207" i="1"/>
  <c r="AZ344" i="4"/>
  <c r="AZ421" i="4"/>
  <c r="BP351" i="1"/>
  <c r="AZ126" i="4"/>
  <c r="AZ228" i="4"/>
  <c r="BP713" i="1"/>
  <c r="BP708" i="1"/>
  <c r="AZ431" i="4"/>
  <c r="BP528" i="1"/>
  <c r="AZ193" i="4"/>
  <c r="AZ287" i="4"/>
  <c r="BP33" i="1"/>
  <c r="AZ149" i="4"/>
  <c r="AZ406" i="4"/>
  <c r="AZ428" i="4"/>
  <c r="AZ173" i="4"/>
  <c r="BP316" i="1"/>
  <c r="BP694" i="1"/>
  <c r="BP71" i="1"/>
  <c r="AZ132" i="4"/>
  <c r="BP558" i="1"/>
  <c r="BP332" i="1"/>
  <c r="BP455" i="1"/>
  <c r="BP155" i="1"/>
  <c r="AZ45" i="4"/>
  <c r="BP369" i="1"/>
  <c r="AZ346" i="4"/>
  <c r="BP696" i="1"/>
  <c r="AZ151" i="4"/>
  <c r="BP70" i="1"/>
  <c r="AZ439" i="4"/>
  <c r="AZ169" i="4"/>
  <c r="BP575" i="1"/>
  <c r="BP296" i="1"/>
  <c r="AZ144" i="4"/>
  <c r="AZ445" i="4"/>
  <c r="AZ551" i="4"/>
  <c r="BP264" i="1"/>
  <c r="BP44" i="1"/>
  <c r="BP224" i="1"/>
  <c r="AZ85" i="4"/>
  <c r="BP499" i="1"/>
  <c r="BP116" i="1"/>
  <c r="BP243" i="1"/>
  <c r="AZ339" i="4"/>
  <c r="BP692" i="1"/>
  <c r="AZ233" i="4"/>
  <c r="BP300" i="1"/>
  <c r="BP204" i="1"/>
  <c r="AZ505" i="4"/>
  <c r="BP270" i="1"/>
  <c r="AZ79" i="4"/>
  <c r="BP34" i="1"/>
  <c r="AZ379" i="4"/>
  <c r="AZ473" i="4"/>
  <c r="AZ562" i="4"/>
  <c r="BP653" i="1"/>
  <c r="AZ535" i="4"/>
  <c r="AZ481" i="4"/>
  <c r="AZ293" i="4"/>
  <c r="BP39" i="1"/>
  <c r="Z60" i="9"/>
  <c r="AZ227" i="4"/>
  <c r="AZ359" i="4"/>
  <c r="AZ150" i="4"/>
  <c r="BP380" i="1"/>
  <c r="BP337" i="1"/>
  <c r="BP658" i="1"/>
  <c r="AZ127" i="4"/>
  <c r="AZ295" i="4"/>
  <c r="AZ561" i="4"/>
  <c r="BP486" i="1"/>
  <c r="BP335" i="1"/>
  <c r="BP365" i="1"/>
  <c r="AZ456" i="4"/>
  <c r="BP32" i="1"/>
  <c r="BP625" i="1"/>
  <c r="Z52" i="9"/>
  <c r="BP452" i="1"/>
  <c r="Z46" i="9"/>
  <c r="Z73" i="9"/>
  <c r="AZ117" i="4"/>
  <c r="BP102" i="1"/>
  <c r="AZ177" i="4"/>
  <c r="BP123" i="1"/>
  <c r="BP690" i="1"/>
  <c r="BP688" i="1"/>
  <c r="BP746" i="1"/>
  <c r="BP194" i="1"/>
  <c r="BP588" i="1"/>
  <c r="Z34" i="9"/>
  <c r="BP338" i="1"/>
  <c r="AZ170" i="4"/>
  <c r="AZ534" i="4"/>
  <c r="BP35" i="1"/>
  <c r="BP90" i="1"/>
  <c r="AZ407" i="4"/>
  <c r="BP675" i="1"/>
  <c r="BP608" i="1"/>
  <c r="BP709" i="1"/>
  <c r="AZ490" i="4"/>
  <c r="BP111" i="1"/>
  <c r="AZ319" i="4"/>
  <c r="BP164" i="1"/>
  <c r="BP417" i="1"/>
  <c r="BP579" i="1"/>
  <c r="BP225" i="1"/>
  <c r="BP333" i="1"/>
  <c r="BP190" i="1"/>
  <c r="AZ101" i="4"/>
  <c r="AZ499" i="4"/>
  <c r="BP700" i="1"/>
  <c r="BP47" i="1"/>
  <c r="AZ448" i="4"/>
  <c r="AZ517" i="4"/>
  <c r="AZ93" i="4"/>
  <c r="AZ68" i="4"/>
  <c r="AZ192" i="4"/>
  <c r="BP727" i="1"/>
  <c r="BP182" i="1"/>
  <c r="BP126" i="1"/>
  <c r="BP734" i="1"/>
  <c r="Z31" i="9"/>
  <c r="AZ224" i="4"/>
  <c r="AZ140" i="4"/>
  <c r="AZ393" i="4"/>
  <c r="AZ312" i="4"/>
  <c r="BP276" i="1"/>
  <c r="AZ447" i="4"/>
  <c r="BP497" i="1"/>
  <c r="BP648" i="1"/>
  <c r="BP146" i="1"/>
  <c r="BP323" i="1"/>
  <c r="AZ143" i="4"/>
  <c r="BP577" i="1"/>
  <c r="BP518" i="1"/>
  <c r="BP631" i="1"/>
  <c r="BP412" i="1"/>
  <c r="BP684" i="1"/>
  <c r="AZ317" i="4"/>
  <c r="BP666" i="1"/>
  <c r="AZ536" i="4"/>
  <c r="AZ98" i="4"/>
  <c r="BP485" i="1"/>
  <c r="BP513" i="1"/>
  <c r="AZ172" i="4"/>
  <c r="BP108" i="1"/>
  <c r="AZ240" i="4"/>
  <c r="AZ235" i="4"/>
  <c r="AZ358" i="4"/>
  <c r="AZ250" i="4"/>
  <c r="AZ328" i="4"/>
  <c r="BP440" i="1"/>
  <c r="BP147" i="1"/>
  <c r="AZ148" i="4"/>
  <c r="AZ485" i="4"/>
  <c r="BP60" i="1"/>
  <c r="AZ414" i="4"/>
  <c r="BP657" i="1"/>
  <c r="BP257" i="1"/>
  <c r="AZ135" i="4"/>
  <c r="BP367" i="1"/>
  <c r="AZ444" i="4"/>
  <c r="BP179" i="1"/>
  <c r="Z33" i="9"/>
  <c r="BP43" i="1"/>
  <c r="BP283" i="1"/>
  <c r="BP715" i="1"/>
  <c r="BP109" i="1"/>
  <c r="AZ189" i="4"/>
  <c r="BP605" i="1"/>
  <c r="AZ73" i="4"/>
  <c r="BP629" i="1"/>
  <c r="AZ330" i="4"/>
  <c r="BP371" i="1"/>
  <c r="AZ475" i="4"/>
  <c r="BP427" i="1"/>
  <c r="AZ556" i="4"/>
  <c r="AZ286" i="4"/>
  <c r="BP428" i="1"/>
  <c r="BP726" i="1"/>
  <c r="AZ277" i="4"/>
  <c r="AZ503" i="4"/>
  <c r="BP289" i="1"/>
  <c r="AZ80" i="4"/>
  <c r="AZ168" i="4"/>
  <c r="BP219" i="1"/>
  <c r="BP446" i="1"/>
  <c r="BP134" i="1"/>
  <c r="BP470" i="1"/>
  <c r="BP416" i="1"/>
  <c r="BP728" i="1"/>
  <c r="BP426" i="1"/>
  <c r="AZ342" i="4"/>
  <c r="BP501" i="1"/>
  <c r="Z63" i="9"/>
  <c r="AZ120" i="4"/>
  <c r="BP678" i="1"/>
  <c r="BP122" i="1"/>
  <c r="BP444" i="1"/>
  <c r="AZ495" i="4"/>
  <c r="AZ260" i="4"/>
  <c r="BP216" i="1"/>
  <c r="BP256" i="1"/>
  <c r="BP355" i="1"/>
  <c r="BP731" i="1"/>
  <c r="BP189" i="1"/>
  <c r="BP136" i="1"/>
  <c r="BP399" i="1"/>
  <c r="AZ185" i="4"/>
  <c r="BP253" i="1"/>
  <c r="BP449" i="1"/>
  <c r="BP574" i="1"/>
  <c r="AZ187" i="4"/>
  <c r="BP95" i="1"/>
  <c r="AZ380" i="4"/>
  <c r="BP87" i="1"/>
  <c r="BP386" i="1"/>
  <c r="AZ479" i="4"/>
  <c r="BP80" i="1"/>
  <c r="AZ343" i="4"/>
  <c r="BP107" i="1"/>
  <c r="BP482" i="1"/>
  <c r="AZ86" i="4"/>
  <c r="AZ275" i="4"/>
  <c r="BP604" i="1"/>
  <c r="BP643" i="1"/>
  <c r="AZ351" i="4"/>
  <c r="Z54" i="9"/>
  <c r="BP433" i="1"/>
  <c r="AZ477" i="4"/>
  <c r="AZ290" i="4"/>
  <c r="BP349" i="1"/>
  <c r="AZ282" i="4"/>
  <c r="AZ110" i="4"/>
  <c r="AZ142" i="4"/>
  <c r="AZ387" i="4"/>
  <c r="BP251" i="1"/>
  <c r="BP166" i="1"/>
  <c r="AZ113" i="4"/>
  <c r="AZ234" i="4"/>
  <c r="BP465" i="1"/>
  <c r="AZ353" i="4"/>
  <c r="BP487" i="1"/>
  <c r="BP663" i="1"/>
  <c r="AZ145" i="4"/>
  <c r="BP378" i="1"/>
  <c r="AZ371" i="4"/>
  <c r="BP457" i="1"/>
  <c r="BP553" i="1"/>
  <c r="Z35" i="9"/>
  <c r="BP203" i="1"/>
  <c r="BP208" i="1"/>
  <c r="AZ97" i="4"/>
  <c r="AZ304" i="4"/>
  <c r="BP76" i="1"/>
  <c r="AZ128" i="4"/>
  <c r="Z76" i="9"/>
  <c r="BP129" i="1"/>
  <c r="BP245" i="1"/>
  <c r="BP232" i="1"/>
  <c r="BP170" i="1"/>
  <c r="BP571" i="1"/>
  <c r="AZ537" i="4"/>
  <c r="BP647" i="1"/>
  <c r="AZ264" i="4"/>
  <c r="AZ219" i="4"/>
  <c r="BP364" i="1"/>
  <c r="AZ109" i="4"/>
  <c r="BP135" i="1"/>
  <c r="BP450" i="1"/>
  <c r="BP668" i="1"/>
  <c r="AZ327" i="4"/>
  <c r="Z47" i="9"/>
  <c r="BP274" i="1"/>
  <c r="BP706" i="1"/>
  <c r="BP677" i="1"/>
  <c r="AZ106" i="4"/>
  <c r="BP543" i="1"/>
  <c r="AZ245" i="4"/>
  <c r="AZ547" i="4"/>
  <c r="BP509" i="1"/>
  <c r="BP670" i="1"/>
  <c r="BP99" i="1"/>
  <c r="BP496" i="1"/>
  <c r="BP277" i="1"/>
  <c r="AZ395" i="4"/>
  <c r="AZ509" i="4"/>
  <c r="BP156" i="1"/>
  <c r="AZ548" i="4"/>
  <c r="BP435" i="1"/>
  <c r="AZ411" i="4"/>
  <c r="BP697" i="1"/>
  <c r="BP110" i="1"/>
  <c r="BP705" i="1"/>
  <c r="AZ114" i="4"/>
  <c r="BP347" i="1"/>
  <c r="AZ202" i="4"/>
  <c r="BP491" i="1"/>
  <c r="BP143" i="1"/>
  <c r="AZ199" i="4"/>
  <c r="AZ164" i="4"/>
  <c r="AZ112" i="4"/>
  <c r="AZ361" i="4"/>
  <c r="AZ217" i="4"/>
  <c r="BP52" i="1"/>
  <c r="BP198" i="1"/>
  <c r="BP115" i="1"/>
  <c r="BP72" i="1"/>
  <c r="AZ377" i="4"/>
  <c r="BP285" i="1"/>
  <c r="AZ347" i="4"/>
  <c r="AZ373" i="4"/>
  <c r="BP305" i="1"/>
  <c r="BP36" i="1"/>
  <c r="BP158" i="1"/>
  <c r="AZ131" i="4"/>
  <c r="BP390" i="1"/>
  <c r="BP40" i="1"/>
  <c r="BP718" i="1"/>
  <c r="AZ415" i="4"/>
  <c r="AZ514" i="4"/>
  <c r="AZ335" i="4"/>
  <c r="BP268" i="1"/>
  <c r="BP377" i="1"/>
  <c r="AZ489" i="4"/>
  <c r="AZ225" i="4"/>
  <c r="AZ247" i="4"/>
  <c r="AZ37" i="4"/>
  <c r="BP244" i="1"/>
  <c r="BP236" i="1"/>
  <c r="BP382" i="1"/>
  <c r="AZ507" i="4"/>
  <c r="BP282" i="1"/>
  <c r="BP381" i="1"/>
  <c r="AZ539" i="4"/>
  <c r="BP676" i="1"/>
  <c r="AZ367" i="4"/>
  <c r="BP313" i="1"/>
  <c r="BP540" i="1"/>
  <c r="BP422" i="1"/>
  <c r="AZ442" i="4"/>
  <c r="BP403" i="1"/>
  <c r="BP425" i="1"/>
  <c r="BP618" i="1"/>
  <c r="Z58" i="9"/>
  <c r="AZ500" i="4"/>
  <c r="AZ332" i="4"/>
  <c r="BP735" i="1"/>
  <c r="BP646" i="1"/>
  <c r="AZ378" i="4"/>
  <c r="BP299" i="1"/>
  <c r="BP202" i="1"/>
  <c r="AZ318" i="4"/>
  <c r="BP515" i="1"/>
  <c r="BP739" i="1"/>
  <c r="BP248" i="1"/>
  <c r="BP505" i="1"/>
  <c r="BP469" i="1"/>
  <c r="AZ434" i="4"/>
  <c r="AZ298" i="4"/>
  <c r="BP341" i="1"/>
  <c r="AZ251" i="4"/>
  <c r="Z64" i="9"/>
  <c r="BP209" i="1"/>
  <c r="BP552" i="1"/>
  <c r="AZ325" i="4"/>
  <c r="BP142" i="1"/>
  <c r="AZ81" i="4"/>
  <c r="BP681" i="1"/>
  <c r="AZ416" i="4"/>
  <c r="AZ280" i="4"/>
  <c r="BP388" i="1"/>
  <c r="BP130" i="1"/>
  <c r="BP290" i="1"/>
  <c r="BP402" i="1"/>
  <c r="AZ89" i="4"/>
  <c r="BP719" i="1"/>
  <c r="BP534" i="1"/>
  <c r="Z62" i="9"/>
  <c r="Z38" i="9"/>
  <c r="AZ51" i="4"/>
  <c r="BP466" i="1"/>
  <c r="BP151" i="1"/>
  <c r="BP565" i="1"/>
  <c r="BP267" i="1"/>
  <c r="BP340" i="1"/>
  <c r="AZ543" i="4"/>
  <c r="BP397" i="1"/>
  <c r="BP447" i="1"/>
  <c r="BP303" i="1"/>
  <c r="BP234" i="1"/>
  <c r="AZ302" i="4"/>
  <c r="BP508" i="1"/>
  <c r="AZ385" i="4"/>
  <c r="BP258" i="1"/>
  <c r="BP661" i="1"/>
  <c r="BP215" i="1"/>
  <c r="Z75" i="9"/>
  <c r="BP67" i="1"/>
  <c r="BP430" i="1"/>
  <c r="AZ183" i="4"/>
  <c r="BP484" i="1"/>
  <c r="BP51" i="1"/>
  <c r="BP315" i="1"/>
  <c r="AZ299" i="4"/>
  <c r="BP286" i="1"/>
  <c r="AZ249" i="4"/>
  <c r="BP83" i="1"/>
  <c r="BP149" i="1"/>
  <c r="AZ426" i="4"/>
  <c r="AZ179" i="4"/>
  <c r="AZ476" i="4"/>
  <c r="AZ137" i="4"/>
  <c r="BP222" i="1"/>
  <c r="BP375" i="1"/>
  <c r="AZ314" i="4"/>
  <c r="BP100" i="1"/>
  <c r="BP178" i="1"/>
  <c r="AZ427" i="4"/>
  <c r="BP241" i="1"/>
  <c r="BP139" i="1"/>
  <c r="BP210" i="1"/>
  <c r="AZ529" i="4"/>
  <c r="BP520" i="1"/>
  <c r="AZ468" i="4"/>
  <c r="AZ261" i="4"/>
  <c r="BP581" i="1"/>
  <c r="BP503" i="1"/>
  <c r="AZ446" i="4"/>
  <c r="BP121" i="1"/>
  <c r="AZ232" i="4"/>
  <c r="BP655" i="1"/>
  <c r="AZ405" i="4"/>
  <c r="BP214" i="1"/>
  <c r="BP489" i="1"/>
  <c r="BP712" i="1"/>
  <c r="BP254" i="1"/>
  <c r="BP636" i="1"/>
  <c r="BP550" i="1"/>
  <c r="AZ502" i="4"/>
  <c r="BP687" i="1"/>
  <c r="BP247" i="1"/>
  <c r="AZ96" i="4"/>
  <c r="AZ230" i="4"/>
  <c r="AZ530" i="4"/>
  <c r="AZ63" i="4"/>
  <c r="BP344" i="1"/>
  <c r="AZ100" i="4"/>
  <c r="BP674" i="1"/>
  <c r="AZ453" i="4"/>
  <c r="BP467" i="1"/>
  <c r="BP596" i="1"/>
  <c r="BP613" i="1"/>
  <c r="AZ384" i="4"/>
  <c r="BP683" i="1"/>
  <c r="Z57" i="9"/>
  <c r="AZ188" i="4"/>
  <c r="BP617" i="1"/>
  <c r="BP459" i="1"/>
  <c r="BP432" i="1"/>
  <c r="BP262" i="1"/>
  <c r="AZ484" i="4"/>
  <c r="AZ61" i="4"/>
  <c r="Z37" i="9"/>
  <c r="BP755" i="1"/>
  <c r="BP319" i="1"/>
  <c r="BP560" i="1"/>
  <c r="AZ403" i="4"/>
  <c r="AZ349" i="4"/>
  <c r="BP454" i="1"/>
  <c r="AZ487" i="4"/>
  <c r="AZ429" i="4"/>
  <c r="AZ94" i="4"/>
  <c r="BP327" i="1"/>
  <c r="AZ259" i="4"/>
  <c r="BP235" i="1"/>
  <c r="AZ360" i="4"/>
  <c r="BP559" i="1"/>
  <c r="BP609" i="1"/>
  <c r="AZ419" i="4"/>
  <c r="AZ354" i="4"/>
  <c r="BP261" i="1"/>
  <c r="BP372" i="1"/>
  <c r="AZ129" i="4"/>
  <c r="BP686" i="1"/>
  <c r="BP65" i="1"/>
  <c r="AZ394" i="4"/>
  <c r="BP519" i="1"/>
  <c r="Z80" i="9"/>
  <c r="Z32" i="9"/>
  <c r="AZ497" i="4"/>
  <c r="AZ244" i="4"/>
  <c r="BP211" i="1"/>
  <c r="AZ549" i="4"/>
  <c r="BP400" i="1"/>
  <c r="BP127" i="1"/>
  <c r="BP685" i="1"/>
  <c r="BP30" i="1"/>
  <c r="BP626" i="1"/>
  <c r="BP462" i="1"/>
  <c r="AZ471" i="4"/>
  <c r="AZ457" i="4"/>
  <c r="BP639" i="1"/>
  <c r="AZ350" i="4"/>
  <c r="BP197" i="1"/>
  <c r="BP69" i="1"/>
  <c r="BP201" i="1"/>
  <c r="BP475" i="1"/>
  <c r="Z41" i="9"/>
  <c r="AZ545" i="4"/>
  <c r="BP120" i="1"/>
  <c r="BP131" i="1"/>
  <c r="AZ84" i="4"/>
  <c r="AZ400" i="4"/>
  <c r="BP529" i="1"/>
  <c r="AZ270" i="4"/>
  <c r="BP756" i="1"/>
  <c r="AZ38" i="4"/>
  <c r="BP266" i="1"/>
  <c r="BP306" i="1"/>
  <c r="BP538" i="1"/>
  <c r="BP162" i="1"/>
  <c r="BP62" i="1"/>
  <c r="AZ397" i="4"/>
  <c r="BP699" i="1"/>
  <c r="AZ459" i="4"/>
  <c r="AZ464" i="4"/>
  <c r="BP229" i="1"/>
  <c r="BP360" i="1"/>
  <c r="BP324" i="1"/>
  <c r="BP56" i="1"/>
  <c r="BP38" i="1"/>
  <c r="BP148" i="1"/>
  <c r="BP659" i="1"/>
  <c r="BP350" i="1"/>
  <c r="BP536" i="1"/>
  <c r="AZ82" i="4"/>
  <c r="AZ381" i="4"/>
  <c r="BP584" i="1"/>
  <c r="BP175" i="1"/>
  <c r="BP192" i="1"/>
  <c r="BP549" i="1"/>
  <c r="AZ392" i="4"/>
  <c r="BP89" i="1"/>
  <c r="BP413" i="1"/>
  <c r="BP673" i="1"/>
  <c r="BP492" i="1"/>
  <c r="AZ374" i="4"/>
  <c r="AZ438" i="4"/>
  <c r="BP667" i="1"/>
  <c r="BP376" i="1"/>
  <c r="BP173" i="1"/>
  <c r="AZ370" i="4"/>
  <c r="BP103" i="1"/>
  <c r="BP119" i="1"/>
  <c r="BP196" i="1"/>
  <c r="AZ162" i="4"/>
  <c r="AZ488" i="4"/>
  <c r="BP221" i="1"/>
  <c r="Z68" i="9"/>
  <c r="BP366" i="1"/>
  <c r="BP702" i="1"/>
  <c r="BP592" i="1"/>
  <c r="AZ196" i="4"/>
  <c r="BP105" i="1"/>
  <c r="BP104" i="1"/>
  <c r="AZ524" i="4"/>
  <c r="BP564" i="1"/>
  <c r="AZ123" i="4"/>
  <c r="BP58" i="1"/>
  <c r="AZ366" i="4"/>
  <c r="AZ71" i="4"/>
  <c r="BP477" i="1"/>
  <c r="AZ231" i="4"/>
  <c r="BP436" i="1"/>
  <c r="AZ516" i="4"/>
  <c r="BP291" i="1"/>
  <c r="BP453" i="1"/>
  <c r="BP97" i="1"/>
  <c r="BP199" i="1"/>
  <c r="AZ455" i="4"/>
  <c r="AZ292" i="4"/>
  <c r="BP167" i="1"/>
  <c r="BP595" i="1"/>
  <c r="BP642" i="1"/>
  <c r="BP562" i="1"/>
  <c r="BP55" i="1"/>
  <c r="AZ58" i="4"/>
  <c r="Z55" i="9"/>
  <c r="BP570" i="1"/>
  <c r="AZ134" i="4"/>
  <c r="AZ102" i="4"/>
  <c r="BP437" i="1"/>
  <c r="AZ75" i="4"/>
  <c r="AZ466" i="4"/>
  <c r="BP405" i="1"/>
  <c r="BP493" i="1"/>
  <c r="BP669" i="1"/>
  <c r="AZ338" i="4"/>
  <c r="AZ243" i="4"/>
  <c r="AZ508" i="4"/>
  <c r="BP297" i="1"/>
  <c r="BP383" i="1"/>
  <c r="BP42" i="1"/>
  <c r="BP318" i="1"/>
  <c r="BP664" i="1"/>
  <c r="Z43" i="9"/>
  <c r="BP392" i="1"/>
  <c r="BP723" i="1"/>
  <c r="AZ95" i="4"/>
  <c r="AZ563" i="4"/>
  <c r="AZ284" i="4"/>
  <c r="BP443" i="1"/>
  <c r="BP284" i="1"/>
  <c r="AZ341" i="4"/>
  <c r="AZ59" i="4"/>
  <c r="AZ167" i="4"/>
  <c r="BP722" i="1"/>
  <c r="BP231" i="1"/>
  <c r="BP679" i="1"/>
  <c r="BP680" i="1"/>
  <c r="BP153" i="1"/>
  <c r="Z71" i="9"/>
  <c r="AZ273" i="4"/>
  <c r="BP744" i="1"/>
  <c r="AZ532" i="4"/>
  <c r="AZ352" i="4"/>
  <c r="AZ271" i="4"/>
  <c r="BP263" i="1"/>
  <c r="BP511" i="1"/>
  <c r="BP220" i="1"/>
  <c r="AZ285" i="4"/>
  <c r="AZ552" i="4"/>
  <c r="BP230" i="1"/>
  <c r="BP317" i="1"/>
  <c r="AZ41" i="4"/>
  <c r="Z61" i="9"/>
  <c r="AZ288" i="4"/>
  <c r="AZ262" i="4"/>
  <c r="AZ35" i="4"/>
  <c r="AZ54" i="4"/>
  <c r="AZ506" i="4"/>
  <c r="AZ376" i="4"/>
  <c r="BP200" i="1"/>
  <c r="AZ60" i="4"/>
  <c r="AZ486" i="4"/>
  <c r="AZ133" i="4"/>
  <c r="BP635" i="1"/>
  <c r="Z39" i="9"/>
  <c r="BP242" i="1"/>
  <c r="BP483" i="1"/>
  <c r="BP186" i="1"/>
  <c r="AZ138" i="4"/>
  <c r="AZ557" i="4"/>
  <c r="BP481" i="1"/>
  <c r="AZ388" i="4"/>
  <c r="BP357" i="1"/>
  <c r="BP652" i="1"/>
  <c r="BP749" i="1"/>
  <c r="AZ42" i="4"/>
  <c r="BP589" i="1"/>
  <c r="BP603" i="1"/>
  <c r="AZ511" i="4"/>
  <c r="AZ315" i="4"/>
  <c r="AZ469" i="4"/>
  <c r="BP704" i="1"/>
  <c r="BP265" i="1"/>
  <c r="BP555" i="1"/>
  <c r="BP568" i="1"/>
  <c r="AZ522" i="4"/>
  <c r="BP227" i="1"/>
  <c r="AZ57" i="4"/>
  <c r="BP91" i="1"/>
  <c r="BP312" i="1"/>
  <c r="BP601" i="1"/>
  <c r="AZ159" i="4"/>
  <c r="BP57" i="1"/>
  <c r="BP414" i="1"/>
  <c r="AZ316" i="4"/>
  <c r="AZ413" i="4"/>
  <c r="BP161" i="1"/>
  <c r="AZ322" i="4"/>
  <c r="AZ320" i="4"/>
  <c r="BP385" i="1"/>
  <c r="AZ324" i="4"/>
  <c r="BP637" i="1"/>
  <c r="AZ238" i="4"/>
  <c r="BP567" i="1"/>
  <c r="BP526" i="1"/>
  <c r="AZ294" i="4"/>
  <c r="BP302" i="1"/>
  <c r="BP578" i="1"/>
  <c r="AZ513" i="4"/>
  <c r="BP721" i="1"/>
  <c r="AZ462" i="4"/>
  <c r="AZ337" i="4"/>
  <c r="AZ248" i="4"/>
  <c r="AZ496" i="4"/>
  <c r="BP294" i="1"/>
  <c r="AZ229" i="4"/>
  <c r="BP531" i="1"/>
  <c r="BP53" i="1"/>
  <c r="AZ55" i="4"/>
  <c r="BP309" i="1"/>
  <c r="AZ331" i="4"/>
  <c r="AZ472" i="4"/>
  <c r="BP740" i="1"/>
  <c r="AZ369" i="4"/>
  <c r="BP730" i="1"/>
  <c r="AZ237" i="4"/>
  <c r="AZ56" i="4"/>
  <c r="BP498" i="1"/>
  <c r="AZ121" i="4"/>
  <c r="BP280" i="1"/>
  <c r="AZ423" i="4"/>
  <c r="AZ375" i="4"/>
  <c r="BP633" i="1"/>
  <c r="BP61" i="1"/>
  <c r="BP488" i="1"/>
  <c r="AZ83" i="4"/>
  <c r="AZ441" i="4"/>
  <c r="BP237" i="1"/>
  <c r="BP329" i="1"/>
  <c r="AZ216" i="4"/>
  <c r="AZ391" i="4"/>
  <c r="Z49" i="9"/>
  <c r="AZ208" i="4"/>
  <c r="BP600" i="1"/>
  <c r="AZ538" i="4"/>
  <c r="AZ321" i="4"/>
  <c r="BP539" i="1"/>
  <c r="BP298" i="1"/>
  <c r="AZ62" i="4"/>
  <c r="AZ362" i="4"/>
  <c r="AZ336" i="4"/>
  <c r="AZ171" i="4"/>
  <c r="AZ463" i="4"/>
  <c r="BP561" i="1"/>
  <c r="BP278" i="1"/>
  <c r="BP346" i="1"/>
  <c r="BP725" i="1"/>
  <c r="BP729" i="1"/>
  <c r="BP171" i="1"/>
  <c r="BP141" i="1"/>
  <c r="BP606" i="1"/>
  <c r="BP172" i="1"/>
  <c r="BP717" i="1"/>
  <c r="AZ53" i="4"/>
  <c r="BP330" i="1"/>
  <c r="BP336" i="1"/>
  <c r="BP587" i="1"/>
  <c r="BP495" i="1"/>
  <c r="BP630" i="1"/>
  <c r="AZ91" i="4"/>
  <c r="BP246" i="1"/>
  <c r="Z69" i="9"/>
  <c r="BP479" i="1"/>
  <c r="AZ432" i="4"/>
  <c r="AZ398" i="4"/>
  <c r="BP321" i="1"/>
  <c r="Z36" i="9"/>
  <c r="BP352" i="1"/>
  <c r="BP322" i="1"/>
  <c r="BP548" i="1"/>
  <c r="AZ252" i="4"/>
  <c r="AZ458" i="4"/>
  <c r="BP707" i="1"/>
  <c r="AZ383" i="4"/>
  <c r="BP379" i="1"/>
  <c r="AZ355" i="4"/>
  <c r="BP406" i="1"/>
  <c r="BP586" i="1"/>
  <c r="BP737" i="1"/>
  <c r="AZ201" i="4"/>
  <c r="BP649" i="1"/>
  <c r="BP590" i="1"/>
  <c r="AZ307" i="4"/>
  <c r="BP145" i="1"/>
  <c r="AZ483" i="4"/>
  <c r="AZ153" i="4"/>
  <c r="AZ157" i="4"/>
  <c r="BP304" i="1"/>
  <c r="AZ437" i="4"/>
  <c r="BP74" i="1"/>
  <c r="AZ363" i="4"/>
  <c r="BP137" i="1"/>
  <c r="BP401" i="1"/>
  <c r="BP461" i="1"/>
  <c r="BP345" i="1"/>
  <c r="AZ203" i="4"/>
  <c r="BP445" i="1"/>
  <c r="BP448" i="1"/>
  <c r="BP281" i="1"/>
  <c r="AZ326" i="4"/>
  <c r="AZ345" i="4"/>
  <c r="AZ550" i="4"/>
  <c r="AZ184" i="4"/>
  <c r="BP711" i="1"/>
  <c r="AZ541" i="4"/>
  <c r="BP205" i="1"/>
  <c r="Z48" i="9"/>
  <c r="BP542" i="1"/>
  <c r="BP160" i="1"/>
  <c r="AZ236" i="4"/>
  <c r="BP640" i="1"/>
  <c r="BP628" i="1"/>
  <c r="BP133" i="1"/>
  <c r="AZ409" i="4"/>
  <c r="AZ305" i="4"/>
  <c r="BP736" i="1"/>
  <c r="BP84" i="1"/>
  <c r="AZ77" i="4"/>
  <c r="BP516" i="1"/>
  <c r="BP195" i="1"/>
  <c r="BP494" i="1"/>
  <c r="AZ197" i="4"/>
  <c r="AZ546" i="4"/>
  <c r="BP82" i="1"/>
  <c r="BP671" i="1"/>
  <c r="BP138" i="1"/>
  <c r="Z74" i="9"/>
  <c r="AZ36" i="4"/>
  <c r="BP307" i="1"/>
  <c r="BP154" i="1"/>
  <c r="AZ559" i="4"/>
  <c r="AZ90" i="4"/>
  <c r="AZ152" i="4"/>
  <c r="Z66" i="9"/>
  <c r="AZ213" i="4"/>
  <c r="AZ401" i="4"/>
  <c r="BP114" i="1"/>
  <c r="BP695" i="1"/>
  <c r="AZ156" i="4"/>
  <c r="BP597" i="1"/>
  <c r="BP361" i="1"/>
  <c r="BP271" i="1"/>
  <c r="BP118" i="1"/>
  <c r="BP532" i="1"/>
  <c r="BP293" i="1"/>
  <c r="BP169" i="1"/>
  <c r="BP255" i="1"/>
  <c r="BP128" i="1"/>
  <c r="AZ265" i="4"/>
  <c r="AZ276" i="4"/>
  <c r="BP394" i="1"/>
  <c r="AZ76" i="4"/>
  <c r="AZ329" i="4"/>
  <c r="AZ256" i="4"/>
  <c r="BP98" i="1"/>
  <c r="BP720" i="1"/>
  <c r="AZ206" i="4"/>
  <c r="BP476" i="1"/>
  <c r="AZ33" i="4"/>
  <c r="AZ528" i="4"/>
  <c r="AZ492" i="4"/>
  <c r="AZ52" i="4"/>
  <c r="AZ88" i="4"/>
  <c r="BP478" i="1"/>
  <c r="AZ115" i="4"/>
  <c r="Z45" i="9"/>
  <c r="AZ67" i="4"/>
  <c r="BP228" i="1"/>
  <c r="AZ47" i="4"/>
  <c r="AZ498" i="4"/>
  <c r="AZ493" i="4"/>
  <c r="BP311" i="1"/>
  <c r="AZ348" i="4"/>
  <c r="BP593" i="1"/>
  <c r="BP569" i="1"/>
  <c r="AZ30" i="4"/>
  <c r="BP698" i="1"/>
  <c r="AZ218" i="4"/>
  <c r="BP421" i="1"/>
  <c r="AZ404" i="4"/>
  <c r="AZ440" i="4"/>
  <c r="BP78" i="1"/>
  <c r="BP724" i="1"/>
  <c r="BP370" i="1"/>
  <c r="BP358" i="1"/>
  <c r="AZ356" i="4"/>
  <c r="AZ176" i="4"/>
  <c r="AZ39" i="4"/>
  <c r="BP602" i="1"/>
  <c r="AZ278" i="4"/>
  <c r="AZ449" i="4"/>
  <c r="AZ418" i="4"/>
  <c r="BP54" i="1"/>
  <c r="AZ420" i="4"/>
  <c r="AZ510" i="4"/>
  <c r="AZ136" i="4"/>
  <c r="BP144" i="1"/>
  <c r="AZ390" i="4"/>
  <c r="AZ125" i="4"/>
  <c r="BP585" i="1"/>
  <c r="AZ253" i="4"/>
  <c r="BP180" i="1"/>
  <c r="BP64" i="1"/>
  <c r="AZ70" i="4"/>
  <c r="AZ210" i="4"/>
  <c r="AZ119" i="4"/>
  <c r="AZ461" i="4"/>
  <c r="BP747" i="1"/>
  <c r="BP507" i="1"/>
  <c r="AZ565" i="4"/>
  <c r="AZ34" i="4"/>
  <c r="AZ241" i="4"/>
  <c r="AZ283" i="4"/>
  <c r="BP620" i="1"/>
  <c r="BP184" i="1"/>
  <c r="BP46" i="1"/>
  <c r="BP409" i="1"/>
  <c r="BP252" i="1"/>
  <c r="BP301" i="1"/>
  <c r="BP191" i="1"/>
  <c r="BP438" i="1"/>
  <c r="AZ111" i="4"/>
  <c r="BP77" i="1"/>
  <c r="AZ46" i="4"/>
  <c r="AZ424" i="4"/>
  <c r="AZ246" i="4"/>
  <c r="BP525" i="1"/>
  <c r="BP563" i="1"/>
  <c r="BP535" i="1"/>
  <c r="BP714" i="1"/>
  <c r="BP240" i="1"/>
  <c r="Z59" i="9"/>
  <c r="AZ257" i="4"/>
  <c r="AZ139" i="4"/>
  <c r="BP92" i="1"/>
  <c r="Z72" i="9"/>
  <c r="BP431" i="1"/>
  <c r="BP363" i="1"/>
  <c r="Z78" i="9"/>
  <c r="Z53" i="9"/>
  <c r="BP356" i="1"/>
  <c r="AZ269" i="4"/>
  <c r="BP638" i="1"/>
  <c r="BP185" i="1"/>
  <c r="AZ186" i="4"/>
  <c r="BP472" i="1"/>
  <c r="BP124" i="1"/>
  <c r="BP418" i="1"/>
  <c r="BP37" i="1"/>
  <c r="AZ402" i="4"/>
  <c r="BP112" i="1"/>
  <c r="BP206" i="1"/>
  <c r="BP691" i="1"/>
  <c r="AZ212" i="4"/>
  <c r="BP627" i="1"/>
  <c r="BP622" i="1"/>
  <c r="AZ540" i="4"/>
  <c r="AZ116" i="4"/>
  <c r="BP354" i="1"/>
  <c r="BP463" i="1"/>
  <c r="AZ311" i="4"/>
  <c r="AZ158" i="4"/>
  <c r="AZ410" i="4"/>
  <c r="BP287" i="1"/>
  <c r="BP308" i="1"/>
  <c r="BP506" i="1"/>
  <c r="AZ357" i="4"/>
  <c r="BP551" i="1"/>
  <c r="BP165" i="1"/>
  <c r="BP395" i="1"/>
  <c r="AZ258" i="4"/>
  <c r="BP665" i="1"/>
  <c r="AZ209" i="4"/>
  <c r="BP343" i="1"/>
  <c r="BP621" i="1"/>
  <c r="BP193" i="1"/>
  <c r="BP474" i="1"/>
  <c r="BP113" i="1"/>
  <c r="AZ107" i="4"/>
  <c r="AZ48" i="4"/>
  <c r="BP125" i="1"/>
  <c r="BP576" i="1"/>
  <c r="BP49" i="1"/>
  <c r="BP407" i="1"/>
  <c r="BP458" i="1"/>
  <c r="BP163" i="1"/>
  <c r="BP745" i="1"/>
  <c r="BP546" i="1"/>
  <c r="BP68" i="1"/>
  <c r="BP86" i="1"/>
  <c r="BP634" i="1"/>
  <c r="AZ215" i="4"/>
  <c r="BP59" i="1"/>
  <c r="AZ525" i="4"/>
  <c r="BP583" i="1"/>
  <c r="BP514" i="1"/>
  <c r="AZ281" i="4"/>
  <c r="BP572" i="1"/>
  <c r="BP408" i="1"/>
  <c r="AZ65" i="4"/>
  <c r="AZ417" i="4"/>
  <c r="AZ452" i="4"/>
  <c r="BP623" i="1"/>
  <c r="AZ211" i="4"/>
  <c r="AZ433" i="4"/>
  <c r="AZ474" i="4"/>
  <c r="AZ291" i="4"/>
  <c r="BP460" i="1"/>
  <c r="AZ386" i="4"/>
  <c r="AZ494" i="4"/>
  <c r="AZ430" i="4"/>
  <c r="AZ163" i="4"/>
  <c r="AZ166" i="4"/>
  <c r="AZ124" i="4"/>
  <c r="BP517" i="1"/>
  <c r="BP177" i="1"/>
  <c r="BP106" i="1"/>
  <c r="BP434" i="1"/>
  <c r="BP331" i="1"/>
  <c r="BP582" i="1"/>
  <c r="Z77" i="9"/>
  <c r="AZ182" i="4"/>
  <c r="AZ165" i="4"/>
  <c r="BP328" i="1"/>
  <c r="AZ155" i="4"/>
  <c r="BP73" i="1"/>
  <c r="AZ554" i="4"/>
  <c r="AZ103" i="4"/>
  <c r="AZ323" i="4"/>
  <c r="BP384" i="1"/>
  <c r="AZ122" i="4"/>
  <c r="BP510" i="1"/>
  <c r="AZ118" i="4"/>
  <c r="AZ310" i="4"/>
  <c r="BP751" i="1"/>
  <c r="AZ198" i="4"/>
  <c r="AZ92" i="4"/>
  <c r="BP612" i="1"/>
  <c r="AZ175" i="4"/>
  <c r="BP132" i="1"/>
  <c r="BP150" i="1"/>
  <c r="BP66" i="1"/>
  <c r="Z30" i="9"/>
  <c r="BP213" i="1"/>
  <c r="BP490" i="1"/>
  <c r="BP391" i="1"/>
  <c r="BP624" i="1"/>
  <c r="BP239" i="1"/>
  <c r="BP183" i="1"/>
  <c r="BP504" i="1"/>
  <c r="BP334" i="1"/>
  <c r="BP348" i="1"/>
  <c r="BP754" i="1"/>
  <c r="AZ180" i="4"/>
  <c r="AZ72" i="4"/>
  <c r="BP238" i="1"/>
  <c r="AZ178" i="4"/>
  <c r="AZ365" i="4"/>
  <c r="BP471" i="1"/>
  <c r="BP701" i="1"/>
  <c r="AZ478" i="4"/>
  <c r="BP94" i="1"/>
  <c r="BP733" i="1"/>
  <c r="AZ207" i="4"/>
  <c r="BP537" i="1"/>
  <c r="AZ300" i="4"/>
  <c r="AZ49" i="4"/>
  <c r="BP181" i="1"/>
  <c r="BP140" i="1"/>
  <c r="BP524" i="1"/>
  <c r="AZ40" i="4"/>
  <c r="BP292" i="1"/>
  <c r="BP269" i="1"/>
  <c r="AZ553" i="4"/>
  <c r="AZ512" i="4"/>
  <c r="AZ108" i="4"/>
  <c r="BP566" i="1"/>
  <c r="BP275" i="1"/>
  <c r="BP217" i="1"/>
  <c r="AZ518" i="4"/>
  <c r="AZ382" i="4"/>
  <c r="AZ268" i="4"/>
  <c r="BP295" i="1"/>
  <c r="AZ194" i="4"/>
  <c r="AZ200" i="4"/>
  <c r="BP645" i="1"/>
  <c r="AZ204" i="4"/>
  <c r="AZ191" i="4"/>
  <c r="BP451" i="1"/>
  <c r="AZ451" i="4"/>
  <c r="AZ289" i="4"/>
  <c r="BP45" i="1"/>
  <c r="AZ443" i="4"/>
  <c r="BP393" i="1"/>
  <c r="BP424" i="1"/>
  <c r="BP614" i="1"/>
  <c r="Z67" i="9"/>
  <c r="AZ542" i="4"/>
  <c r="AZ279" i="4"/>
  <c r="BP419" i="1"/>
  <c r="AZ214" i="4"/>
  <c r="BP580" i="1"/>
  <c r="BP288" i="1"/>
  <c r="BP480" i="1"/>
  <c r="AZ222" i="4"/>
  <c r="AZ408" i="4"/>
  <c r="BP521" i="1"/>
  <c r="BP420" i="1"/>
  <c r="AZ272" i="4"/>
  <c r="BP500" i="1"/>
  <c r="AZ527" i="4"/>
  <c r="BP748" i="1"/>
  <c r="BP410" i="1"/>
  <c r="AZ74" i="4"/>
  <c r="AZ309" i="4"/>
  <c r="BP387" i="1"/>
  <c r="BP398" i="1"/>
  <c r="AZ372" i="4"/>
  <c r="AZ504" i="4"/>
  <c r="Z70" i="9"/>
  <c r="Z44" i="9"/>
  <c r="BP85" i="1"/>
  <c r="AZ470" i="4"/>
  <c r="BP79" i="1"/>
  <c r="AZ254" i="4"/>
  <c r="AZ491" i="4"/>
  <c r="BP557" i="1"/>
  <c r="BP157" i="1"/>
  <c r="AZ66" i="4"/>
  <c r="AZ69" i="4"/>
  <c r="AZ519" i="4"/>
  <c r="BP223" i="1"/>
  <c r="AZ364" i="4"/>
  <c r="BP429" i="1"/>
  <c r="BP50" i="1"/>
  <c r="BP732" i="1"/>
  <c r="AZ161" i="4"/>
  <c r="AZ32" i="4"/>
  <c r="BP31" i="1"/>
  <c r="BP373" i="1"/>
  <c r="AZ130" i="4"/>
  <c r="AZ160" i="4"/>
  <c r="BP753" i="1"/>
  <c r="AZ368" i="4"/>
  <c r="BP682" i="1"/>
  <c r="AZ105" i="4"/>
  <c r="BP662" i="1"/>
  <c r="BP742" i="1"/>
  <c r="AZ99" i="4"/>
  <c r="AZ308" i="4"/>
  <c r="BP218" i="1"/>
  <c r="AZ399" i="4"/>
  <c r="BP96" i="1"/>
  <c r="BP63" i="1"/>
  <c r="BP473" i="1"/>
  <c r="BP554" i="1"/>
  <c r="AZ146" i="4"/>
  <c r="AZ460" i="4"/>
  <c r="BP716" i="1"/>
  <c r="BP541" i="1"/>
  <c r="BP750" i="1"/>
  <c r="AZ465" i="4"/>
  <c r="BP233" i="1"/>
  <c r="AZ220" i="4"/>
  <c r="T145" i="5"/>
  <c r="T126" i="5"/>
  <c r="T285" i="5"/>
  <c r="T462" i="5"/>
  <c r="T382" i="5"/>
  <c r="T653" i="5"/>
  <c r="T647" i="5"/>
  <c r="T312" i="5"/>
  <c r="T296" i="5"/>
  <c r="T23" i="5"/>
  <c r="T418" i="5"/>
  <c r="T519" i="5"/>
  <c r="T528" i="5"/>
  <c r="T525" i="5"/>
  <c r="T582" i="5"/>
  <c r="T516" i="5"/>
  <c r="T225" i="5"/>
  <c r="T380" i="5"/>
  <c r="T608" i="5"/>
  <c r="T464" i="5"/>
  <c r="T367" i="5"/>
  <c r="T24" i="5"/>
  <c r="T321" i="5"/>
  <c r="T480" i="5"/>
  <c r="T651" i="5"/>
  <c r="T641" i="5"/>
  <c r="T478" i="5"/>
  <c r="R5" i="1" a="1"/>
  <c r="T409" i="5"/>
  <c r="T369" i="5"/>
  <c r="T102" i="5"/>
  <c r="T523" i="5"/>
  <c r="T405" i="5"/>
  <c r="T303" i="5"/>
  <c r="T543" i="5"/>
  <c r="T56" i="5"/>
  <c r="T426" i="5"/>
  <c r="T625" i="5"/>
  <c r="T328" i="5"/>
  <c r="T129" i="5"/>
  <c r="T341" i="5"/>
  <c r="T152" i="5"/>
  <c r="T540" i="5"/>
  <c r="T638" i="5"/>
  <c r="T423" i="5"/>
  <c r="T618" i="5"/>
  <c r="T379" i="5"/>
  <c r="T578" i="5"/>
  <c r="T52" i="5"/>
  <c r="T435" i="5"/>
  <c r="T569" i="5"/>
  <c r="T512" i="5"/>
  <c r="T76" i="5"/>
  <c r="T289" i="5"/>
  <c r="T161" i="5"/>
  <c r="T649" i="5"/>
  <c r="T438" i="5"/>
  <c r="T329" i="5"/>
  <c r="T503" i="5"/>
  <c r="T510" i="5"/>
  <c r="T664" i="5"/>
  <c r="T108" i="5"/>
  <c r="T66" i="5"/>
  <c r="T130" i="5"/>
  <c r="T336" i="5"/>
  <c r="T147" i="5"/>
  <c r="T283" i="5"/>
  <c r="T377" i="5"/>
  <c r="T167" i="5"/>
  <c r="T634" i="5"/>
  <c r="T584" i="5"/>
  <c r="T585" i="5"/>
  <c r="T233" i="5"/>
  <c r="T541" i="5"/>
  <c r="T605" i="5"/>
  <c r="T270" i="5"/>
  <c r="T434" i="5"/>
  <c r="T586" i="5"/>
  <c r="T580" i="5"/>
  <c r="T242" i="5"/>
  <c r="T392" i="5"/>
  <c r="T302" i="5"/>
  <c r="T402" i="5"/>
  <c r="T489" i="5"/>
  <c r="T231" i="5"/>
  <c r="T275" i="5"/>
  <c r="T297" i="5"/>
  <c r="T279" i="5"/>
  <c r="T171" i="5"/>
  <c r="T400" i="5"/>
  <c r="T169" i="5"/>
  <c r="T399" i="5"/>
  <c r="T20" i="5"/>
  <c r="T213" i="5"/>
  <c r="T407" i="5"/>
  <c r="T427" i="5"/>
  <c r="T592" i="5"/>
  <c r="T461" i="5"/>
  <c r="T467" i="5"/>
  <c r="T323" i="5"/>
  <c r="T624" i="5"/>
  <c r="T381" i="5"/>
  <c r="T44" i="5"/>
  <c r="T386" i="5"/>
  <c r="T229" i="5"/>
  <c r="T617" i="5"/>
  <c r="T428" i="5"/>
  <c r="T139" i="5"/>
  <c r="T263" i="5"/>
  <c r="T559" i="5"/>
  <c r="T261" i="5"/>
  <c r="T666" i="5"/>
  <c r="T475" i="5"/>
  <c r="T358" i="5"/>
  <c r="T94" i="5"/>
  <c r="T564" i="5"/>
  <c r="T450" i="5"/>
  <c r="T98" i="5"/>
  <c r="T191" i="5"/>
  <c r="T597" i="5"/>
  <c r="T571" i="5"/>
  <c r="T271" i="5"/>
  <c r="T536" i="5"/>
  <c r="T311" i="5"/>
  <c r="T654" i="5"/>
  <c r="T430" i="5"/>
  <c r="T217" i="5"/>
  <c r="T542" i="5"/>
  <c r="T30" i="5"/>
  <c r="T572" i="5"/>
  <c r="T86" i="5"/>
  <c r="T218" i="5"/>
  <c r="T411" i="5"/>
  <c r="T453" i="5"/>
  <c r="T594" i="5"/>
  <c r="T635" i="5"/>
  <c r="T415" i="5"/>
  <c r="T576" i="5"/>
  <c r="T583" i="5"/>
  <c r="T515" i="5"/>
  <c r="T481" i="5"/>
  <c r="T473" i="5"/>
  <c r="T32" i="5"/>
  <c r="T368" i="5"/>
  <c r="T48" i="5"/>
  <c r="T104" i="5"/>
  <c r="T486" i="5"/>
  <c r="T573" i="5"/>
  <c r="T520" i="5"/>
  <c r="T316" i="5"/>
  <c r="T484" i="5"/>
  <c r="T260" i="5"/>
  <c r="T497" i="5"/>
  <c r="T277" i="5"/>
  <c r="T315" i="5"/>
  <c r="T276" i="5"/>
  <c r="T630" i="5"/>
  <c r="T188" i="5"/>
  <c r="T548" i="5"/>
  <c r="T636" i="5"/>
  <c r="T38" i="5"/>
  <c r="T119" i="5"/>
  <c r="T546" i="5"/>
  <c r="T177" i="5"/>
  <c r="T384" i="5"/>
  <c r="T64" i="5"/>
  <c r="T67" i="5"/>
  <c r="T627" i="5"/>
  <c r="T14" i="5"/>
  <c r="T451" i="5"/>
  <c r="T337" i="5"/>
  <c r="T663" i="5"/>
  <c r="T574" i="5"/>
  <c r="T133" i="5"/>
  <c r="T505" i="5"/>
  <c r="T78" i="5"/>
  <c r="T604" i="5"/>
  <c r="T514" i="5"/>
  <c r="T449" i="5"/>
  <c r="T205" i="5"/>
  <c r="T537" i="5"/>
  <c r="T63" i="5"/>
  <c r="T388" i="5"/>
  <c r="T616" i="5"/>
  <c r="T250" i="5"/>
  <c r="T11" i="5"/>
  <c r="T420" i="5"/>
  <c r="T144" i="5"/>
  <c r="T299" i="5"/>
  <c r="T257" i="5"/>
  <c r="T499" i="5"/>
  <c r="T54" i="5"/>
  <c r="T163" i="5"/>
  <c r="T290" i="5"/>
  <c r="T356" i="5"/>
  <c r="T387" i="5"/>
  <c r="T287" i="5"/>
  <c r="T340" i="5"/>
  <c r="T332" i="5"/>
  <c r="T111" i="5"/>
  <c r="T284" i="5"/>
  <c r="T659" i="5"/>
  <c r="T530" i="5"/>
  <c r="T333" i="5"/>
  <c r="T554" i="5"/>
  <c r="T370" i="5"/>
  <c r="T69" i="5"/>
  <c r="T577" i="5"/>
  <c r="T403" i="5"/>
  <c r="T82" i="5"/>
  <c r="T488" i="5"/>
  <c r="T47" i="5"/>
  <c r="T568" i="5"/>
  <c r="T12" i="5"/>
  <c r="T211" i="5"/>
  <c r="T460" i="5"/>
  <c r="T295" i="5"/>
  <c r="T459" i="5"/>
  <c r="T472" i="5"/>
  <c r="T125" i="5"/>
  <c r="T352" i="5"/>
  <c r="T45" i="5"/>
  <c r="T621" i="5"/>
  <c r="T632" i="5"/>
  <c r="T469" i="5"/>
  <c r="T19" i="5"/>
  <c r="T393" i="5"/>
  <c r="T334" i="5"/>
  <c r="T561" i="5"/>
  <c r="T436" i="5"/>
  <c r="T476" i="5"/>
  <c r="T504" i="5"/>
  <c r="T59" i="5"/>
  <c r="T349" i="5"/>
  <c r="T186" i="5"/>
  <c r="T652" i="5"/>
  <c r="T396" i="5"/>
  <c r="T398" i="5"/>
  <c r="T439" i="5"/>
  <c r="T179" i="5"/>
  <c r="T221" i="5"/>
  <c r="T575" i="5"/>
  <c r="T517" i="5"/>
  <c r="T255" i="5"/>
  <c r="T122" i="5"/>
  <c r="T28" i="5"/>
  <c r="T419" i="5"/>
  <c r="T501" i="5"/>
  <c r="T545" i="5"/>
  <c r="T203" i="5"/>
  <c r="T413" i="5"/>
  <c r="T113" i="5"/>
  <c r="T313" i="5"/>
  <c r="T553" i="5"/>
  <c r="T301" i="5"/>
  <c r="T331" i="5"/>
  <c r="T555" i="5"/>
  <c r="T22" i="5"/>
  <c r="T266" i="5"/>
  <c r="T655" i="5"/>
  <c r="T142" i="5"/>
  <c r="T27" i="5"/>
  <c r="T457" i="5"/>
  <c r="T342" i="5"/>
  <c r="T199" i="5"/>
  <c r="T595" i="5"/>
  <c r="T511" i="5"/>
  <c r="T165" i="5"/>
  <c r="T593" i="5"/>
  <c r="T671" i="5"/>
  <c r="T308" i="5"/>
  <c r="T183" i="5"/>
  <c r="T483" i="5"/>
  <c r="T13" i="5"/>
  <c r="T273" i="5"/>
  <c r="T513" i="5"/>
  <c r="T185" i="5"/>
  <c r="T579" i="5"/>
  <c r="T80" i="5"/>
  <c r="T84" i="5"/>
  <c r="T443" i="5"/>
  <c r="T640" i="5"/>
  <c r="T274" i="5"/>
  <c r="T106" i="5"/>
  <c r="T417" i="5"/>
  <c r="T31" i="5"/>
  <c r="T272" i="5"/>
  <c r="T383" i="5"/>
  <c r="T455" i="5"/>
  <c r="T195" i="5"/>
  <c r="T487" i="5"/>
  <c r="T535" i="5"/>
  <c r="T491" i="5"/>
  <c r="T143" i="5"/>
  <c r="T620" i="5"/>
  <c r="T414" i="5"/>
  <c r="T123" i="5"/>
  <c r="T88" i="5"/>
  <c r="T603" i="5"/>
  <c r="T633" i="5"/>
  <c r="T348" i="5"/>
  <c r="T456" i="5"/>
  <c r="T565" i="5"/>
  <c r="T626" i="5"/>
  <c r="T339" i="5"/>
  <c r="T131" i="5"/>
  <c r="T319" i="5"/>
  <c r="T134" i="5"/>
  <c r="T538" i="5"/>
  <c r="T534" i="5"/>
  <c r="T121" i="5"/>
  <c r="T357" i="5"/>
  <c r="T410" i="5"/>
  <c r="T589" i="5"/>
  <c r="T498" i="5"/>
  <c r="T40" i="5"/>
  <c r="T310" i="5"/>
  <c r="T639" i="5"/>
  <c r="T252" i="5"/>
  <c r="T326" i="5"/>
  <c r="T128" i="5"/>
  <c r="T667" i="5"/>
  <c r="T282" i="5"/>
  <c r="T354" i="5"/>
  <c r="T135" i="5"/>
  <c r="T115" i="5"/>
  <c r="T496" i="5"/>
  <c r="T292" i="5"/>
  <c r="T600" i="5"/>
  <c r="T153" i="5"/>
  <c r="T390" i="5"/>
  <c r="T29" i="5"/>
  <c r="T351" i="5"/>
  <c r="T567" i="5"/>
  <c r="T34" i="5"/>
  <c r="T522" i="5"/>
  <c r="T137" i="5"/>
  <c r="T288" i="5"/>
  <c r="T440" i="5"/>
  <c r="T268" i="5"/>
  <c r="T322" i="5"/>
  <c r="T401" i="5"/>
  <c r="T347" i="5"/>
  <c r="T389" i="5"/>
  <c r="T547" i="5"/>
  <c r="T376" i="5"/>
  <c r="T159" i="5"/>
  <c r="T408" i="5"/>
  <c r="T298" i="5"/>
  <c r="T395" i="5"/>
  <c r="T429" i="5"/>
  <c r="T570" i="5"/>
  <c r="T424" i="5"/>
  <c r="T207" i="5"/>
  <c r="T374" i="5"/>
  <c r="T320" i="5"/>
  <c r="T433" i="5"/>
  <c r="T442" i="5"/>
  <c r="T293" i="5"/>
  <c r="T591" i="5"/>
  <c r="T558" i="5"/>
  <c r="T544" i="5"/>
  <c r="T562" i="5"/>
  <c r="T628" i="5"/>
  <c r="T612" i="5"/>
  <c r="T138" i="5"/>
  <c r="T533" i="5"/>
  <c r="T669" i="5"/>
  <c r="T507" i="5"/>
  <c r="T157" i="5"/>
  <c r="T644" i="5"/>
  <c r="T92" i="5"/>
  <c r="T70" i="5"/>
  <c r="T607" i="5"/>
  <c r="T314" i="5"/>
  <c r="T599" i="5"/>
  <c r="T623" i="5"/>
  <c r="T361" i="5"/>
  <c r="T444" i="5"/>
  <c r="T470" i="5"/>
  <c r="T606" i="5"/>
  <c r="T15" i="5"/>
  <c r="T359" i="5"/>
  <c r="T17" i="5"/>
  <c r="T42" i="5"/>
  <c r="T146" i="5"/>
  <c r="T120" i="5"/>
  <c r="T598" i="5"/>
  <c r="T360" i="5"/>
  <c r="T601" i="5"/>
  <c r="T254" i="5"/>
  <c r="T26" i="5"/>
  <c r="T557" i="5"/>
  <c r="T96" i="5"/>
  <c r="T61" i="5"/>
  <c r="T521" i="5"/>
  <c r="T416" i="5"/>
  <c r="T294" i="5"/>
  <c r="T286" i="5"/>
  <c r="T619" i="5"/>
  <c r="T355" i="5"/>
  <c r="T596" i="5"/>
  <c r="T645" i="5"/>
  <c r="T304" i="5"/>
  <c r="T524" i="5"/>
  <c r="T454" i="5"/>
  <c r="T452" i="5"/>
  <c r="T477" i="5"/>
  <c r="T57" i="5"/>
  <c r="T531" i="5"/>
  <c r="T16" i="5"/>
  <c r="T100" i="5"/>
  <c r="T269" i="5"/>
  <c r="T482" i="5"/>
  <c r="T240" i="5"/>
  <c r="T50" i="5"/>
  <c r="T613" i="5"/>
  <c r="T363" i="5"/>
  <c r="T397" i="5"/>
  <c r="T500" i="5"/>
  <c r="T527" i="5"/>
  <c r="T662" i="5"/>
  <c r="T550" i="5"/>
  <c r="T492" i="5"/>
  <c r="T324" i="5"/>
  <c r="T610" i="5"/>
  <c r="T445" i="5"/>
  <c r="T201" i="5"/>
  <c r="T306" i="5"/>
  <c r="T234" i="5"/>
  <c r="T110" i="5"/>
  <c r="T281" i="5"/>
  <c r="T118" i="5"/>
  <c r="T375" i="5"/>
  <c r="T495" i="5"/>
  <c r="T264" i="5"/>
  <c r="T529" i="5"/>
  <c r="T509" i="5"/>
  <c r="T446" i="5"/>
  <c r="T371" i="5"/>
  <c r="T372" i="5"/>
  <c r="T615" i="5"/>
  <c r="T539" i="5"/>
  <c r="T622" i="5"/>
  <c r="T447" i="5"/>
  <c r="T175" i="5"/>
  <c r="T305" i="5"/>
  <c r="T493" i="5"/>
  <c r="T325" i="5"/>
  <c r="T549" i="5"/>
  <c r="T552" i="5"/>
  <c r="T90" i="5"/>
  <c r="T149" i="5"/>
  <c r="T330" i="5"/>
  <c r="T35" i="5"/>
  <c r="T566" i="5"/>
  <c r="T494" i="5"/>
  <c r="T506" i="5"/>
  <c r="R5" i="4" a="1"/>
  <c r="T318" i="5"/>
  <c r="T465" i="5"/>
  <c r="T458" i="5"/>
  <c r="T502" i="5"/>
  <c r="T197" i="5"/>
  <c r="T350" i="5"/>
  <c r="T364" i="5"/>
  <c r="T215" i="5"/>
  <c r="T581" i="5"/>
  <c r="T394" i="5"/>
  <c r="T650" i="5"/>
  <c r="T556" i="5"/>
  <c r="T518" i="5"/>
  <c r="T223" i="5"/>
  <c r="T220" i="5"/>
  <c r="T431" i="5"/>
  <c r="T343" i="5"/>
  <c r="T656" i="5"/>
  <c r="T189" i="5"/>
  <c r="T614" i="5"/>
  <c r="T141" i="5"/>
  <c r="T344" i="5"/>
  <c r="T648" i="5"/>
  <c r="T21" i="5"/>
  <c r="T127" i="5"/>
  <c r="T560" i="5"/>
  <c r="T588" i="5"/>
  <c r="T670" i="5"/>
  <c r="T391" i="5"/>
  <c r="T173" i="5"/>
  <c r="T471" i="5"/>
  <c r="T490" i="5"/>
  <c r="T236" i="5"/>
  <c r="T181" i="5"/>
  <c r="T425" i="5"/>
  <c r="T193" i="5"/>
  <c r="T646" i="5"/>
  <c r="T412" i="5"/>
  <c r="T551" i="5"/>
  <c r="T466" i="5"/>
  <c r="T658" i="5"/>
  <c r="T668" i="5"/>
  <c r="T611" i="5"/>
  <c r="T378" i="5"/>
  <c r="T155" i="5"/>
  <c r="T422" i="5"/>
  <c r="T258" i="5"/>
  <c r="T437" i="5"/>
  <c r="T246" i="5"/>
  <c r="T291" i="5"/>
  <c r="T74" i="5"/>
  <c r="T278" i="5"/>
  <c r="T602" i="5"/>
  <c r="T637" i="5"/>
  <c r="T660" i="5"/>
  <c r="T338" i="5"/>
  <c r="T37" i="5"/>
  <c r="T526" i="5"/>
  <c r="T406" i="5"/>
  <c r="T587" i="5"/>
  <c r="T248" i="5"/>
  <c r="T227" i="5"/>
  <c r="T238" i="5"/>
  <c r="T307" i="5"/>
  <c r="T267" i="5"/>
  <c r="T631" i="5"/>
  <c r="T136" i="5"/>
  <c r="T463" i="5"/>
  <c r="T362" i="5"/>
  <c r="T643" i="5"/>
  <c r="T150" i="5"/>
  <c r="T244" i="5"/>
  <c r="T72" i="5"/>
  <c r="T117" i="5"/>
  <c r="T209" i="5"/>
  <c r="T346" i="5"/>
  <c r="T366" i="5"/>
  <c r="T629" i="5"/>
  <c r="T441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BP27" i="1" a="1"/>
  <c r="BP28" i="1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W6" i="5" l="1" a="1"/>
  <c r="P5" i="4" a="1"/>
  <c r="H5" i="3"/>
  <c r="W6" i="11" a="1"/>
  <c r="X6" i="11" a="1"/>
  <c r="X6" i="5" a="1"/>
  <c r="H3" i="3"/>
  <c r="K5" i="3"/>
  <c r="K3" i="3"/>
  <c r="P5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<sst xmlns="http://schemas.openxmlformats.org/spreadsheetml/2006/main" count="32373" uniqueCount="3871">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</sst>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_-* #,##0.0_-;\-* #,##0.0_-;_-* &quot;-&quot;_-;_-@_-"/>
    <numFmt numFmtId="171" formatCode="[$-409]d\-mmm\-yy;@"/>
    <numFmt numFmtId="172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41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43" fontId="5" fillId="0" borderId="0" xfId="3" applyFont="1" applyAlignment="1">
      <alignment horizontal="center" vertical="center" wrapText="1"/>
    </xf>
    <xf numFmtId="165" fontId="6" fillId="0" borderId="11" xfId="4" applyNumberFormat="1" applyFont="1" applyBorder="1"/>
    <xf numFmtId="165" fontId="6" fillId="0" borderId="12" xfId="4" applyNumberFormat="1" applyFont="1" applyBorder="1"/>
    <xf numFmtId="0" fontId="7" fillId="0" borderId="15" xfId="2" applyFont="1" applyBorder="1"/>
    <xf numFmtId="165" fontId="7" fillId="0" borderId="16" xfId="2" applyNumberFormat="1" applyFont="1" applyBorder="1"/>
    <xf numFmtId="166" fontId="7" fillId="0" borderId="16" xfId="4" applyNumberFormat="1" applyFont="1" applyBorder="1"/>
    <xf numFmtId="165" fontId="8" fillId="0" borderId="16" xfId="2" applyNumberFormat="1" applyFont="1" applyBorder="1"/>
    <xf numFmtId="164" fontId="8" fillId="0" borderId="16" xfId="2" applyNumberFormat="1" applyFont="1" applyBorder="1"/>
    <xf numFmtId="165" fontId="8" fillId="0" borderId="17" xfId="2" applyNumberFormat="1" applyFont="1" applyBorder="1"/>
    <xf numFmtId="164" fontId="8" fillId="0" borderId="18" xfId="2" applyNumberFormat="1" applyFont="1" applyBorder="1"/>
    <xf numFmtId="164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6" fontId="7" fillId="0" borderId="0" xfId="4" applyNumberFormat="1" applyFont="1" applyBorder="1"/>
    <xf numFmtId="165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5" fontId="6" fillId="0" borderId="16" xfId="2" applyNumberFormat="1" applyFont="1" applyBorder="1"/>
    <xf numFmtId="165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164" fontId="6" fillId="0" borderId="11" xfId="5" applyFont="1" applyBorder="1"/>
    <xf numFmtId="164" fontId="6" fillId="0" borderId="22" xfId="5" applyFont="1" applyBorder="1"/>
    <xf numFmtId="164" fontId="6" fillId="0" borderId="0" xfId="5" applyFont="1" applyFill="1" applyBorder="1"/>
    <xf numFmtId="165" fontId="6" fillId="0" borderId="11" xfId="5" applyNumberFormat="1" applyFont="1" applyBorder="1"/>
    <xf numFmtId="165" fontId="6" fillId="0" borderId="22" xfId="5" applyNumberFormat="1" applyFont="1" applyBorder="1"/>
    <xf numFmtId="165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5" fontId="6" fillId="0" borderId="24" xfId="5" applyNumberFormat="1" applyFont="1" applyBorder="1"/>
    <xf numFmtId="165" fontId="6" fillId="0" borderId="25" xfId="5" applyNumberFormat="1" applyFont="1" applyBorder="1"/>
    <xf numFmtId="0" fontId="6" fillId="0" borderId="20" xfId="2" applyFont="1" applyBorder="1"/>
    <xf numFmtId="164" fontId="6" fillId="0" borderId="16" xfId="5" applyFont="1" applyBorder="1"/>
    <xf numFmtId="164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164" fontId="2" fillId="0" borderId="11" xfId="5" applyFont="1" applyBorder="1"/>
    <xf numFmtId="164" fontId="2" fillId="0" borderId="0" xfId="5" applyFont="1" applyBorder="1"/>
    <xf numFmtId="165" fontId="2" fillId="0" borderId="11" xfId="5" applyNumberFormat="1" applyFont="1" applyBorder="1"/>
    <xf numFmtId="165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7" fontId="2" fillId="0" borderId="0" xfId="3" applyNumberFormat="1" applyFont="1"/>
    <xf numFmtId="0" fontId="2" fillId="0" borderId="27" xfId="2" applyBorder="1"/>
    <xf numFmtId="165" fontId="2" fillId="0" borderId="27" xfId="2" applyNumberFormat="1" applyBorder="1"/>
    <xf numFmtId="168" fontId="2" fillId="0" borderId="27" xfId="6" applyNumberFormat="1" applyFont="1" applyBorder="1"/>
    <xf numFmtId="0" fontId="5" fillId="2" borderId="11" xfId="2" applyFont="1" applyFill="1" applyBorder="1"/>
    <xf numFmtId="169" fontId="5" fillId="2" borderId="11" xfId="2" applyNumberFormat="1" applyFont="1" applyFill="1" applyBorder="1" applyAlignment="1">
      <alignment horizontal="center" vertical="center"/>
    </xf>
    <xf numFmtId="169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164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5" fontId="6" fillId="0" borderId="11" xfId="5" applyNumberFormat="1" applyFont="1" applyBorder="1" applyAlignment="1">
      <alignment wrapText="1"/>
    </xf>
    <xf numFmtId="170" fontId="6" fillId="0" borderId="11" xfId="1" applyNumberFormat="1" applyFont="1" applyBorder="1"/>
    <xf numFmtId="165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1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1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6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6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1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6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6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6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6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6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2" fontId="29" fillId="5" borderId="11" xfId="0" applyNumberFormat="1" applyFont="1" applyFill="1" applyBorder="1" applyAlignment="1" applyProtection="1">
      <alignment vertical="center"/>
      <protection locked="0"/>
    </xf>
    <xf numFmtId="166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6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6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1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6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6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66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1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41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41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41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1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1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6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1" fontId="24" fillId="3" borderId="11" xfId="0" applyNumberFormat="1" applyFont="1" applyFill="1" applyBorder="1" applyAlignment="1" applyProtection="1">
      <alignment horizontal="center" vertical="center"/>
      <protection locked="0"/>
    </xf>
    <xf numFmtId="166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6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1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6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2" fontId="29" fillId="5" borderId="24" xfId="0" applyNumberFormat="1" applyFont="1" applyFill="1" applyBorder="1" applyAlignment="1" applyProtection="1">
      <alignment vertical="center"/>
      <protection locked="0"/>
    </xf>
    <xf numFmtId="166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6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6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1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6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6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1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6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6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6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6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6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6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6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6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6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6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1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6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41" fontId="6" fillId="0" borderId="11" xfId="1" applyFont="1" applyBorder="1"/>
    <xf numFmtId="41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10163.199999999997</v>
          </cell>
        </row>
        <row r="7">
          <cell r="BH7">
            <v>10163.199999999997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H5" sqref="H5"/>
    </sheetView>
  </sheetViews>
  <sheetFormatPr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275912.71999999997</v>
      </c>
      <c r="F3" s="178">
        <f>SUM(F4:F23)</f>
        <v>268020.12</v>
      </c>
      <c r="G3" s="178">
        <f>SUM(G4:G23)</f>
        <v>7892.5999999999767</v>
      </c>
      <c r="H3" s="178">
        <f ca="1">SUM(H4:H23)</f>
        <v>160137.19999999995</v>
      </c>
      <c r="I3" s="179">
        <f>IFERROR(F3/E3," ")</f>
        <v>0.97139457724167277</v>
      </c>
      <c r="J3" s="178">
        <f>SUM(J4:J23)</f>
        <v>20326.399999999994</v>
      </c>
      <c r="K3" s="180">
        <f ca="1">SUM(K4:K23)</f>
        <v>51934.699999999983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146200.19999999992</v>
      </c>
      <c r="F4" s="184">
        <f>'BTP-U284SCR'!H8</f>
        <v>144974.69999999995</v>
      </c>
      <c r="G4" s="184">
        <f>+E4-F4</f>
        <v>1225.4999999999709</v>
      </c>
      <c r="H4" s="184">
        <f>F4</f>
        <v>144974.69999999995</v>
      </c>
      <c r="I4" s="185">
        <f t="shared" ref="I4:I23" si="0">IFERROR(F4/E4," ")</f>
        <v>0.9916176585257751</v>
      </c>
      <c r="J4" s="184">
        <f>[2]Progress!$BH$6</f>
        <v>10163.199999999997</v>
      </c>
      <c r="K4" s="186">
        <f>IF(H4-J4&lt;0,0,H4-J4)</f>
        <v>134811.49999999994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 ca="1">'BTP-U284STK'!P5+'BTP-U284BRSTK'!P5</f>
        <v>19293.800000000003</v>
      </c>
      <c r="I5" s="185">
        <f t="shared" si="0"/>
        <v>0.94860095232133335</v>
      </c>
      <c r="J5" s="184">
        <f>[2]Progress!$BH$7</f>
        <v>10163.199999999997</v>
      </c>
      <c r="K5" s="186">
        <f t="shared" ref="K5:K23" ca="1" si="2">IF(H5-J5&lt;0,0,H5-J5)</f>
        <v>19293.800000000003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A768"/>
  <sheetViews>
    <sheetView tabSelected="1" zoomScale="85" zoomScaleNormal="85" workbookViewId="0">
      <pane xSplit="13" ySplit="29" topLeftCell="P130" activePane="bottomRight" state="frozen"/>
      <selection activeCell="V16" sqref="V16"/>
      <selection pane="topRight" activeCell="V16" sqref="V16"/>
      <selection pane="bottomLeft" activeCell="V16" sqref="V16"/>
      <selection pane="bottomRight" activeCell="Z774" sqref="Z77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66" width="7.375" style="3" customWidth="1"/>
    <col min="67" max="67" width="7.25" style="3" customWidth="1"/>
    <col min="68" max="68" width="8.625" style="3" customWidth="1"/>
    <col min="69" max="69" width="9.875" style="3" customWidth="1"/>
    <col min="70" max="70" width="8.625" style="3" customWidth="1"/>
    <col min="71" max="71" width="8.75" style="3" customWidth="1"/>
    <col min="72" max="72" width="7.5" style="3" customWidth="1"/>
    <col min="73" max="75" width="9" style="3" customWidth="1"/>
    <col min="76" max="76" width="8.75" style="3" customWidth="1"/>
    <col min="77" max="77" width="8.625" style="3" customWidth="1"/>
    <col min="78" max="79" width="9" style="3" customWidth="1"/>
    <col min="80" max="16384" width="8.75" style="3"/>
  </cols>
  <sheetData>
    <row r="1" spans="4:67" ht="19.5">
      <c r="D1" s="1" t="s">
        <v>0</v>
      </c>
      <c r="E1" s="2"/>
      <c r="F1" s="2"/>
      <c r="G1" s="2"/>
      <c r="H1" s="2"/>
    </row>
    <row r="2" spans="4:67" ht="13.5" thickBot="1"/>
    <row r="3" spans="4:67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 spans="4:67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5"/>
    </row>
    <row r="5" spans="4:67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SUMPRODUCT(--($C$30:$C$763=$D5),$L$30:$L$763)</f>
        <v>1107</v>
      </c>
      <c r="H5" s="26" cm="1">
        <f t="array" ref="H5">SUMPRODUCT(--($C$30:$C$763=$D5),$L$30:$L$763,$J$30:$J$763)</f>
        <v>109009.09999999998</v>
      </c>
      <c r="I5" s="26" cm="1">
        <f t="array" ref="I5">SUMPRODUCT(--($C$30:$C$763=$D5),$M$30:$M$763)</f>
        <v>83</v>
      </c>
      <c r="J5" s="27" cm="1">
        <f t="array" ref="J5">SUMPRODUCT(--($C$30:$C$763=$D5),$M$30:$M$763,$J$30:$J$763)</f>
        <v>19.399999999999999</v>
      </c>
      <c r="L5" s="28" t="s">
        <v>13</v>
      </c>
      <c r="M5" s="29">
        <f>G8</f>
        <v>4196</v>
      </c>
      <c r="N5" s="30">
        <f>H8</f>
        <v>144974.69999999995</v>
      </c>
      <c r="O5" s="31"/>
      <c r="P5" s="32" cm="1">
        <f t="array" aca="1" ref="P5" ca="1">IFERROR(INDIRECT("'"&amp;$D$1&amp;"'!w6"),0)</f>
        <v>299.5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</row>
    <row r="6" spans="4:67" ht="13.5" thickTop="1">
      <c r="D6" s="36" t="s">
        <v>14</v>
      </c>
      <c r="E6" s="26">
        <f>SUMIFS(I:I,$C:$C,$D6)</f>
        <v>3595</v>
      </c>
      <c r="F6" s="26">
        <f>SUMIFS(K:K,$C:$C,$D6)</f>
        <v>36751.619999999988</v>
      </c>
      <c r="G6" s="26" cm="1">
        <f t="array" ref="G6">SUMPRODUCT(--($C$30:$C$763=$D6),$L$30:$L$763)</f>
        <v>3089</v>
      </c>
      <c r="H6" s="26" cm="1">
        <f t="array" ref="H6">SUMPRODUCT(--($C$30:$C$763=$D6),$L$30:$L$763,$J$30:$J$763)</f>
        <v>35965.599999999977</v>
      </c>
      <c r="I6" s="26" cm="1">
        <f t="array" ref="I6">SUMPRODUCT(--($C$30:$C$763=$D6),$M$30:$M$763)</f>
        <v>506</v>
      </c>
      <c r="J6" s="27" cm="1">
        <f t="array" ref="J6">SUMPRODUCT(--($C$30:$C$763=$D6),$M$30:$M$763,$J$30:$J$763)</f>
        <v>786.02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spans="4:67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67" ht="13.5" thickBot="1">
      <c r="D8" s="40" t="s">
        <v>13</v>
      </c>
      <c r="E8" s="41">
        <f>E5+E6+E7</f>
        <v>15869</v>
      </c>
      <c r="F8" s="41">
        <f>F5+F6+F7</f>
        <v>146200.19999999992</v>
      </c>
      <c r="G8" s="41">
        <f t="shared" ref="G8:I8" si="0">G5+G6+G7</f>
        <v>4196</v>
      </c>
      <c r="H8" s="41">
        <f t="shared" si="0"/>
        <v>144974.69999999995</v>
      </c>
      <c r="I8" s="41">
        <f t="shared" si="0"/>
        <v>11673</v>
      </c>
      <c r="J8" s="42">
        <f>J5+J6+J7</f>
        <v>1225.5</v>
      </c>
    </row>
    <row r="9" spans="4:67" ht="13.5" hidden="1" outlineLevel="1" thickTop="1"/>
    <row r="10" spans="4:67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7" ht="23.25" hidden="1" customHeight="1" outlineLevel="1" thickTop="1">
      <c r="D11" s="45" t="s">
        <v>12</v>
      </c>
      <c r="E11" s="46" t="str" cm="1">
        <f t="array" ref="E11:I11">TRANSPOSE(_xlfn._xlws.SORT(_xlfn.UNIQUE(_xlfn._xlws.FILTER(E30:E763,(C30:C763=$D$11)*(M30:M763&lt;&gt;0))),,1))</f>
        <v>2" SCH.40</v>
      </c>
      <c r="F11" s="46" t="str">
        <v>3" SCH.40</v>
      </c>
      <c r="G11" s="46" t="str">
        <v>3/4" SCH.80</v>
      </c>
      <c r="H11" s="46" t="str">
        <v>Ø10(M10)</v>
      </c>
      <c r="I11" s="46" t="str">
        <v>RB14</v>
      </c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</row>
    <row r="12" spans="4:67" ht="28.9" hidden="1" customHeight="1" outlineLevel="2">
      <c r="D12" s="49" t="s">
        <v>17</v>
      </c>
      <c r="E12" s="50" cm="1">
        <f t="array" ref="E12">SUMPRODUCT(--($C$30:$C$763=$D$11),--($E$30:$E$763=E$11),$I$30:$I$763,$G$30:$G$763)</f>
        <v>5964</v>
      </c>
      <c r="F12" s="50" cm="1">
        <f t="array" ref="F12">SUMPRODUCT(--($C$30:$C$763=$D$11),--($E$30:$E$763=F$11),$I$30:$I$763,$G$30:$G$763)</f>
        <v>89506</v>
      </c>
      <c r="G12" s="50" cm="1">
        <f t="array" ref="G12">SUMPRODUCT(--($C$30:$C$763=$D$11),--($E$30:$E$763=G$11),$I$30:$I$763,$G$30:$G$763)</f>
        <v>344</v>
      </c>
      <c r="H12" s="50" cm="1">
        <f t="array" ref="H12">SUMPRODUCT(--($C$30:$C$763=$D$11),--($E$30:$E$763=H$11),$I$30:$I$763,$G$30:$G$763)</f>
        <v>5184</v>
      </c>
      <c r="I12" s="50" cm="1">
        <f t="array" ref="I12">SUMPRODUCT(--($C$30:$C$763=$D$11),--($E$30:$E$763=I$11),$I$30:$I$763,$G$30:$G$763)</f>
        <v>5316</v>
      </c>
      <c r="J12" s="50" cm="1">
        <f t="array" ref="J12">SUMPRODUCT(--($C$30:$C$763=$D$11),--($E$30:$E$763=J$11),$I$30:$I$763,$G$30:$G$763)</f>
        <v>0</v>
      </c>
      <c r="K12" s="50" cm="1">
        <f t="array" ref="K12">SUMPRODUCT(--($C$30:$C$763=$D$11),--($E$30:$E$763=K$11),$I$30:$I$763,$G$30:$G$763)</f>
        <v>0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</row>
    <row r="13" spans="4:67" ht="15" hidden="1" customHeight="1" outlineLevel="2">
      <c r="D13" s="49" t="s">
        <v>18</v>
      </c>
      <c r="E13" s="53" cm="1">
        <f t="array" ref="E13">SUMPRODUCT(--($C$30:$C$763=$D$11),--($E$30:$E$763=E$11),$I$30:$I$763)</f>
        <v>48</v>
      </c>
      <c r="F13" s="53" cm="1">
        <f t="array" ref="F13">SUMPRODUCT(--($C$30:$C$763=$D$11),--($E$30:$E$763=F$11),$I$30:$I$763)</f>
        <v>212</v>
      </c>
      <c r="G13" s="53" cm="1">
        <f t="array" ref="G13">SUMPRODUCT(--($C$30:$C$763=$D$11),--($E$30:$E$763=G$11),$I$30:$I$763)</f>
        <v>4</v>
      </c>
      <c r="H13" s="53" cm="1">
        <f t="array" ref="H13">SUMPRODUCT(--($C$30:$C$763=$D$11),--($E$30:$E$763=H$11),$I$30:$I$763)</f>
        <v>48</v>
      </c>
      <c r="I13" s="53" cm="1">
        <f t="array" ref="I13">SUMPRODUCT(--($C$30:$C$763=$D$11),--($E$30:$E$763=I$11),$I$30:$I$763)</f>
        <v>18</v>
      </c>
      <c r="J13" s="53" cm="1">
        <f t="array" ref="J13">SUMPRODUCT(--($C$30:$C$763=$D$11),--($E$30:$E$763=J$11),$I$30:$I$763)</f>
        <v>0</v>
      </c>
      <c r="K13" s="53" cm="1">
        <f t="array" ref="K13">SUMPRODUCT(--($C$30:$C$763=$D$11),--($E$30:$E$763=K$11),$I$30:$I$763)</f>
        <v>0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</row>
    <row r="14" spans="4:67" ht="13.5" hidden="1" outlineLevel="2" thickTop="1">
      <c r="D14" s="56" t="s">
        <v>19</v>
      </c>
      <c r="E14" s="50" cm="1">
        <f t="array" ref="E14">SUMPRODUCT(--($C$30:$C$763=$D$11),--($E$30:$E$763=E$11),$L$30:$L$763,$G$30:$G$763)</f>
        <v>4932</v>
      </c>
      <c r="F14" s="50" cm="1">
        <f t="array" ref="F14">SUMPRODUCT(--($C$30:$C$763=$D$11),--($E$30:$E$763=F$11),$L$30:$L$763,$G$30:$G$763)</f>
        <v>89382</v>
      </c>
      <c r="G14" s="50" cm="1">
        <f t="array" ref="G14">SUMPRODUCT(--($C$30:$C$763=$D$11),--($E$30:$E$763=G$11),$L$30:$L$763,$G$30:$G$763)</f>
        <v>86</v>
      </c>
      <c r="H14" s="50" cm="1">
        <f t="array" ref="H14">SUMPRODUCT(--($C$30:$C$763=$D$11),--($E$30:$E$763=H$11),$L$30:$L$763,$G$30:$G$763)</f>
        <v>0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</row>
    <row r="15" spans="4:67" ht="13.5" hidden="1" outlineLevel="2" thickTop="1">
      <c r="D15" s="56" t="s">
        <v>20</v>
      </c>
      <c r="E15" s="53" cm="1">
        <f t="array" ref="E15">SUMPRODUCT(--($C$30:$C$763=$D$11),--($E$30:$E$763=E$11),$L$30:$L$763)</f>
        <v>36</v>
      </c>
      <c r="F15" s="53" cm="1">
        <f t="array" ref="F15">SUMPRODUCT(--($C$30:$C$763=$D$11),--($E$30:$E$763=F$11),$L$30:$L$763)</f>
        <v>210</v>
      </c>
      <c r="G15" s="53" cm="1">
        <f t="array" ref="G15">SUMPRODUCT(--($C$30:$C$763=$D$11),--($E$30:$E$763=G$11),$L$30:$L$763)</f>
        <v>1</v>
      </c>
      <c r="H15" s="53" cm="1">
        <f t="array" ref="H15">SUMPRODUCT(--($C$30:$C$763=$D$11),--($E$30:$E$763=H$11),$L$30:$L$763)</f>
        <v>0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</row>
    <row r="16" spans="4:67" ht="13.5" hidden="1" outlineLevel="2" thickTop="1">
      <c r="D16" s="56" t="s">
        <v>21</v>
      </c>
      <c r="E16" s="50" cm="1">
        <f t="array" ref="E16">SUMPRODUCT(--($C$30:$C$763=$D$11),--($E$30:$E$763=E$11),$M$30:$M$763,$G$30:$G$763)</f>
        <v>1032</v>
      </c>
      <c r="F16" s="50" cm="1">
        <f t="array" ref="F16">SUMPRODUCT(--($C$30:$C$763=$D$11),--($E$30:$E$763=F$11),$M$30:$M$763,$G$30:$G$763)</f>
        <v>124</v>
      </c>
      <c r="G16" s="50" cm="1">
        <f t="array" ref="G16">SUMPRODUCT(--($C$30:$C$763=$D$11),--($E$30:$E$763=G$11),$M$30:$M$763,$G$30:$G$763)</f>
        <v>258</v>
      </c>
      <c r="H16" s="50" cm="1">
        <f t="array" ref="H16">SUMPRODUCT(--($C$30:$C$763=$D$11),--($E$30:$E$763=H$11),$M$30:$M$763,$G$30:$G$763)</f>
        <v>5184</v>
      </c>
      <c r="I16" s="50" cm="1">
        <f t="array" ref="I16">SUMPRODUCT(--($C$30:$C$763=$D$11),--($E$30:$E$763=I$11),$M$30:$M$763,$G$30:$G$763)</f>
        <v>5316</v>
      </c>
      <c r="J16" s="50" cm="1">
        <f t="array" ref="J16">SUMPRODUCT(--($C$30:$C$763=$D$11),--($E$30:$E$763=J$11),$M$30:$M$763,$G$30:$G$763)</f>
        <v>0</v>
      </c>
      <c r="K16" s="50" cm="1">
        <f t="array" ref="K16">SUMPRODUCT(--($C$30:$C$763=$D$11),--($E$30:$E$763=K$11),$M$30:$M$763,$G$30:$G$763)</f>
        <v>0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</row>
    <row r="17" spans="3:79" ht="13.5" hidden="1" outlineLevel="2" thickTop="1">
      <c r="D17" s="57" t="s">
        <v>22</v>
      </c>
      <c r="E17" s="58" cm="1">
        <f t="array" ref="E17">SUMPRODUCT(--($C$30:$C$763=$D$11),--($E$30:$E$763=E$11),$M$30:$M$763)</f>
        <v>12</v>
      </c>
      <c r="F17" s="58" cm="1">
        <f t="array" ref="F17">SUMPRODUCT(--($C$30:$C$763=$D$11),--($E$30:$E$763=F$11),$M$30:$M$763)</f>
        <v>2</v>
      </c>
      <c r="G17" s="58" cm="1">
        <f t="array" ref="G17">SUMPRODUCT(--($C$30:$C$763=$D$11),--($E$30:$E$763=G$11),$M$30:$M$763)</f>
        <v>3</v>
      </c>
      <c r="H17" s="58" cm="1">
        <f t="array" ref="H17">SUMPRODUCT(--($C$30:$C$763=$D$11),--($E$30:$E$763=H$11),$M$30:$M$763)</f>
        <v>48</v>
      </c>
      <c r="I17" s="58" cm="1">
        <f t="array" ref="I17">SUMPRODUCT(--($C$30:$C$763=$D$11),--($E$30:$E$763=I$11),$M$30:$M$763)</f>
        <v>18</v>
      </c>
      <c r="J17" s="58" cm="1">
        <f t="array" ref="J17">SUMPRODUCT(--($C$30:$C$763=$D$11),--($E$30:$E$763=J$11),$M$30:$M$763)</f>
        <v>0</v>
      </c>
      <c r="K17" s="58" cm="1">
        <f t="array" ref="K17">SUMPRODUCT(--($C$30:$C$763=$D$11),--($E$30:$E$763=K$11),$M$30:$M$763)</f>
        <v>0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</row>
    <row r="18" spans="3:79" ht="14.25" hidden="1" outlineLevel="1" collapsed="1" thickTop="1" thickBot="1">
      <c r="D18" s="60" t="s">
        <v>23</v>
      </c>
      <c r="E18" s="61" cm="1">
        <f t="array" ref="E18">SUMPRODUCT(--($C$30:$C$763=$D$11),--($E$30:$E$763=E$11),$M$30:$M$763,$J$30:$J$763)</f>
        <v>6</v>
      </c>
      <c r="F18" s="61" cm="1">
        <f t="array" ref="F18">SUMPRODUCT(--($C$30:$C$763=$D$11),--($E$30:$E$763=F$11),$M$30:$M$763,$J$30:$J$763)</f>
        <v>1.4</v>
      </c>
      <c r="G18" s="61" cm="1">
        <f t="array" ref="G18">SUMPRODUCT(--($C$30:$C$763=$D$11),--($E$30:$E$763=G$11),$M$30:$M$763,$J$30:$J$763)</f>
        <v>0.60000000000000009</v>
      </c>
      <c r="H18" s="61" cm="1">
        <f t="array" ref="H18">SUMPRODUCT(--($C$30:$C$763=$D$11),--($E$30:$E$763=H$11),$M$30:$M$763,$J$30:$J$763)</f>
        <v>7.1999999999999993</v>
      </c>
      <c r="I18" s="61" cm="1">
        <f t="array" ref="I18">SUMPRODUCT(--($C$30:$C$763=$D$11),--($E$30:$E$763=I$11),$M$30:$M$763,$J$30:$J$763)</f>
        <v>4.2</v>
      </c>
      <c r="J18" s="61" cm="1">
        <f t="array" ref="J18">SUMPRODUCT(--($C$30:$C$763=$D$11),--($E$30:$E$763=J$11),$M$30:$M$763,$J$30:$J$763)</f>
        <v>0</v>
      </c>
      <c r="K18" s="61" cm="1">
        <f t="array" ref="K18">SUMPRODUCT(--($C$30:$C$763=$D$11),--($E$30:$E$763=K$11),$M$30:$M$763,$J$30:$J$763)</f>
        <v>0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</row>
    <row r="19" spans="3:79" ht="13.5" hidden="1" outlineLevel="1" thickTop="1"/>
    <row r="20" spans="3:79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9" ht="13.5" hidden="1" outlineLevel="1" thickTop="1">
      <c r="D21" s="63" t="s">
        <v>14</v>
      </c>
      <c r="E21" s="64" t="str" cm="1">
        <f t="array" ref="E21:L21">_xlfn._xlws.SORT(MID(TRANSPOSE(_xlfn.UNIQUE(_xlfn._xlws.FILTER(BR30:BR763,(C30:C763=$D$21)*(M30:M763&lt;&gt;0)))),3,3),,1)</f>
        <v/>
      </c>
      <c r="F21" s="64" t="str">
        <v>1.5</v>
      </c>
      <c r="G21" s="64" t="str">
        <v>10</v>
      </c>
      <c r="H21" s="64" t="str">
        <v>2.6</v>
      </c>
      <c r="I21" s="64" t="str">
        <v>6</v>
      </c>
      <c r="J21" s="64" t="str">
        <v>2</v>
      </c>
      <c r="K21" s="64" t="str">
        <v>1.5</v>
      </c>
      <c r="L21" s="65" t="str">
        <v>3</v>
      </c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</row>
    <row r="22" spans="3:79" ht="30.75" hidden="1" customHeight="1" outlineLevel="2">
      <c r="D22" s="66" t="s">
        <v>25</v>
      </c>
      <c r="E22" s="67" t="e" cm="1">
        <f t="array" ref="E22">SUMPRODUCT(--($C$30:$C$763=$D$21),--($BR$30:$BR$763="PL"&amp;E$21),$J$30:$J$763,$I$30:$I$763)/(7.85*E$21)</f>
        <v>#VALUE!</v>
      </c>
      <c r="F22" s="67" t="e" cm="1">
        <f t="array" ref="F22">SUMPRODUCT(--($C$30:$C$763=$D$21),--($BR$30:$BR$763="PL"&amp;F$21),$J$30:$J$763,$I$30:$I$763)/(7.85*F$21)</f>
        <v>#VALUE!</v>
      </c>
      <c r="G22" s="67" cm="1">
        <f t="array" ref="G22">SUMPRODUCT(--($C$30:$C$763=$D$21),--($BR$30:$BR$763="PL"&amp;G$21),$J$30:$J$763,$I$30:$I$763)/(7.85*G$21)</f>
        <v>62.240764331210173</v>
      </c>
      <c r="H22" s="67" t="e" cm="1">
        <f t="array" ref="H22">SUMPRODUCT(--($C$30:$C$763=$D$21),--($BR$30:$BR$763="PL"&amp;H$21),$J$30:$J$763,$I$30:$I$763)/(7.85*H$21)</f>
        <v>#VALUE!</v>
      </c>
      <c r="I22" s="67" cm="1">
        <f t="array" ref="I22">SUMPRODUCT(--($C$30:$C$763=$D$21),--($BR$30:$BR$763="PL"&amp;I$21),$J$30:$J$763,$I$30:$I$763)/(7.85*I$21)</f>
        <v>502.14437367303617</v>
      </c>
      <c r="J22" s="67" cm="1">
        <f t="array" ref="J22">SUMPRODUCT(--($C$30:$C$763=$D$21),--($BR$30:$BR$763="PL"&amp;J$21),$J$30:$J$763,$I$30:$I$763)/(7.85*J$21)</f>
        <v>90.464968152866248</v>
      </c>
      <c r="K22" s="67" t="e" cm="1">
        <f t="array" ref="K22">SUMPRODUCT(--($C$30:$C$763=$D$21),--($BR$30:$BR$763="PL"&amp;K$21),$J$30:$J$763,$I$30:$I$763)/(7.85*K$21)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</row>
    <row r="23" spans="3:79" ht="21" hidden="1" customHeight="1" outlineLevel="2">
      <c r="D23" s="66" t="s">
        <v>18</v>
      </c>
      <c r="E23" s="69" cm="1">
        <f t="array" ref="E23">SUMPRODUCT(--($C$30:$C$763=$D$21),--($BR$30:$BR$763="PL"&amp;E$21),$I$30:$I$763)</f>
        <v>0</v>
      </c>
      <c r="F23" s="69" cm="1">
        <f t="array" ref="F23">SUMPRODUCT(--($C$30:$C$763=$D$21),--($BR$30:$BR$763="PL"&amp;F$21),$I$30:$I$763)</f>
        <v>58</v>
      </c>
      <c r="G23" s="69" cm="1">
        <f t="array" ref="G23">SUMPRODUCT(--($C$30:$C$763=$D$21),--($BR$30:$BR$763="PL"&amp;G$21),$I$30:$I$763)</f>
        <v>945</v>
      </c>
      <c r="H23" s="69" cm="1">
        <f t="array" ref="H23">SUMPRODUCT(--($C$30:$C$763=$D$21),--($BR$30:$BR$763="PL"&amp;H$21),$I$30:$I$763)</f>
        <v>30</v>
      </c>
      <c r="I23" s="69" cm="1">
        <f t="array" ref="I23">SUMPRODUCT(--($C$30:$C$763=$D$21),--($BR$30:$BR$763="PL"&amp;I$21),$I$30:$I$763)</f>
        <v>698</v>
      </c>
      <c r="J23" s="69" cm="1">
        <f t="array" ref="J23">SUMPRODUCT(--($C$30:$C$763=$D$21),--($BR$30:$BR$763="PL"&amp;J$21),$I$30:$I$763)</f>
        <v>276</v>
      </c>
      <c r="K23" s="69" cm="1">
        <f t="array" ref="K23">SUMPRODUCT(--($C$30:$C$763=$D$21),--($BR$30:$BR$763="PL"&amp;K$21),$I$30:$I$763)</f>
        <v>58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</row>
    <row r="24" spans="3:79" ht="25.9" hidden="1" customHeight="1" outlineLevel="2">
      <c r="D24" s="66" t="s">
        <v>26</v>
      </c>
      <c r="E24" s="67" t="e" cm="1">
        <f t="array" ref="E24">SUMPRODUCT(--($C$30:$C$763=$D$21),--($BR$30:$BR$763="PL"&amp;E$21),$J$30:$J$763,$M$30:$M$763)/(7.85*E$21)</f>
        <v>#VALUE!</v>
      </c>
      <c r="F24" s="67" t="e" cm="1">
        <f t="array" ref="F24">SUMPRODUCT(--($C$30:$C$763=$D$21),--($BR$30:$BR$763="PL"&amp;F$21),$J$30:$J$763,$M$30:$M$763)/(7.85*F$21)</f>
        <v>#VALUE!</v>
      </c>
      <c r="G24" s="67" cm="1">
        <f t="array" ref="G24">SUMPRODUCT(--($C$30:$C$763=$D$21),--($BR$30:$BR$763="PL"&amp;G$21),$J$30:$J$763,$M$30:$M$763)/(7.85*G$21)</f>
        <v>0.30191082802547775</v>
      </c>
      <c r="H24" s="67" t="e" cm="1">
        <f t="array" ref="H24">SUMPRODUCT(--($C$30:$C$763=$D$21),--($BR$30:$BR$763="PL"&amp;H$21),$J$30:$J$763,$M$30:$M$763)/(7.85*H$21)</f>
        <v>#VALUE!</v>
      </c>
      <c r="I24" s="67" cm="1">
        <f t="array" ref="I24">SUMPRODUCT(--($C$30:$C$763=$D$21),--($BR$30:$BR$763="PL"&amp;I$21),$J$30:$J$763,$M$30:$M$763)/(7.85*I$21)</f>
        <v>2.123142250530786E-3</v>
      </c>
      <c r="J24" s="67" cm="1">
        <f t="array" ref="J24">SUMPRODUCT(--($C$30:$C$763=$D$21),--($BR$30:$BR$763="PL"&amp;J$21),$J$30:$J$763,$M$30:$M$763)/(7.85*J$21)</f>
        <v>5.1783439490445859</v>
      </c>
      <c r="K24" s="67" t="e" cm="1">
        <f t="array" ref="K24">SUMPRODUCT(--($C$30:$C$763=$D$21),--($BR$30:$BR$763="PL"&amp;K$21),$J$30:$J$763,$M$30:$M$763)/(7.85*K$21)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</row>
    <row r="25" spans="3:79" ht="19.5" hidden="1" customHeight="1" outlineLevel="2">
      <c r="D25" s="71" t="s">
        <v>27</v>
      </c>
      <c r="E25" s="69" cm="1">
        <f t="array" ref="E25">SUMPRODUCT(--($C$30:$C$763=$D$21),--($BR$30:$BR$763="PL"&amp;E$21),$M$30:$M$763)</f>
        <v>0</v>
      </c>
      <c r="F25" s="69" cm="1">
        <f t="array" ref="F25">SUMPRODUCT(--($C$30:$C$763=$D$21),--($BR$30:$BR$763="PL"&amp;F$21),$M$30:$M$763)</f>
        <v>1</v>
      </c>
      <c r="G25" s="69" cm="1">
        <f t="array" ref="G25">SUMPRODUCT(--($C$30:$C$763=$D$21),--($BR$30:$BR$763="PL"&amp;G$21),$M$30:$M$763)</f>
        <v>11</v>
      </c>
      <c r="H25" s="69" cm="1">
        <f t="array" ref="H25">SUMPRODUCT(--($C$30:$C$763=$D$21),--($BR$30:$BR$763="PL"&amp;H$21),$M$30:$M$763)</f>
        <v>20</v>
      </c>
      <c r="I25" s="69" cm="1">
        <f t="array" ref="I25">SUMPRODUCT(--($C$30:$C$763=$D$21),--($BR$30:$BR$763="PL"&amp;I$21),$M$30:$M$763)</f>
        <v>1</v>
      </c>
      <c r="J25" s="69" cm="1">
        <f t="array" ref="J25">SUMPRODUCT(--($C$30:$C$763=$D$21),--($BR$30:$BR$763="PL"&amp;J$21),$M$30:$M$763)</f>
        <v>12</v>
      </c>
      <c r="K25" s="69" cm="1">
        <f t="array" ref="K25">SUMPRODUCT(--($C$30:$C$763=$D$21),--($BR$30:$BR$763="PL"&amp;K$21),$M$30:$M$763)</f>
        <v>1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</row>
    <row r="26" spans="3:79" ht="25.9" hidden="1" customHeight="1" outlineLevel="1" collapsed="1" thickBot="1">
      <c r="D26" s="72" t="s">
        <v>28</v>
      </c>
      <c r="E26" s="67" cm="1">
        <f t="array" ref="E26">SUMPRODUCT(--($C$30:$C$763=$D$21),--($BR$30:$BR$763="PL"&amp;E$21),$J$30:$J$763,$M$30:$M$763)</f>
        <v>0</v>
      </c>
      <c r="F26" s="67" cm="1">
        <f t="array" ref="F26">SUMPRODUCT(--($C$30:$C$763=$D$21),--($BR$30:$BR$763="PL"&amp;F$21),$J$30:$J$763,$M$30:$M$763)</f>
        <v>0.2</v>
      </c>
      <c r="G26" s="67" cm="1">
        <f t="array" ref="G26">SUMPRODUCT(--($C$30:$C$763=$D$21),--($BR$30:$BR$763="PL"&amp;G$21),$J$30:$J$763,$M$30:$M$763)</f>
        <v>23.700000000000003</v>
      </c>
      <c r="H26" s="67" cm="1">
        <f t="array" ref="H26">SUMPRODUCT(--($C$30:$C$763=$D$21),--($BR$30:$BR$763="PL"&amp;H$21),$J$30:$J$763,$M$30:$M$763)</f>
        <v>2</v>
      </c>
      <c r="I26" s="67" cm="1">
        <f t="array" ref="I26">SUMPRODUCT(--($C$30:$C$763=$D$21),--($BR$30:$BR$763="PL"&amp;I$21),$J$30:$J$763,$M$30:$M$763)</f>
        <v>0.1</v>
      </c>
      <c r="J26" s="67" cm="1">
        <f t="array" ref="J26">SUMPRODUCT(--($C$30:$C$763=$D$21),--($BR$30:$BR$763="PL"&amp;J$21),$J$30:$J$763,$M$30:$M$763)</f>
        <v>81.3</v>
      </c>
      <c r="K26" s="67" cm="1">
        <f t="array" ref="K26">SUMPRODUCT(--($C$30:$C$763=$D$21),--($BR$30:$BR$763="PL"&amp;K$21),$J$30:$J$763,$M$30:$M$763)</f>
        <v>0.2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</row>
    <row r="27" spans="3:79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17.899999999999999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320.09999999999997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29702.371999999999</v>
      </c>
      <c r="BP27" s="73" t="e" cm="1">
        <f t="array" ref="BP27">SUMPRODUCT($J$30:$J$763,BP30:BP763,--(BP30:BP763&lt;&gt;""))</f>
        <v>#VALUE!</v>
      </c>
    </row>
    <row r="28" spans="3:7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P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37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110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si="1"/>
        <v>3.24</v>
      </c>
      <c r="BP28" s="75" t="e">
        <f t="shared" si="1"/>
        <v>#VALUE!</v>
      </c>
      <c r="BQ28" s="74"/>
      <c r="BR28" s="74"/>
    </row>
    <row r="29" spans="3:79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8" t="s">
        <v>35</v>
      </c>
      <c r="BP29" s="77" t="s">
        <v>36</v>
      </c>
      <c r="BQ29" s="77" t="s">
        <v>37</v>
      </c>
      <c r="BR29" s="77" t="s">
        <v>38</v>
      </c>
      <c r="BS29" s="80" t="s">
        <v>39</v>
      </c>
      <c r="BT29" s="80" t="s">
        <v>40</v>
      </c>
      <c r="BU29" s="80" t="s">
        <v>41</v>
      </c>
      <c r="BV29" s="80" t="s">
        <v>42</v>
      </c>
      <c r="BW29" s="80" t="s">
        <v>43</v>
      </c>
      <c r="BX29" s="80" t="s">
        <v>44</v>
      </c>
      <c r="BY29" s="81" t="s">
        <v>45</v>
      </c>
      <c r="BZ29" s="80"/>
      <c r="CA29" s="80"/>
    </row>
    <row r="30" spans="3:79" ht="14.25" hidden="1" customHeight="1">
      <c r="C30" s="82" t="s">
        <v>14</v>
      </c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2">MIN(SUM(N30:BO30),I30)</f>
        <v>0</v>
      </c>
      <c r="M30" s="26">
        <f t="shared" ref="M30:M93" si="1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67" t="e">
        <f>SUMIFS([1]Up!$J:$J,[1]Up!$D:$D,D30)</f>
        <v>#VALUE!</v>
      </c>
      <c r="BQ30" s="82"/>
      <c r="BR30" s="82"/>
      <c r="BS30" s="53" t="str">
        <f t="shared" ref="BS30:BS93" si="14">IF(ROUND(SUM(N30:BO30)-I30,0)&gt;0,"Thừa "&amp;SUM(N30:BO30)-I30,"")</f>
        <v/>
      </c>
      <c r="BT30" s="53" t="s">
        <v>82</v>
      </c>
      <c r="BU30" s="84" t="s">
        <v>3789</v>
      </c>
      <c r="BV30" s="53"/>
      <c r="BW30" s="53" t="s">
        <v>3790</v>
      </c>
      <c r="BX30" s="53">
        <v>1</v>
      </c>
      <c r="BY30" s="83">
        <v>46217</v>
      </c>
      <c r="BZ30" s="53"/>
      <c r="CA30" s="53"/>
    </row>
    <row r="31" spans="3:79" ht="14.25" hidden="1" customHeight="1">
      <c r="C31" s="82" t="s">
        <v>14</v>
      </c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2"/>
        <v>0</v>
      </c>
      <c r="M31" s="26">
        <f t="shared" si="13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67" t="e">
        <f>SUMIFS([1]Up!$J:$J,[1]Up!$D:$D,D31)</f>
        <v>#VALUE!</v>
      </c>
      <c r="BQ31" s="82"/>
      <c r="BR31" s="82"/>
      <c r="BS31" s="53" t="str">
        <f t="shared" si="14"/>
        <v/>
      </c>
      <c r="BT31" s="53" t="s">
        <v>82</v>
      </c>
      <c r="BU31" s="84" t="s">
        <v>3789</v>
      </c>
      <c r="BV31" s="53"/>
      <c r="BW31" s="53" t="s">
        <v>3790</v>
      </c>
      <c r="BX31" s="53">
        <v>1</v>
      </c>
      <c r="BY31" s="83">
        <v>46217</v>
      </c>
      <c r="BZ31" s="53"/>
      <c r="CA31" s="53"/>
    </row>
    <row r="32" spans="3:79" ht="14.25" hidden="1" customHeight="1">
      <c r="C32" s="82" t="s">
        <v>14</v>
      </c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2"/>
        <v>0</v>
      </c>
      <c r="M32" s="26">
        <f t="shared" si="13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67" t="e">
        <f>SUMIFS([1]Up!$J:$J,[1]Up!$D:$D,D32)</f>
        <v>#VALUE!</v>
      </c>
      <c r="BQ32" s="82"/>
      <c r="BR32" s="82"/>
      <c r="BS32" s="53" t="str">
        <f t="shared" si="14"/>
        <v/>
      </c>
      <c r="BT32" s="53" t="s">
        <v>82</v>
      </c>
      <c r="BU32" s="84" t="s">
        <v>3789</v>
      </c>
      <c r="BV32" s="53"/>
      <c r="BW32" s="53" t="s">
        <v>3790</v>
      </c>
      <c r="BX32" s="53">
        <v>48</v>
      </c>
      <c r="BY32" s="83">
        <v>46217</v>
      </c>
      <c r="BZ32" s="53"/>
      <c r="CA32" s="53"/>
    </row>
    <row r="33" spans="3:79" ht="14.25" hidden="1" customHeight="1">
      <c r="C33" s="82" t="s">
        <v>14</v>
      </c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2"/>
        <v>0</v>
      </c>
      <c r="M33" s="26">
        <f t="shared" si="13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67" t="e">
        <f>SUMIFS([1]Up!$J:$J,[1]Up!$D:$D,D33)</f>
        <v>#VALUE!</v>
      </c>
      <c r="BQ33" s="82"/>
      <c r="BR33" s="82"/>
      <c r="BS33" s="53" t="str">
        <f t="shared" si="14"/>
        <v/>
      </c>
      <c r="BT33" s="53" t="s">
        <v>82</v>
      </c>
      <c r="BU33" s="84" t="s">
        <v>3789</v>
      </c>
      <c r="BV33" s="53"/>
      <c r="BW33" s="53" t="s">
        <v>3790</v>
      </c>
      <c r="BX33" s="53">
        <v>48</v>
      </c>
      <c r="BY33" s="83">
        <v>46217</v>
      </c>
      <c r="BZ33" s="53"/>
      <c r="CA33" s="53"/>
    </row>
    <row r="34" spans="3:79" ht="14.25" hidden="1" customHeight="1">
      <c r="C34" s="82" t="s">
        <v>14</v>
      </c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2"/>
        <v>0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67" t="e">
        <f>SUMIFS([1]Up!$J:$J,[1]Up!$D:$D,D34)</f>
        <v>#VALUE!</v>
      </c>
      <c r="BQ34" s="82"/>
      <c r="BR34" s="82"/>
      <c r="BS34" s="53" t="str">
        <f t="shared" si="14"/>
        <v/>
      </c>
      <c r="BT34" s="53" t="s">
        <v>82</v>
      </c>
      <c r="BU34" s="84" t="s">
        <v>3789</v>
      </c>
      <c r="BV34" s="53"/>
      <c r="BW34" s="53" t="s">
        <v>3790</v>
      </c>
      <c r="BX34" s="53">
        <v>1</v>
      </c>
      <c r="BY34" s="83">
        <v>46217</v>
      </c>
      <c r="BZ34" s="53"/>
      <c r="CA34" s="53"/>
    </row>
    <row r="35" spans="3:79" ht="14.25" hidden="1" customHeight="1">
      <c r="C35" s="82" t="s">
        <v>14</v>
      </c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2"/>
        <v>0</v>
      </c>
      <c r="M35" s="26">
        <f t="shared" si="13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67" t="e">
        <f>SUMIFS([1]Up!$J:$J,[1]Up!$D:$D,D35)</f>
        <v>#VALUE!</v>
      </c>
      <c r="BQ35" s="82"/>
      <c r="BR35" s="82"/>
      <c r="BS35" s="53" t="str">
        <f t="shared" si="14"/>
        <v/>
      </c>
      <c r="BT35" s="53" t="s">
        <v>82</v>
      </c>
      <c r="BU35" s="84" t="s">
        <v>3789</v>
      </c>
      <c r="BV35" s="53"/>
      <c r="BW35" s="53" t="s">
        <v>3790</v>
      </c>
      <c r="BX35" s="53">
        <v>1</v>
      </c>
      <c r="BY35" s="83">
        <v>46217</v>
      </c>
      <c r="BZ35" s="53"/>
      <c r="CA35" s="53"/>
    </row>
    <row r="36" spans="3:79" ht="14.25" hidden="1" customHeight="1">
      <c r="C36" s="82" t="s">
        <v>14</v>
      </c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2"/>
        <v>0</v>
      </c>
      <c r="M36" s="26">
        <f t="shared" si="13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67" t="e">
        <f>SUMIFS([1]Up!$J:$J,[1]Up!$D:$D,D36)</f>
        <v>#VALUE!</v>
      </c>
      <c r="BQ36" s="82"/>
      <c r="BR36" s="82"/>
      <c r="BS36" s="53" t="str">
        <f t="shared" si="14"/>
        <v/>
      </c>
      <c r="BT36" s="53" t="s">
        <v>50</v>
      </c>
      <c r="BU36" s="84" t="s">
        <v>3827</v>
      </c>
      <c r="BV36" s="53"/>
      <c r="BW36" s="53" t="s">
        <v>3828</v>
      </c>
      <c r="BX36" s="53">
        <v>96</v>
      </c>
      <c r="BY36" s="83">
        <v>46217</v>
      </c>
      <c r="BZ36" s="53"/>
      <c r="CA36" s="53"/>
    </row>
    <row r="37" spans="3:79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2"/>
        <v>96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67" t="e">
        <f>SUMIFS([1]Up!$J:$J,[1]Up!$D:$D,D37)</f>
        <v>#VALUE!</v>
      </c>
      <c r="BQ37" s="82"/>
      <c r="BR37" s="82"/>
      <c r="BS37" s="53" t="str">
        <f t="shared" si="14"/>
        <v/>
      </c>
      <c r="BT37" s="53" t="s">
        <v>82</v>
      </c>
      <c r="BU37" s="84" t="s">
        <v>3827</v>
      </c>
      <c r="BV37" s="53"/>
      <c r="BW37" s="53" t="s">
        <v>3828</v>
      </c>
      <c r="BX37" s="53">
        <v>96</v>
      </c>
      <c r="BY37" s="83">
        <v>46217</v>
      </c>
      <c r="BZ37" s="53"/>
      <c r="CA37" s="53"/>
    </row>
    <row r="38" spans="3:79" ht="14.25" hidden="1" customHeight="1">
      <c r="C38" s="82" t="s">
        <v>14</v>
      </c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2"/>
        <v>216</v>
      </c>
      <c r="M38" s="26">
        <f t="shared" si="13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67" t="e">
        <f>SUMIFS([1]Up!$J:$J,[1]Up!$D:$D,D38)</f>
        <v>#VALUE!</v>
      </c>
      <c r="BQ38" s="82"/>
      <c r="BR38" s="82"/>
      <c r="BS38" s="53" t="str">
        <f t="shared" si="14"/>
        <v/>
      </c>
      <c r="BT38" s="53" t="s">
        <v>50</v>
      </c>
      <c r="BU38" s="84" t="s">
        <v>3827</v>
      </c>
      <c r="BV38" s="53"/>
      <c r="BW38" s="53" t="s">
        <v>3828</v>
      </c>
      <c r="BX38" s="53">
        <v>384</v>
      </c>
      <c r="BY38" s="83">
        <v>46217</v>
      </c>
      <c r="BZ38" s="53"/>
      <c r="CA38" s="53"/>
    </row>
    <row r="39" spans="3:79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2"/>
        <v>0</v>
      </c>
      <c r="M39" s="26">
        <f t="shared" si="13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67" t="e">
        <f>SUMIFS([1]Up!$J:$J,[1]Up!$D:$D,D39)</f>
        <v>#VALUE!</v>
      </c>
      <c r="BQ39" s="82"/>
      <c r="BR39" s="82"/>
      <c r="BS39" s="53" t="str">
        <f t="shared" si="14"/>
        <v/>
      </c>
      <c r="BT39" s="53" t="s">
        <v>88</v>
      </c>
      <c r="BU39" s="53" t="s">
        <v>3852</v>
      </c>
      <c r="BV39" s="53"/>
      <c r="BW39" s="53"/>
      <c r="BX39" s="53"/>
      <c r="BY39" s="83"/>
      <c r="BZ39" s="53"/>
      <c r="CA39" s="53"/>
    </row>
    <row r="40" spans="3:79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2"/>
        <v>0</v>
      </c>
      <c r="M40" s="26">
        <f t="shared" si="13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67" t="e">
        <f>SUMIFS([1]Up!$J:$J,[1]Up!$D:$D,D40)</f>
        <v>#VALUE!</v>
      </c>
      <c r="BQ40" s="82"/>
      <c r="BR40" s="82"/>
      <c r="BS40" s="53" t="str">
        <f t="shared" si="14"/>
        <v/>
      </c>
      <c r="BT40" s="53" t="s">
        <v>88</v>
      </c>
      <c r="BU40" s="53" t="s">
        <v>3847</v>
      </c>
      <c r="BV40" s="53"/>
      <c r="BW40" s="53"/>
      <c r="BX40" s="53"/>
      <c r="BY40" s="83"/>
      <c r="BZ40" s="53"/>
      <c r="CA40" s="53"/>
    </row>
    <row r="41" spans="3:79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2"/>
        <v>0</v>
      </c>
      <c r="M41" s="26">
        <f t="shared" si="13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67" t="e">
        <f>SUMIFS([1]Up!$J:$J,[1]Up!$D:$D,D41)</f>
        <v>#VALUE!</v>
      </c>
      <c r="BQ41" s="82"/>
      <c r="BR41" s="82"/>
      <c r="BS41" s="53" t="str">
        <f t="shared" si="14"/>
        <v/>
      </c>
      <c r="BT41" s="53" t="s">
        <v>88</v>
      </c>
      <c r="BU41" s="53" t="s">
        <v>3860</v>
      </c>
      <c r="BV41" s="53"/>
      <c r="BW41" s="53"/>
      <c r="BX41" s="53"/>
      <c r="BY41" s="83"/>
      <c r="BZ41" s="53"/>
      <c r="CA41" s="53"/>
    </row>
    <row r="42" spans="3:79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2"/>
        <v>0</v>
      </c>
      <c r="M42" s="26">
        <f t="shared" si="13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67" t="e">
        <f>SUMIFS([1]Up!$J:$J,[1]Up!$D:$D,D42)</f>
        <v>#VALUE!</v>
      </c>
      <c r="BQ42" s="82"/>
      <c r="BR42" s="82"/>
      <c r="BS42" s="53" t="str">
        <f t="shared" si="14"/>
        <v/>
      </c>
      <c r="BT42" s="53" t="s">
        <v>88</v>
      </c>
      <c r="BU42" s="53" t="s">
        <v>3856</v>
      </c>
      <c r="BV42" s="53"/>
      <c r="BW42" s="53"/>
      <c r="BX42" s="53"/>
      <c r="BY42" s="83"/>
      <c r="BZ42" s="53"/>
      <c r="CA42" s="53"/>
    </row>
    <row r="43" spans="3:79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2"/>
        <v>0</v>
      </c>
      <c r="M43" s="26">
        <f t="shared" si="13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67" t="e">
        <f>SUMIFS([1]Up!$J:$J,[1]Up!$D:$D,D43)</f>
        <v>#VALUE!</v>
      </c>
      <c r="BQ43" s="82"/>
      <c r="BR43" s="82"/>
      <c r="BS43" s="53" t="str">
        <f t="shared" si="14"/>
        <v/>
      </c>
      <c r="BT43" s="53" t="s">
        <v>88</v>
      </c>
      <c r="BU43" s="53" t="s">
        <v>3852</v>
      </c>
      <c r="BV43" s="53"/>
      <c r="BW43" s="53"/>
      <c r="BX43" s="53"/>
      <c r="BY43" s="83"/>
      <c r="BZ43" s="53"/>
      <c r="CA43" s="53"/>
    </row>
    <row r="44" spans="3:79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2"/>
        <v>0</v>
      </c>
      <c r="M44" s="26">
        <f t="shared" si="13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67" t="e">
        <f>SUMIFS([1]Up!$J:$J,[1]Up!$D:$D,D44)</f>
        <v>#VALUE!</v>
      </c>
      <c r="BQ44" s="82"/>
      <c r="BR44" s="82"/>
      <c r="BS44" s="53" t="str">
        <f t="shared" si="14"/>
        <v/>
      </c>
      <c r="BT44" s="53" t="s">
        <v>88</v>
      </c>
      <c r="BU44" s="53" t="s">
        <v>3847</v>
      </c>
      <c r="BV44" s="53"/>
      <c r="BW44" s="53"/>
      <c r="BX44" s="53"/>
      <c r="BY44" s="83"/>
      <c r="BZ44" s="53"/>
      <c r="CA44" s="53"/>
    </row>
    <row r="45" spans="3:79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2"/>
        <v>0</v>
      </c>
      <c r="M45" s="26">
        <f t="shared" si="13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67" t="e">
        <f>SUMIFS([1]Up!$J:$J,[1]Up!$D:$D,D45)</f>
        <v>#VALUE!</v>
      </c>
      <c r="BQ45" s="82"/>
      <c r="BR45" s="82" t="str">
        <f t="shared" ref="BR45:BR108" si="15">IFERROR(IF(C45="Plate",LEFT(E45,FIND("*",E45,1)-1),""),IF(C45="Plate",LEFT(E45,FIND("x",E45,1)-1),""))</f>
        <v/>
      </c>
      <c r="BS45" s="53" t="str">
        <f t="shared" si="14"/>
        <v/>
      </c>
      <c r="BT45" s="53" t="s">
        <v>88</v>
      </c>
      <c r="BU45" s="53" t="s">
        <v>3235</v>
      </c>
      <c r="BV45" s="53"/>
      <c r="BW45" s="53"/>
      <c r="BX45" s="53"/>
      <c r="BY45" s="83"/>
      <c r="BZ45" s="53"/>
      <c r="CA45" s="53"/>
    </row>
    <row r="46" spans="3:79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2"/>
        <v>0</v>
      </c>
      <c r="M46" s="26">
        <f t="shared" si="13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67" t="e">
        <f>SUMIFS([1]Up!$J:$J,[1]Up!$D:$D,D46)</f>
        <v>#VALUE!</v>
      </c>
      <c r="BQ46" s="82"/>
      <c r="BR46" s="82" t="str">
        <f t="shared" si="15"/>
        <v/>
      </c>
      <c r="BS46" s="53" t="str">
        <f t="shared" si="14"/>
        <v/>
      </c>
      <c r="BT46" s="53" t="s">
        <v>88</v>
      </c>
      <c r="BU46" s="53" t="s">
        <v>3245</v>
      </c>
      <c r="BV46" s="53"/>
      <c r="BW46" s="53"/>
      <c r="BX46" s="53"/>
      <c r="BY46" s="83"/>
      <c r="BZ46" s="53"/>
      <c r="CA46" s="53"/>
    </row>
    <row r="47" spans="3:79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2"/>
        <v>0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67" t="e">
        <f>SUMIFS([1]Up!$J:$J,[1]Up!$D:$D,D47)</f>
        <v>#VALUE!</v>
      </c>
      <c r="BQ47" s="82"/>
      <c r="BR47" s="82" t="str">
        <f t="shared" si="15"/>
        <v/>
      </c>
      <c r="BS47" s="53" t="str">
        <f t="shared" si="14"/>
        <v/>
      </c>
      <c r="BT47" s="53" t="s">
        <v>88</v>
      </c>
      <c r="BU47" s="53" t="s">
        <v>3312</v>
      </c>
      <c r="BV47" s="53"/>
      <c r="BW47" s="53"/>
      <c r="BX47" s="53"/>
      <c r="BY47" s="83"/>
      <c r="BZ47" s="53"/>
      <c r="CA47" s="53"/>
    </row>
    <row r="48" spans="3:79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2"/>
        <v>0</v>
      </c>
      <c r="M48" s="26">
        <f t="shared" si="13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67" t="e">
        <f>SUMIFS([1]Up!$J:$J,[1]Up!$D:$D,D48)</f>
        <v>#VALUE!</v>
      </c>
      <c r="BQ48" s="82"/>
      <c r="BR48" s="82" t="str">
        <f t="shared" si="15"/>
        <v/>
      </c>
      <c r="BS48" s="53" t="str">
        <f t="shared" si="14"/>
        <v/>
      </c>
      <c r="BT48" s="53" t="s">
        <v>88</v>
      </c>
      <c r="BU48" s="53" t="s">
        <v>3308</v>
      </c>
      <c r="BV48" s="53"/>
      <c r="BW48" s="53"/>
      <c r="BX48" s="53"/>
      <c r="BY48" s="83"/>
      <c r="BZ48" s="53"/>
      <c r="CA48" s="53"/>
    </row>
    <row r="49" spans="3:79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2"/>
        <v>0</v>
      </c>
      <c r="M49" s="26">
        <f t="shared" si="13"/>
        <v>48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67" t="e">
        <f>SUMIFS([1]Up!$J:$J,[1]Up!$D:$D,D49)</f>
        <v>#VALUE!</v>
      </c>
      <c r="BQ49" s="82"/>
      <c r="BR49" s="82" t="str">
        <f t="shared" si="15"/>
        <v xml:space="preserve">PL1.5 </v>
      </c>
      <c r="BS49" s="53" t="str">
        <f t="shared" si="14"/>
        <v/>
      </c>
      <c r="BT49" s="53" t="s">
        <v>50</v>
      </c>
      <c r="BU49" s="53" t="s">
        <v>3663</v>
      </c>
      <c r="BV49" s="53"/>
      <c r="BW49" s="53" t="s">
        <v>3664</v>
      </c>
      <c r="BX49" s="53">
        <v>16</v>
      </c>
      <c r="BY49" s="83">
        <v>46199</v>
      </c>
      <c r="BZ49" s="53"/>
      <c r="CA49" s="53"/>
    </row>
    <row r="50" spans="3:79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2"/>
        <v>0</v>
      </c>
      <c r="M50" s="26">
        <f t="shared" si="13"/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67" t="e">
        <f>SUMIFS([1]Up!$J:$J,[1]Up!$D:$D,D50)</f>
        <v>#VALUE!</v>
      </c>
      <c r="BQ50" s="82"/>
      <c r="BR50" s="82" t="str">
        <f t="shared" si="15"/>
        <v/>
      </c>
      <c r="BS50" s="53" t="str">
        <f t="shared" si="14"/>
        <v/>
      </c>
      <c r="BT50" s="53" t="s">
        <v>82</v>
      </c>
      <c r="BU50" s="53"/>
      <c r="BV50" s="53"/>
      <c r="BW50" s="53"/>
      <c r="BX50" s="53"/>
      <c r="BY50" s="83"/>
      <c r="BZ50" s="53"/>
      <c r="CA50" s="53"/>
    </row>
    <row r="51" spans="3:79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2"/>
        <v>3</v>
      </c>
      <c r="M51" s="26">
        <f t="shared" si="1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67" t="e">
        <f>SUMIFS([1]Up!$J:$J,[1]Up!$D:$D,D51)</f>
        <v>#VALUE!</v>
      </c>
      <c r="BQ51" s="82"/>
      <c r="BR51" s="82" t="str">
        <f t="shared" si="15"/>
        <v>PL1.5</v>
      </c>
      <c r="BS51" s="53" t="str">
        <f t="shared" si="14"/>
        <v/>
      </c>
      <c r="BT51" s="53" t="s">
        <v>82</v>
      </c>
      <c r="BU51" s="53" t="s">
        <v>3663</v>
      </c>
      <c r="BV51" s="53"/>
      <c r="BW51" s="53" t="s">
        <v>3664</v>
      </c>
      <c r="BX51" s="53">
        <v>1</v>
      </c>
      <c r="BY51" s="83">
        <v>46199</v>
      </c>
      <c r="BZ51" s="53"/>
      <c r="CA51" s="53"/>
    </row>
    <row r="52" spans="3:79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2"/>
        <v>6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67" t="e">
        <f>SUMIFS([1]Up!$J:$J,[1]Up!$D:$D,D52)</f>
        <v>#VALUE!</v>
      </c>
      <c r="BQ52" s="82"/>
      <c r="BR52" s="82" t="str">
        <f t="shared" si="15"/>
        <v>PL1.5</v>
      </c>
      <c r="BS52" s="53" t="str">
        <f t="shared" si="14"/>
        <v/>
      </c>
      <c r="BT52" s="53" t="s">
        <v>82</v>
      </c>
      <c r="BU52" s="53" t="s">
        <v>3663</v>
      </c>
      <c r="BV52" s="53"/>
      <c r="BW52" s="53" t="s">
        <v>3664</v>
      </c>
      <c r="BX52" s="53">
        <v>2</v>
      </c>
      <c r="BY52" s="83">
        <v>46199</v>
      </c>
      <c r="BZ52" s="53"/>
      <c r="CA52" s="53"/>
    </row>
    <row r="53" spans="3:79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2"/>
        <v>6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67" t="e">
        <f>SUMIFS([1]Up!$J:$J,[1]Up!$D:$D,D53)</f>
        <v>#VALUE!</v>
      </c>
      <c r="BQ53" s="82"/>
      <c r="BR53" s="82" t="str">
        <f t="shared" si="15"/>
        <v>PL1.5</v>
      </c>
      <c r="BS53" s="53" t="str">
        <f t="shared" si="14"/>
        <v/>
      </c>
      <c r="BT53" s="53" t="s">
        <v>82</v>
      </c>
      <c r="BU53" s="53" t="s">
        <v>3663</v>
      </c>
      <c r="BV53" s="53"/>
      <c r="BW53" s="53" t="s">
        <v>3664</v>
      </c>
      <c r="BX53" s="53">
        <v>2</v>
      </c>
      <c r="BY53" s="83">
        <v>46199</v>
      </c>
      <c r="BZ53" s="53"/>
      <c r="CA53" s="53"/>
    </row>
    <row r="54" spans="3:79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2"/>
        <v>12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67" t="e">
        <f>SUMIFS([1]Up!$J:$J,[1]Up!$D:$D,D54)</f>
        <v>#VALUE!</v>
      </c>
      <c r="BQ54" s="82"/>
      <c r="BR54" s="82" t="str">
        <f t="shared" si="15"/>
        <v>PL10</v>
      </c>
      <c r="BS54" s="53" t="str">
        <f t="shared" si="14"/>
        <v/>
      </c>
      <c r="BT54" s="53" t="s">
        <v>50</v>
      </c>
      <c r="BU54" s="53" t="s">
        <v>3661</v>
      </c>
      <c r="BV54" s="53"/>
      <c r="BW54" s="53" t="s">
        <v>3662</v>
      </c>
      <c r="BX54" s="53">
        <v>4</v>
      </c>
      <c r="BY54" s="83">
        <v>46199</v>
      </c>
      <c r="BZ54" s="53"/>
      <c r="CA54" s="53"/>
    </row>
    <row r="55" spans="3:79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2"/>
        <v>9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67" t="e">
        <f>SUMIFS([1]Up!$J:$J,[1]Up!$D:$D,D55)</f>
        <v>#VALUE!</v>
      </c>
      <c r="BQ55" s="82"/>
      <c r="BR55" s="82" t="str">
        <f t="shared" si="15"/>
        <v>PL10</v>
      </c>
      <c r="BS55" s="53" t="str">
        <f t="shared" si="14"/>
        <v/>
      </c>
      <c r="BT55" s="53" t="s">
        <v>50</v>
      </c>
      <c r="BU55" s="53" t="s">
        <v>3661</v>
      </c>
      <c r="BV55" s="53"/>
      <c r="BW55" s="53" t="s">
        <v>3662</v>
      </c>
      <c r="BX55" s="53">
        <v>3</v>
      </c>
      <c r="BY55" s="83">
        <v>46199</v>
      </c>
      <c r="BZ55" s="53"/>
      <c r="CA55" s="53"/>
    </row>
    <row r="56" spans="3:79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2"/>
        <v>3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67" t="e">
        <f>SUMIFS([1]Up!$J:$J,[1]Up!$D:$D,D56)</f>
        <v>#VALUE!</v>
      </c>
      <c r="BQ56" s="82"/>
      <c r="BR56" s="82" t="str">
        <f t="shared" si="15"/>
        <v>PL10</v>
      </c>
      <c r="BS56" s="53" t="str">
        <f t="shared" si="14"/>
        <v/>
      </c>
      <c r="BT56" s="53" t="s">
        <v>50</v>
      </c>
      <c r="BU56" s="53" t="s">
        <v>3661</v>
      </c>
      <c r="BV56" s="53"/>
      <c r="BW56" s="53" t="s">
        <v>3662</v>
      </c>
      <c r="BX56" s="53">
        <v>1</v>
      </c>
      <c r="BY56" s="83">
        <v>46199</v>
      </c>
      <c r="BZ56" s="53"/>
      <c r="CA56" s="53"/>
    </row>
    <row r="57" spans="3:79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2"/>
        <v>0</v>
      </c>
      <c r="M57" s="26">
        <f t="shared" si="13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67" t="e">
        <f>SUMIFS([1]Up!$J:$J,[1]Up!$D:$D,D57)</f>
        <v>#VALUE!</v>
      </c>
      <c r="BQ57" s="82"/>
      <c r="BR57" s="82" t="str">
        <f t="shared" si="15"/>
        <v/>
      </c>
      <c r="BS57" s="53" t="str">
        <f t="shared" si="14"/>
        <v/>
      </c>
      <c r="BT57" s="53" t="s">
        <v>88</v>
      </c>
      <c r="BU57" s="53" t="s">
        <v>3326</v>
      </c>
      <c r="BV57" s="53"/>
      <c r="BW57" s="53"/>
      <c r="BX57" s="53"/>
      <c r="BY57" s="83"/>
      <c r="BZ57" s="53"/>
      <c r="CA57" s="53"/>
    </row>
    <row r="58" spans="3:79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2"/>
        <v>0</v>
      </c>
      <c r="M58" s="26">
        <f t="shared" si="13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67" t="e">
        <f>SUMIFS([1]Up!$J:$J,[1]Up!$D:$D,D58)</f>
        <v>#VALUE!</v>
      </c>
      <c r="BQ58" s="82"/>
      <c r="BR58" s="82" t="str">
        <f t="shared" si="15"/>
        <v/>
      </c>
      <c r="BS58" s="53" t="str">
        <f t="shared" si="14"/>
        <v/>
      </c>
      <c r="BT58" s="53" t="s">
        <v>82</v>
      </c>
      <c r="BU58" s="53" t="s">
        <v>3671</v>
      </c>
      <c r="BV58" s="53"/>
      <c r="BW58" s="53" t="s">
        <v>3672</v>
      </c>
      <c r="BX58" s="53">
        <v>1</v>
      </c>
      <c r="BY58" s="83">
        <v>46199</v>
      </c>
      <c r="BZ58" s="53"/>
      <c r="CA58" s="53"/>
    </row>
    <row r="59" spans="3:79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2"/>
        <v>60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67" t="e">
        <f>SUMIFS([1]Up!$J:$J,[1]Up!$D:$D,D59)</f>
        <v>#VALUE!</v>
      </c>
      <c r="BQ59" s="82"/>
      <c r="BR59" s="82" t="str">
        <f t="shared" si="15"/>
        <v>PL10</v>
      </c>
      <c r="BS59" s="53" t="str">
        <f t="shared" si="14"/>
        <v/>
      </c>
      <c r="BT59" s="53" t="s">
        <v>50</v>
      </c>
      <c r="BU59" s="53" t="s">
        <v>3661</v>
      </c>
      <c r="BV59" s="53"/>
      <c r="BW59" s="53" t="s">
        <v>3662</v>
      </c>
      <c r="BX59" s="53">
        <v>20</v>
      </c>
      <c r="BY59" s="83">
        <v>46199</v>
      </c>
      <c r="BZ59" s="53"/>
      <c r="CA59" s="53"/>
    </row>
    <row r="60" spans="3:79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2"/>
        <v>0</v>
      </c>
      <c r="M60" s="26">
        <f t="shared" si="13"/>
        <v>6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67" t="e">
        <f>SUMIFS([1]Up!$J:$J,[1]Up!$D:$D,D60)</f>
        <v>#VALUE!</v>
      </c>
      <c r="BQ60" s="82"/>
      <c r="BR60" s="82" t="str">
        <f t="shared" si="15"/>
        <v/>
      </c>
      <c r="BS60" s="53" t="str">
        <f t="shared" si="14"/>
        <v/>
      </c>
      <c r="BT60" s="53" t="s">
        <v>82</v>
      </c>
      <c r="BU60" s="53" t="s">
        <v>3671</v>
      </c>
      <c r="BV60" s="53"/>
      <c r="BW60" s="53" t="s">
        <v>3672</v>
      </c>
      <c r="BX60" s="53">
        <v>2</v>
      </c>
      <c r="BY60" s="83">
        <v>46199</v>
      </c>
      <c r="BZ60" s="53"/>
      <c r="CA60" s="53"/>
    </row>
    <row r="61" spans="3:79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2"/>
        <v>6</v>
      </c>
      <c r="M61" s="26">
        <f t="shared" si="1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67" t="e">
        <f>SUMIFS([1]Up!$J:$J,[1]Up!$D:$D,D61)</f>
        <v>#VALUE!</v>
      </c>
      <c r="BQ61" s="82"/>
      <c r="BR61" s="82" t="str">
        <f t="shared" si="15"/>
        <v/>
      </c>
      <c r="BS61" s="53" t="str">
        <f t="shared" si="14"/>
        <v/>
      </c>
      <c r="BT61" s="53" t="s">
        <v>50</v>
      </c>
      <c r="BU61" s="53" t="s">
        <v>3669</v>
      </c>
      <c r="BV61" s="53"/>
      <c r="BW61" s="53" t="s">
        <v>3670</v>
      </c>
      <c r="BX61" s="53">
        <v>2</v>
      </c>
      <c r="BY61" s="83">
        <v>46199</v>
      </c>
      <c r="BZ61" s="53"/>
      <c r="CA61" s="53"/>
    </row>
    <row r="62" spans="3:79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2"/>
        <v>6</v>
      </c>
      <c r="M62" s="26">
        <f t="shared" si="1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67" t="e">
        <f>SUMIFS([1]Up!$J:$J,[1]Up!$D:$D,D62)</f>
        <v>#VALUE!</v>
      </c>
      <c r="BQ62" s="82"/>
      <c r="BR62" s="82" t="str">
        <f t="shared" si="15"/>
        <v/>
      </c>
      <c r="BS62" s="53" t="str">
        <f t="shared" si="14"/>
        <v/>
      </c>
      <c r="BT62" s="53" t="s">
        <v>50</v>
      </c>
      <c r="BU62" s="53" t="s">
        <v>3669</v>
      </c>
      <c r="BV62" s="53"/>
      <c r="BW62" s="53" t="s">
        <v>3670</v>
      </c>
      <c r="BX62" s="53">
        <v>2</v>
      </c>
      <c r="BY62" s="83">
        <v>46199</v>
      </c>
      <c r="BZ62" s="53"/>
      <c r="CA62" s="53"/>
    </row>
    <row r="63" spans="3:79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2"/>
        <v>0</v>
      </c>
      <c r="M63" s="26">
        <f t="shared" si="13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67" t="e">
        <f>SUMIFS([1]Up!$J:$J,[1]Up!$D:$D,D63)</f>
        <v>#VALUE!</v>
      </c>
      <c r="BQ63" s="82"/>
      <c r="BR63" s="82" t="str">
        <f t="shared" si="15"/>
        <v/>
      </c>
      <c r="BS63" s="53" t="str">
        <f t="shared" si="14"/>
        <v/>
      </c>
      <c r="BT63" s="53" t="s">
        <v>88</v>
      </c>
      <c r="BU63" s="53" t="s">
        <v>3275</v>
      </c>
      <c r="BV63" s="53"/>
      <c r="BW63" s="53"/>
      <c r="BX63" s="53"/>
      <c r="BY63" s="83"/>
      <c r="BZ63" s="53"/>
      <c r="CA63" s="53"/>
    </row>
    <row r="64" spans="3:79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2"/>
        <v>0</v>
      </c>
      <c r="M64" s="26">
        <f t="shared" si="13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67" t="e">
        <f>SUMIFS([1]Up!$J:$J,[1]Up!$D:$D,D64)</f>
        <v>#VALUE!</v>
      </c>
      <c r="BQ64" s="82"/>
      <c r="BR64" s="82" t="str">
        <f t="shared" si="15"/>
        <v/>
      </c>
      <c r="BS64" s="53" t="str">
        <f t="shared" si="14"/>
        <v/>
      </c>
      <c r="BT64" s="53" t="s">
        <v>88</v>
      </c>
      <c r="BU64" s="53" t="s">
        <v>3260</v>
      </c>
      <c r="BV64" s="53"/>
      <c r="BW64" s="53"/>
      <c r="BX64" s="53"/>
      <c r="BY64" s="83"/>
      <c r="BZ64" s="53"/>
      <c r="CA64" s="53"/>
    </row>
    <row r="65" spans="3:79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2"/>
        <v>3</v>
      </c>
      <c r="M65" s="26">
        <f t="shared" si="13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67" t="e">
        <f>SUMIFS([1]Up!$J:$J,[1]Up!$D:$D,D65)</f>
        <v>#VALUE!</v>
      </c>
      <c r="BQ65" s="82"/>
      <c r="BR65" s="82" t="str">
        <f t="shared" si="15"/>
        <v/>
      </c>
      <c r="BS65" s="53" t="str">
        <f t="shared" si="14"/>
        <v/>
      </c>
      <c r="BT65" s="53" t="s">
        <v>82</v>
      </c>
      <c r="BU65" s="53" t="s">
        <v>3667</v>
      </c>
      <c r="BV65" s="53"/>
      <c r="BW65" s="53" t="s">
        <v>3668</v>
      </c>
      <c r="BX65" s="53">
        <v>1</v>
      </c>
      <c r="BY65" s="83">
        <v>46199</v>
      </c>
      <c r="BZ65" s="53"/>
      <c r="CA65" s="53"/>
    </row>
    <row r="66" spans="3:79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2"/>
        <v>0</v>
      </c>
      <c r="M66" s="26">
        <f t="shared" si="13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67" t="e">
        <f>SUMIFS([1]Up!$J:$J,[1]Up!$D:$D,D66)</f>
        <v>#VALUE!</v>
      </c>
      <c r="BQ66" s="82"/>
      <c r="BR66" s="82" t="str">
        <f t="shared" si="15"/>
        <v/>
      </c>
      <c r="BS66" s="53" t="str">
        <f t="shared" si="14"/>
        <v/>
      </c>
      <c r="BT66" s="53" t="s">
        <v>88</v>
      </c>
      <c r="BU66" s="53" t="s">
        <v>3272</v>
      </c>
      <c r="BV66" s="53"/>
      <c r="BW66" s="53"/>
      <c r="BX66" s="53"/>
      <c r="BY66" s="83"/>
      <c r="BZ66" s="53"/>
      <c r="CA66" s="53"/>
    </row>
    <row r="67" spans="3:79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2"/>
        <v>3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67" t="e">
        <f>SUMIFS([1]Up!$J:$J,[1]Up!$D:$D,D67)</f>
        <v>#VALUE!</v>
      </c>
      <c r="BQ67" s="82"/>
      <c r="BR67" s="82" t="str">
        <f t="shared" si="15"/>
        <v>PL10</v>
      </c>
      <c r="BS67" s="53" t="str">
        <f t="shared" si="14"/>
        <v/>
      </c>
      <c r="BT67" s="53" t="s">
        <v>50</v>
      </c>
      <c r="BU67" s="53" t="s">
        <v>3661</v>
      </c>
      <c r="BV67" s="53"/>
      <c r="BW67" s="53" t="s">
        <v>3662</v>
      </c>
      <c r="BX67" s="53">
        <v>1</v>
      </c>
      <c r="BY67" s="83">
        <v>46199</v>
      </c>
      <c r="BZ67" s="53"/>
      <c r="CA67" s="53"/>
    </row>
    <row r="68" spans="3:79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2"/>
        <v>3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67" t="e">
        <f>SUMIFS([1]Up!$J:$J,[1]Up!$D:$D,D68)</f>
        <v>#VALUE!</v>
      </c>
      <c r="BQ68" s="82"/>
      <c r="BR68" s="82" t="str">
        <f t="shared" si="15"/>
        <v>PL10</v>
      </c>
      <c r="BS68" s="53" t="str">
        <f t="shared" si="14"/>
        <v/>
      </c>
      <c r="BT68" s="53" t="s">
        <v>50</v>
      </c>
      <c r="BU68" s="53" t="s">
        <v>3661</v>
      </c>
      <c r="BV68" s="53"/>
      <c r="BW68" s="53" t="s">
        <v>3662</v>
      </c>
      <c r="BX68" s="53">
        <v>1</v>
      </c>
      <c r="BY68" s="83">
        <v>46199</v>
      </c>
      <c r="BZ68" s="53"/>
      <c r="CA68" s="53"/>
    </row>
    <row r="69" spans="3:79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2"/>
        <v>60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67" t="e">
        <f>SUMIFS([1]Up!$J:$J,[1]Up!$D:$D,D69)</f>
        <v>#VALUE!</v>
      </c>
      <c r="BQ69" s="82"/>
      <c r="BR69" s="82" t="str">
        <f t="shared" si="15"/>
        <v>PL10</v>
      </c>
      <c r="BS69" s="53" t="str">
        <f t="shared" si="14"/>
        <v/>
      </c>
      <c r="BT69" s="53" t="s">
        <v>50</v>
      </c>
      <c r="BU69" s="53" t="s">
        <v>3661</v>
      </c>
      <c r="BV69" s="53"/>
      <c r="BW69" s="53" t="s">
        <v>3662</v>
      </c>
      <c r="BX69" s="53">
        <v>20</v>
      </c>
      <c r="BY69" s="83">
        <v>46199</v>
      </c>
      <c r="BZ69" s="53"/>
      <c r="CA69" s="53"/>
    </row>
    <row r="70" spans="3:79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2"/>
        <v>30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67" t="e">
        <f>SUMIFS([1]Up!$J:$J,[1]Up!$D:$D,D70)</f>
        <v>#VALUE!</v>
      </c>
      <c r="BQ70" s="82"/>
      <c r="BR70" s="82" t="str">
        <f t="shared" si="15"/>
        <v>PL10</v>
      </c>
      <c r="BS70" s="53" t="str">
        <f t="shared" si="14"/>
        <v/>
      </c>
      <c r="BT70" s="53" t="s">
        <v>50</v>
      </c>
      <c r="BU70" s="53" t="s">
        <v>3661</v>
      </c>
      <c r="BV70" s="53"/>
      <c r="BW70" s="53" t="s">
        <v>3662</v>
      </c>
      <c r="BX70" s="53">
        <v>10</v>
      </c>
      <c r="BY70" s="83">
        <v>46199</v>
      </c>
      <c r="BZ70" s="53"/>
      <c r="CA70" s="53"/>
    </row>
    <row r="71" spans="3:79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2"/>
        <v>0</v>
      </c>
      <c r="M71" s="26">
        <f t="shared" si="13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67" t="e">
        <f>SUMIFS([1]Up!$J:$J,[1]Up!$D:$D,D71)</f>
        <v>#VALUE!</v>
      </c>
      <c r="BQ71" s="82"/>
      <c r="BR71" s="82" t="str">
        <f t="shared" si="15"/>
        <v/>
      </c>
      <c r="BS71" s="53" t="str">
        <f t="shared" si="14"/>
        <v/>
      </c>
      <c r="BT71" s="53" t="s">
        <v>88</v>
      </c>
      <c r="BU71" s="53" t="s">
        <v>3268</v>
      </c>
      <c r="BV71" s="53"/>
      <c r="BW71" s="53"/>
      <c r="BX71" s="53"/>
      <c r="BY71" s="83"/>
      <c r="BZ71" s="53"/>
      <c r="CA71" s="53"/>
    </row>
    <row r="72" spans="3:79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2"/>
        <v>0</v>
      </c>
      <c r="M72" s="26">
        <f t="shared" si="13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67" t="e">
        <f>SUMIFS([1]Up!$J:$J,[1]Up!$D:$D,D72)</f>
        <v>#VALUE!</v>
      </c>
      <c r="BQ72" s="82"/>
      <c r="BR72" s="82" t="str">
        <f t="shared" si="15"/>
        <v/>
      </c>
      <c r="BS72" s="53" t="str">
        <f t="shared" si="14"/>
        <v/>
      </c>
      <c r="BT72" s="53" t="s">
        <v>88</v>
      </c>
      <c r="BU72" s="53" t="s">
        <v>3264</v>
      </c>
      <c r="BV72" s="53"/>
      <c r="BW72" s="53"/>
      <c r="BX72" s="53"/>
      <c r="BY72" s="83"/>
      <c r="BZ72" s="53"/>
      <c r="CA72" s="53"/>
    </row>
    <row r="73" spans="3:79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2"/>
        <v>0</v>
      </c>
      <c r="M73" s="26">
        <f t="shared" si="13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67" t="e">
        <f>SUMIFS([1]Up!$J:$J,[1]Up!$D:$D,D73)</f>
        <v>#VALUE!</v>
      </c>
      <c r="BQ73" s="82"/>
      <c r="BR73" s="82" t="str">
        <f t="shared" si="15"/>
        <v/>
      </c>
      <c r="BS73" s="53" t="str">
        <f t="shared" si="14"/>
        <v/>
      </c>
      <c r="BT73" s="53" t="s">
        <v>88</v>
      </c>
      <c r="BU73" s="53" t="s">
        <v>3245</v>
      </c>
      <c r="BV73" s="53"/>
      <c r="BW73" s="53"/>
      <c r="BX73" s="53"/>
      <c r="BY73" s="83"/>
      <c r="BZ73" s="53"/>
      <c r="CA73" s="53"/>
    </row>
    <row r="74" spans="3:79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2"/>
        <v>0</v>
      </c>
      <c r="M74" s="26">
        <f t="shared" si="13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67" t="e">
        <f>SUMIFS([1]Up!$J:$J,[1]Up!$D:$D,D74)</f>
        <v>#VALUE!</v>
      </c>
      <c r="BQ74" s="82"/>
      <c r="BR74" s="82" t="str">
        <f t="shared" si="15"/>
        <v/>
      </c>
      <c r="BS74" s="53" t="str">
        <f t="shared" si="14"/>
        <v/>
      </c>
      <c r="BT74" s="53" t="s">
        <v>88</v>
      </c>
      <c r="BU74" s="53" t="s">
        <v>3240</v>
      </c>
      <c r="BV74" s="53"/>
      <c r="BW74" s="53"/>
      <c r="BX74" s="53"/>
      <c r="BY74" s="83"/>
      <c r="BZ74" s="53"/>
      <c r="CA74" s="53"/>
    </row>
    <row r="75" spans="3:79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2"/>
        <v>0</v>
      </c>
      <c r="M75" s="26">
        <f t="shared" si="13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67" t="e">
        <f>SUMIFS([1]Up!$J:$J,[1]Up!$D:$D,D75)</f>
        <v>#VALUE!</v>
      </c>
      <c r="BQ75" s="82"/>
      <c r="BR75" s="82" t="str">
        <f t="shared" si="15"/>
        <v/>
      </c>
      <c r="BS75" s="53" t="str">
        <f t="shared" si="14"/>
        <v/>
      </c>
      <c r="BT75" s="53" t="s">
        <v>88</v>
      </c>
      <c r="BU75" s="53" t="s">
        <v>3235</v>
      </c>
      <c r="BV75" s="53"/>
      <c r="BW75" s="53"/>
      <c r="BX75" s="53"/>
      <c r="BY75" s="83"/>
      <c r="BZ75" s="53"/>
      <c r="CA75" s="53"/>
    </row>
    <row r="76" spans="3:79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2"/>
        <v>0</v>
      </c>
      <c r="M76" s="26">
        <f t="shared" si="13"/>
        <v>3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67" t="e">
        <f>SUMIFS([1]Up!$J:$J,[1]Up!$D:$D,D76)</f>
        <v>#VALUE!</v>
      </c>
      <c r="BQ76" s="82"/>
      <c r="BR76" s="82" t="str">
        <f t="shared" si="15"/>
        <v>PL10</v>
      </c>
      <c r="BS76" s="53" t="str">
        <f t="shared" si="14"/>
        <v/>
      </c>
      <c r="BT76" s="53" t="s">
        <v>82</v>
      </c>
      <c r="BU76" s="53" t="s">
        <v>3661</v>
      </c>
      <c r="BV76" s="53"/>
      <c r="BW76" s="53" t="s">
        <v>3662</v>
      </c>
      <c r="BX76" s="53">
        <v>1</v>
      </c>
      <c r="BY76" s="83">
        <v>46199</v>
      </c>
      <c r="BZ76" s="53"/>
      <c r="CA76" s="53"/>
    </row>
    <row r="77" spans="3:79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2"/>
        <v>3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67" t="e">
        <f>SUMIFS([1]Up!$J:$J,[1]Up!$D:$D,D77)</f>
        <v>#VALUE!</v>
      </c>
      <c r="BQ77" s="82"/>
      <c r="BR77" s="82" t="str">
        <f t="shared" si="15"/>
        <v/>
      </c>
      <c r="BS77" s="53" t="str">
        <f t="shared" si="14"/>
        <v/>
      </c>
      <c r="BT77" s="53" t="s">
        <v>82</v>
      </c>
      <c r="BU77" s="53" t="s">
        <v>3665</v>
      </c>
      <c r="BV77" s="53"/>
      <c r="BW77" s="53" t="s">
        <v>3666</v>
      </c>
      <c r="BX77" s="53">
        <v>1</v>
      </c>
      <c r="BY77" s="83">
        <v>46199</v>
      </c>
      <c r="BZ77" s="53"/>
      <c r="CA77" s="53"/>
    </row>
    <row r="78" spans="3:79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2"/>
        <v>3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67" t="e">
        <f>SUMIFS([1]Up!$J:$J,[1]Up!$D:$D,D78)</f>
        <v>#VALUE!</v>
      </c>
      <c r="BQ78" s="82"/>
      <c r="BR78" s="82" t="str">
        <f t="shared" si="15"/>
        <v>PL10</v>
      </c>
      <c r="BS78" s="53" t="str">
        <f t="shared" si="14"/>
        <v/>
      </c>
      <c r="BT78" s="53" t="s">
        <v>50</v>
      </c>
      <c r="BU78" s="53" t="s">
        <v>3661</v>
      </c>
      <c r="BV78" s="53"/>
      <c r="BW78" s="53" t="s">
        <v>3662</v>
      </c>
      <c r="BX78" s="53">
        <v>1</v>
      </c>
      <c r="BY78" s="83">
        <v>46199</v>
      </c>
      <c r="BZ78" s="53"/>
      <c r="CA78" s="53"/>
    </row>
    <row r="79" spans="3:79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2"/>
        <v>6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67" t="e">
        <f>SUMIFS([1]Up!$J:$J,[1]Up!$D:$D,D79)</f>
        <v>#VALUE!</v>
      </c>
      <c r="BQ79" s="82"/>
      <c r="BR79" s="82" t="str">
        <f t="shared" si="15"/>
        <v>PL1.5</v>
      </c>
      <c r="BS79" s="53" t="str">
        <f t="shared" si="14"/>
        <v/>
      </c>
      <c r="BT79" s="53" t="s">
        <v>82</v>
      </c>
      <c r="BU79" s="53" t="s">
        <v>3663</v>
      </c>
      <c r="BV79" s="53"/>
      <c r="BW79" s="53" t="s">
        <v>3664</v>
      </c>
      <c r="BX79" s="53">
        <v>2</v>
      </c>
      <c r="BY79" s="83">
        <v>46199</v>
      </c>
      <c r="BZ79" s="53"/>
      <c r="CA79" s="53"/>
    </row>
    <row r="80" spans="3:79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2"/>
        <v>6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67" t="e">
        <f>SUMIFS([1]Up!$J:$J,[1]Up!$D:$D,D80)</f>
        <v>#VALUE!</v>
      </c>
      <c r="BQ80" s="82"/>
      <c r="BR80" s="82" t="str">
        <f t="shared" si="15"/>
        <v>PL1.5</v>
      </c>
      <c r="BS80" s="53" t="str">
        <f t="shared" si="14"/>
        <v/>
      </c>
      <c r="BT80" s="53" t="s">
        <v>82</v>
      </c>
      <c r="BU80" s="53" t="s">
        <v>3663</v>
      </c>
      <c r="BV80" s="53"/>
      <c r="BW80" s="53" t="s">
        <v>3664</v>
      </c>
      <c r="BX80" s="53">
        <v>2</v>
      </c>
      <c r="BY80" s="83">
        <v>46199</v>
      </c>
      <c r="BZ80" s="53"/>
      <c r="CA80" s="53"/>
    </row>
    <row r="81" spans="3:79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2"/>
        <v>3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67" t="e">
        <f>SUMIFS([1]Up!$J:$J,[1]Up!$D:$D,D81)</f>
        <v>#VALUE!</v>
      </c>
      <c r="BQ81" s="82"/>
      <c r="BR81" s="82" t="str">
        <f t="shared" si="15"/>
        <v>PL10</v>
      </c>
      <c r="BS81" s="53" t="str">
        <f t="shared" si="14"/>
        <v/>
      </c>
      <c r="BT81" s="53" t="s">
        <v>50</v>
      </c>
      <c r="BU81" s="53" t="s">
        <v>3661</v>
      </c>
      <c r="BV81" s="53"/>
      <c r="BW81" s="53" t="s">
        <v>3662</v>
      </c>
      <c r="BX81" s="53">
        <v>1</v>
      </c>
      <c r="BY81" s="83">
        <v>46199</v>
      </c>
      <c r="BZ81" s="53"/>
      <c r="CA81" s="53"/>
    </row>
    <row r="82" spans="3:79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2"/>
        <v>0</v>
      </c>
      <c r="M82" s="26">
        <f t="shared" si="13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67" t="e">
        <f>SUMIFS([1]Up!$J:$J,[1]Up!$D:$D,D82)</f>
        <v>#VALUE!</v>
      </c>
      <c r="BQ82" s="82"/>
      <c r="BR82" s="82" t="str">
        <f t="shared" si="15"/>
        <v/>
      </c>
      <c r="BS82" s="53" t="str">
        <f t="shared" si="14"/>
        <v/>
      </c>
      <c r="BT82" s="53" t="s">
        <v>88</v>
      </c>
      <c r="BU82" s="53" t="s">
        <v>3235</v>
      </c>
      <c r="BV82" s="53"/>
      <c r="BW82" s="53"/>
      <c r="BX82" s="53"/>
      <c r="BY82" s="83"/>
      <c r="BZ82" s="53"/>
      <c r="CA82" s="53"/>
    </row>
    <row r="83" spans="3:79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2"/>
        <v>0</v>
      </c>
      <c r="M83" s="26">
        <f t="shared" si="13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67" t="e">
        <f>SUMIFS([1]Up!$J:$J,[1]Up!$D:$D,D83)</f>
        <v>#VALUE!</v>
      </c>
      <c r="BQ83" s="82"/>
      <c r="BR83" s="82" t="str">
        <f t="shared" si="15"/>
        <v/>
      </c>
      <c r="BS83" s="53" t="str">
        <f t="shared" si="14"/>
        <v/>
      </c>
      <c r="BT83" s="53" t="s">
        <v>88</v>
      </c>
      <c r="BU83" s="53" t="s">
        <v>3245</v>
      </c>
      <c r="BV83" s="53"/>
      <c r="BW83" s="53"/>
      <c r="BX83" s="53"/>
      <c r="BY83" s="83"/>
      <c r="BZ83" s="53"/>
      <c r="CA83" s="53"/>
    </row>
    <row r="84" spans="3:79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2"/>
        <v>0</v>
      </c>
      <c r="M84" s="26">
        <f t="shared" si="13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67" t="e">
        <f>SUMIFS([1]Up!$J:$J,[1]Up!$D:$D,D84)</f>
        <v>#VALUE!</v>
      </c>
      <c r="BQ84" s="82"/>
      <c r="BR84" s="82" t="str">
        <f t="shared" si="15"/>
        <v/>
      </c>
      <c r="BS84" s="53" t="str">
        <f t="shared" si="14"/>
        <v/>
      </c>
      <c r="BT84" s="53" t="s">
        <v>88</v>
      </c>
      <c r="BU84" s="53" t="s">
        <v>3312</v>
      </c>
      <c r="BV84" s="53"/>
      <c r="BW84" s="53"/>
      <c r="BX84" s="53"/>
      <c r="BY84" s="83"/>
      <c r="BZ84" s="53"/>
      <c r="CA84" s="53"/>
    </row>
    <row r="85" spans="3:79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2"/>
        <v>0</v>
      </c>
      <c r="M85" s="26">
        <f t="shared" si="13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67" t="e">
        <f>SUMIFS([1]Up!$J:$J,[1]Up!$D:$D,D85)</f>
        <v>#VALUE!</v>
      </c>
      <c r="BQ85" s="82"/>
      <c r="BR85" s="82" t="str">
        <f t="shared" si="15"/>
        <v/>
      </c>
      <c r="BS85" s="53" t="str">
        <f t="shared" si="14"/>
        <v/>
      </c>
      <c r="BT85" s="53" t="s">
        <v>88</v>
      </c>
      <c r="BU85" s="53" t="s">
        <v>3308</v>
      </c>
      <c r="BV85" s="53"/>
      <c r="BW85" s="53"/>
      <c r="BX85" s="53"/>
      <c r="BY85" s="83"/>
      <c r="BZ85" s="53"/>
      <c r="CA85" s="53"/>
    </row>
    <row r="86" spans="3:79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2"/>
        <v>0</v>
      </c>
      <c r="M86" s="26">
        <f t="shared" si="13"/>
        <v>48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67" t="e">
        <f>SUMIFS([1]Up!$J:$J,[1]Up!$D:$D,D86)</f>
        <v>#VALUE!</v>
      </c>
      <c r="BQ86" s="82"/>
      <c r="BR86" s="82" t="str">
        <f t="shared" si="15"/>
        <v xml:space="preserve">PL1.5 </v>
      </c>
      <c r="BS86" s="53" t="str">
        <f t="shared" si="14"/>
        <v/>
      </c>
      <c r="BT86" s="53" t="s">
        <v>50</v>
      </c>
      <c r="BU86" s="53" t="s">
        <v>3663</v>
      </c>
      <c r="BV86" s="53"/>
      <c r="BW86" s="53" t="s">
        <v>3664</v>
      </c>
      <c r="BX86" s="53">
        <v>16</v>
      </c>
      <c r="BY86" s="83">
        <v>46199</v>
      </c>
      <c r="BZ86" s="53"/>
      <c r="CA86" s="53"/>
    </row>
    <row r="87" spans="3:79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2"/>
        <v>0</v>
      </c>
      <c r="M87" s="26">
        <f t="shared" si="13"/>
        <v>24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67" t="e">
        <f>SUMIFS([1]Up!$J:$J,[1]Up!$D:$D,D87)</f>
        <v>#VALUE!</v>
      </c>
      <c r="BQ87" s="82"/>
      <c r="BR87" s="82" t="str">
        <f t="shared" si="15"/>
        <v/>
      </c>
      <c r="BS87" s="53" t="str">
        <f t="shared" si="14"/>
        <v/>
      </c>
      <c r="BT87" s="53" t="s">
        <v>82</v>
      </c>
      <c r="BU87" s="53"/>
      <c r="BV87" s="53"/>
      <c r="BW87" s="53"/>
      <c r="BX87" s="53"/>
      <c r="BY87" s="83"/>
      <c r="BZ87" s="53"/>
      <c r="CA87" s="53"/>
    </row>
    <row r="88" spans="3:79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2"/>
        <v>3</v>
      </c>
      <c r="M88" s="26">
        <f t="shared" si="1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67" t="e">
        <f>SUMIFS([1]Up!$J:$J,[1]Up!$D:$D,D88)</f>
        <v>#VALUE!</v>
      </c>
      <c r="BQ88" s="82"/>
      <c r="BR88" s="82" t="str">
        <f t="shared" si="15"/>
        <v>PL1.5</v>
      </c>
      <c r="BS88" s="53" t="str">
        <f t="shared" si="14"/>
        <v/>
      </c>
      <c r="BT88" s="53" t="s">
        <v>82</v>
      </c>
      <c r="BU88" s="53" t="s">
        <v>3663</v>
      </c>
      <c r="BV88" s="53"/>
      <c r="BW88" s="53" t="s">
        <v>3664</v>
      </c>
      <c r="BX88" s="53">
        <v>1</v>
      </c>
      <c r="BY88" s="83">
        <v>46199</v>
      </c>
      <c r="BZ88" s="53"/>
      <c r="CA88" s="53"/>
    </row>
    <row r="89" spans="3:79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2"/>
        <v>6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67" t="e">
        <f>SUMIFS([1]Up!$J:$J,[1]Up!$D:$D,D89)</f>
        <v>#VALUE!</v>
      </c>
      <c r="BQ89" s="82"/>
      <c r="BR89" s="82" t="str">
        <f t="shared" si="15"/>
        <v>PL1.5</v>
      </c>
      <c r="BS89" s="53" t="str">
        <f t="shared" si="14"/>
        <v/>
      </c>
      <c r="BT89" s="53" t="s">
        <v>82</v>
      </c>
      <c r="BU89" s="53" t="s">
        <v>3663</v>
      </c>
      <c r="BV89" s="53"/>
      <c r="BW89" s="53" t="s">
        <v>3664</v>
      </c>
      <c r="BX89" s="53">
        <v>2</v>
      </c>
      <c r="BY89" s="83">
        <v>46199</v>
      </c>
      <c r="BZ89" s="53"/>
      <c r="CA89" s="53"/>
    </row>
    <row r="90" spans="3:79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2"/>
        <v>6</v>
      </c>
      <c r="M90" s="26">
        <f t="shared" si="1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67" t="e">
        <f>SUMIFS([1]Up!$J:$J,[1]Up!$D:$D,D90)</f>
        <v>#VALUE!</v>
      </c>
      <c r="BQ90" s="82"/>
      <c r="BR90" s="82" t="str">
        <f t="shared" si="15"/>
        <v>PL1.5</v>
      </c>
      <c r="BS90" s="53" t="str">
        <f t="shared" si="14"/>
        <v/>
      </c>
      <c r="BT90" s="53" t="s">
        <v>82</v>
      </c>
      <c r="BU90" s="53" t="s">
        <v>3663</v>
      </c>
      <c r="BV90" s="53"/>
      <c r="BW90" s="53" t="s">
        <v>3664</v>
      </c>
      <c r="BX90" s="53">
        <v>2</v>
      </c>
      <c r="BY90" s="83">
        <v>46199</v>
      </c>
      <c r="BZ90" s="53"/>
      <c r="CA90" s="53"/>
    </row>
    <row r="91" spans="3:79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2"/>
        <v>12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67" t="e">
        <f>SUMIFS([1]Up!$J:$J,[1]Up!$D:$D,D91)</f>
        <v>#VALUE!</v>
      </c>
      <c r="BQ91" s="82"/>
      <c r="BR91" s="82" t="str">
        <f t="shared" si="15"/>
        <v>PL10</v>
      </c>
      <c r="BS91" s="53" t="str">
        <f t="shared" si="14"/>
        <v/>
      </c>
      <c r="BT91" s="53" t="s">
        <v>50</v>
      </c>
      <c r="BU91" s="53" t="s">
        <v>3661</v>
      </c>
      <c r="BV91" s="53"/>
      <c r="BW91" s="53" t="s">
        <v>3662</v>
      </c>
      <c r="BX91" s="53">
        <v>4</v>
      </c>
      <c r="BY91" s="83">
        <v>46199</v>
      </c>
      <c r="BZ91" s="53"/>
      <c r="CA91" s="53"/>
    </row>
    <row r="92" spans="3:79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2"/>
        <v>9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67" t="e">
        <f>SUMIFS([1]Up!$J:$J,[1]Up!$D:$D,D92)</f>
        <v>#VALUE!</v>
      </c>
      <c r="BQ92" s="82"/>
      <c r="BR92" s="82" t="str">
        <f t="shared" si="15"/>
        <v>PL10</v>
      </c>
      <c r="BS92" s="53" t="str">
        <f t="shared" si="14"/>
        <v/>
      </c>
      <c r="BT92" s="53" t="s">
        <v>50</v>
      </c>
      <c r="BU92" s="53" t="s">
        <v>3661</v>
      </c>
      <c r="BV92" s="53"/>
      <c r="BW92" s="53" t="s">
        <v>3662</v>
      </c>
      <c r="BX92" s="53">
        <v>3</v>
      </c>
      <c r="BY92" s="83">
        <v>46199</v>
      </c>
      <c r="BZ92" s="53"/>
      <c r="CA92" s="53"/>
    </row>
    <row r="93" spans="3:79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2"/>
        <v>3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67" t="e">
        <f>SUMIFS([1]Up!$J:$J,[1]Up!$D:$D,D93)</f>
        <v>#VALUE!</v>
      </c>
      <c r="BQ93" s="82"/>
      <c r="BR93" s="82" t="str">
        <f t="shared" si="15"/>
        <v>PL10</v>
      </c>
      <c r="BS93" s="53" t="str">
        <f t="shared" si="14"/>
        <v/>
      </c>
      <c r="BT93" s="53" t="s">
        <v>50</v>
      </c>
      <c r="BU93" s="53" t="s">
        <v>3661</v>
      </c>
      <c r="BV93" s="53"/>
      <c r="BW93" s="53" t="s">
        <v>3662</v>
      </c>
      <c r="BX93" s="53">
        <v>1</v>
      </c>
      <c r="BY93" s="83">
        <v>46199</v>
      </c>
      <c r="BZ93" s="53"/>
      <c r="CA93" s="53"/>
    </row>
    <row r="94" spans="3:79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6">MIN(SUM(N94:BO94),I94)</f>
        <v>0</v>
      </c>
      <c r="M94" s="26">
        <f t="shared" ref="M94:M157" si="17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67" t="e">
        <f>SUMIFS([1]Up!$J:$J,[1]Up!$D:$D,D94)</f>
        <v>#VALUE!</v>
      </c>
      <c r="BQ94" s="82"/>
      <c r="BR94" s="82" t="str">
        <f t="shared" si="15"/>
        <v/>
      </c>
      <c r="BS94" s="53" t="str">
        <f t="shared" ref="BS94:BS157" si="18">IF(ROUND(SUM(N94:BO94)-I94,0)&gt;0,"Thừa "&amp;SUM(N94:BO94)-I94,"")</f>
        <v/>
      </c>
      <c r="BT94" s="53" t="s">
        <v>88</v>
      </c>
      <c r="BU94" s="53" t="s">
        <v>3326</v>
      </c>
      <c r="BV94" s="53"/>
      <c r="BW94" s="53"/>
      <c r="BX94" s="53"/>
      <c r="BY94" s="83"/>
      <c r="BZ94" s="53"/>
      <c r="CA94" s="53"/>
    </row>
    <row r="95" spans="3:79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6"/>
        <v>0</v>
      </c>
      <c r="M95" s="26">
        <f t="shared" si="17"/>
        <v>3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67" t="e">
        <f>SUMIFS([1]Up!$J:$J,[1]Up!$D:$D,D95)</f>
        <v>#VALUE!</v>
      </c>
      <c r="BQ95" s="82"/>
      <c r="BR95" s="82" t="str">
        <f t="shared" si="15"/>
        <v/>
      </c>
      <c r="BS95" s="53" t="str">
        <f t="shared" si="18"/>
        <v/>
      </c>
      <c r="BT95" s="53" t="s">
        <v>82</v>
      </c>
      <c r="BU95" s="53" t="s">
        <v>3671</v>
      </c>
      <c r="BV95" s="53"/>
      <c r="BW95" s="53" t="s">
        <v>3672</v>
      </c>
      <c r="BX95" s="53">
        <v>1</v>
      </c>
      <c r="BY95" s="83">
        <v>46199</v>
      </c>
      <c r="BZ95" s="53"/>
      <c r="CA95" s="53"/>
    </row>
    <row r="96" spans="3:79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6"/>
        <v>60</v>
      </c>
      <c r="M96" s="26">
        <f t="shared" si="17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67" t="e">
        <f>SUMIFS([1]Up!$J:$J,[1]Up!$D:$D,D96)</f>
        <v>#VALUE!</v>
      </c>
      <c r="BQ96" s="82"/>
      <c r="BR96" s="82" t="str">
        <f t="shared" si="15"/>
        <v>PL10</v>
      </c>
      <c r="BS96" s="53" t="str">
        <f t="shared" si="18"/>
        <v/>
      </c>
      <c r="BT96" s="53" t="s">
        <v>50</v>
      </c>
      <c r="BU96" s="53" t="s">
        <v>3661</v>
      </c>
      <c r="BV96" s="53"/>
      <c r="BW96" s="53" t="s">
        <v>3662</v>
      </c>
      <c r="BX96" s="53">
        <v>20</v>
      </c>
      <c r="BY96" s="83">
        <v>46199</v>
      </c>
      <c r="BZ96" s="53"/>
      <c r="CA96" s="53"/>
    </row>
    <row r="97" spans="3:79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6"/>
        <v>0</v>
      </c>
      <c r="M97" s="26">
        <f t="shared" si="17"/>
        <v>6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67" t="e">
        <f>SUMIFS([1]Up!$J:$J,[1]Up!$D:$D,D97)</f>
        <v>#VALUE!</v>
      </c>
      <c r="BQ97" s="82"/>
      <c r="BR97" s="82" t="str">
        <f t="shared" si="15"/>
        <v/>
      </c>
      <c r="BS97" s="53" t="str">
        <f t="shared" si="18"/>
        <v/>
      </c>
      <c r="BT97" s="53" t="s">
        <v>82</v>
      </c>
      <c r="BU97" s="53" t="s">
        <v>3671</v>
      </c>
      <c r="BV97" s="53"/>
      <c r="BW97" s="53" t="s">
        <v>3672</v>
      </c>
      <c r="BX97" s="53">
        <v>2</v>
      </c>
      <c r="BY97" s="83">
        <v>46199</v>
      </c>
      <c r="BZ97" s="53"/>
      <c r="CA97" s="53"/>
    </row>
    <row r="98" spans="3:79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6"/>
        <v>6</v>
      </c>
      <c r="M98" s="26">
        <f t="shared" si="17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67" t="e">
        <f>SUMIFS([1]Up!$J:$J,[1]Up!$D:$D,D98)</f>
        <v>#VALUE!</v>
      </c>
      <c r="BQ98" s="82"/>
      <c r="BR98" s="82" t="str">
        <f t="shared" si="15"/>
        <v/>
      </c>
      <c r="BS98" s="53" t="str">
        <f t="shared" si="18"/>
        <v/>
      </c>
      <c r="BT98" s="53" t="s">
        <v>50</v>
      </c>
      <c r="BU98" s="53" t="s">
        <v>3669</v>
      </c>
      <c r="BV98" s="53"/>
      <c r="BW98" s="53" t="s">
        <v>3670</v>
      </c>
      <c r="BX98" s="53">
        <v>2</v>
      </c>
      <c r="BY98" s="83">
        <v>46199</v>
      </c>
      <c r="BZ98" s="53"/>
      <c r="CA98" s="53"/>
    </row>
    <row r="99" spans="3:79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6"/>
        <v>6</v>
      </c>
      <c r="M99" s="26">
        <f t="shared" si="17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67" t="e">
        <f>SUMIFS([1]Up!$J:$J,[1]Up!$D:$D,D99)</f>
        <v>#VALUE!</v>
      </c>
      <c r="BQ99" s="82"/>
      <c r="BR99" s="82" t="str">
        <f t="shared" si="15"/>
        <v/>
      </c>
      <c r="BS99" s="53" t="str">
        <f t="shared" si="18"/>
        <v/>
      </c>
      <c r="BT99" s="53" t="s">
        <v>50</v>
      </c>
      <c r="BU99" s="53" t="s">
        <v>3669</v>
      </c>
      <c r="BV99" s="53"/>
      <c r="BW99" s="53" t="s">
        <v>3670</v>
      </c>
      <c r="BX99" s="53">
        <v>2</v>
      </c>
      <c r="BY99" s="83">
        <v>46199</v>
      </c>
      <c r="BZ99" s="53"/>
      <c r="CA99" s="53"/>
    </row>
    <row r="100" spans="3:79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6"/>
        <v>0</v>
      </c>
      <c r="M100" s="26">
        <f t="shared" si="17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67" t="e">
        <f>SUMIFS([1]Up!$J:$J,[1]Up!$D:$D,D100)</f>
        <v>#VALUE!</v>
      </c>
      <c r="BQ100" s="82"/>
      <c r="BR100" s="82" t="str">
        <f t="shared" si="15"/>
        <v/>
      </c>
      <c r="BS100" s="53" t="str">
        <f t="shared" si="18"/>
        <v/>
      </c>
      <c r="BT100" s="53" t="s">
        <v>88</v>
      </c>
      <c r="BU100" s="53" t="s">
        <v>3275</v>
      </c>
      <c r="BV100" s="53"/>
      <c r="BW100" s="53"/>
      <c r="BX100" s="53"/>
      <c r="BY100" s="83"/>
      <c r="BZ100" s="53"/>
      <c r="CA100" s="53"/>
    </row>
    <row r="101" spans="3:79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6"/>
        <v>0</v>
      </c>
      <c r="M101" s="26">
        <f t="shared" si="17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67" t="e">
        <f>SUMIFS([1]Up!$J:$J,[1]Up!$D:$D,D101)</f>
        <v>#VALUE!</v>
      </c>
      <c r="BQ101" s="82"/>
      <c r="BR101" s="82" t="str">
        <f t="shared" si="15"/>
        <v/>
      </c>
      <c r="BS101" s="53" t="str">
        <f t="shared" si="18"/>
        <v/>
      </c>
      <c r="BT101" s="53" t="s">
        <v>88</v>
      </c>
      <c r="BU101" s="53" t="s">
        <v>3260</v>
      </c>
      <c r="BV101" s="53"/>
      <c r="BW101" s="53"/>
      <c r="BX101" s="53"/>
      <c r="BY101" s="83"/>
      <c r="BZ101" s="53"/>
      <c r="CA101" s="53"/>
    </row>
    <row r="102" spans="3:79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6"/>
        <v>3</v>
      </c>
      <c r="M102" s="26">
        <f t="shared" si="17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67" t="e">
        <f>SUMIFS([1]Up!$J:$J,[1]Up!$D:$D,D102)</f>
        <v>#VALUE!</v>
      </c>
      <c r="BQ102" s="82"/>
      <c r="BR102" s="82" t="str">
        <f t="shared" si="15"/>
        <v/>
      </c>
      <c r="BS102" s="53" t="str">
        <f t="shared" si="18"/>
        <v/>
      </c>
      <c r="BT102" s="53" t="s">
        <v>82</v>
      </c>
      <c r="BU102" s="53" t="s">
        <v>3667</v>
      </c>
      <c r="BV102" s="53"/>
      <c r="BW102" s="53" t="s">
        <v>3668</v>
      </c>
      <c r="BX102" s="53">
        <v>1</v>
      </c>
      <c r="BY102" s="83">
        <v>46199</v>
      </c>
      <c r="BZ102" s="53"/>
      <c r="CA102" s="53"/>
    </row>
    <row r="103" spans="3:79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6"/>
        <v>0</v>
      </c>
      <c r="M103" s="26">
        <f t="shared" si="17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67" t="e">
        <f>SUMIFS([1]Up!$J:$J,[1]Up!$D:$D,D103)</f>
        <v>#VALUE!</v>
      </c>
      <c r="BQ103" s="82"/>
      <c r="BR103" s="82" t="str">
        <f t="shared" si="15"/>
        <v/>
      </c>
      <c r="BS103" s="53" t="str">
        <f t="shared" si="18"/>
        <v/>
      </c>
      <c r="BT103" s="53" t="s">
        <v>88</v>
      </c>
      <c r="BU103" s="53" t="s">
        <v>3272</v>
      </c>
      <c r="BV103" s="53"/>
      <c r="BW103" s="53"/>
      <c r="BX103" s="53"/>
      <c r="BY103" s="83"/>
      <c r="BZ103" s="53"/>
      <c r="CA103" s="53"/>
    </row>
    <row r="104" spans="3:79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6"/>
        <v>3</v>
      </c>
      <c r="M104" s="26">
        <f t="shared" si="17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67" t="e">
        <f>SUMIFS([1]Up!$J:$J,[1]Up!$D:$D,D104)</f>
        <v>#VALUE!</v>
      </c>
      <c r="BQ104" s="82"/>
      <c r="BR104" s="82" t="str">
        <f t="shared" si="15"/>
        <v>PL10</v>
      </c>
      <c r="BS104" s="53" t="str">
        <f t="shared" si="18"/>
        <v/>
      </c>
      <c r="BT104" s="53" t="s">
        <v>50</v>
      </c>
      <c r="BU104" s="53" t="s">
        <v>3661</v>
      </c>
      <c r="BV104" s="53"/>
      <c r="BW104" s="53" t="s">
        <v>3662</v>
      </c>
      <c r="BX104" s="53">
        <v>1</v>
      </c>
      <c r="BY104" s="83">
        <v>46199</v>
      </c>
      <c r="BZ104" s="53"/>
      <c r="CA104" s="53"/>
    </row>
    <row r="105" spans="3:79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6"/>
        <v>3</v>
      </c>
      <c r="M105" s="26">
        <f t="shared" si="17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67" t="e">
        <f>SUMIFS([1]Up!$J:$J,[1]Up!$D:$D,D105)</f>
        <v>#VALUE!</v>
      </c>
      <c r="BQ105" s="82"/>
      <c r="BR105" s="82" t="str">
        <f t="shared" si="15"/>
        <v>PL10</v>
      </c>
      <c r="BS105" s="53" t="str">
        <f t="shared" si="18"/>
        <v/>
      </c>
      <c r="BT105" s="53" t="s">
        <v>50</v>
      </c>
      <c r="BU105" s="53" t="s">
        <v>3661</v>
      </c>
      <c r="BV105" s="53"/>
      <c r="BW105" s="53" t="s">
        <v>3662</v>
      </c>
      <c r="BX105" s="53">
        <v>1</v>
      </c>
      <c r="BY105" s="83">
        <v>46199</v>
      </c>
      <c r="BZ105" s="53"/>
      <c r="CA105" s="53"/>
    </row>
    <row r="106" spans="3:79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6"/>
        <v>60</v>
      </c>
      <c r="M106" s="26">
        <f t="shared" si="17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67" t="e">
        <f>SUMIFS([1]Up!$J:$J,[1]Up!$D:$D,D106)</f>
        <v>#VALUE!</v>
      </c>
      <c r="BQ106" s="82"/>
      <c r="BR106" s="82" t="str">
        <f t="shared" si="15"/>
        <v>PL10</v>
      </c>
      <c r="BS106" s="53" t="str">
        <f t="shared" si="18"/>
        <v/>
      </c>
      <c r="BT106" s="53" t="s">
        <v>50</v>
      </c>
      <c r="BU106" s="53" t="s">
        <v>3661</v>
      </c>
      <c r="BV106" s="53"/>
      <c r="BW106" s="53" t="s">
        <v>3662</v>
      </c>
      <c r="BX106" s="53">
        <v>20</v>
      </c>
      <c r="BY106" s="83">
        <v>46199</v>
      </c>
      <c r="BZ106" s="53"/>
      <c r="CA106" s="53"/>
    </row>
    <row r="107" spans="3:79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6"/>
        <v>30</v>
      </c>
      <c r="M107" s="26">
        <f t="shared" si="17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67" t="e">
        <f>SUMIFS([1]Up!$J:$J,[1]Up!$D:$D,D107)</f>
        <v>#VALUE!</v>
      </c>
      <c r="BQ107" s="82"/>
      <c r="BR107" s="82" t="str">
        <f t="shared" si="15"/>
        <v>PL10</v>
      </c>
      <c r="BS107" s="53" t="str">
        <f t="shared" si="18"/>
        <v/>
      </c>
      <c r="BT107" s="53" t="s">
        <v>50</v>
      </c>
      <c r="BU107" s="53" t="s">
        <v>3661</v>
      </c>
      <c r="BV107" s="53"/>
      <c r="BW107" s="53" t="s">
        <v>3662</v>
      </c>
      <c r="BX107" s="53">
        <v>10</v>
      </c>
      <c r="BY107" s="83">
        <v>46199</v>
      </c>
      <c r="BZ107" s="53"/>
      <c r="CA107" s="53"/>
    </row>
    <row r="108" spans="3:79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6"/>
        <v>0</v>
      </c>
      <c r="M108" s="26">
        <f t="shared" si="17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67" t="e">
        <f>SUMIFS([1]Up!$J:$J,[1]Up!$D:$D,D108)</f>
        <v>#VALUE!</v>
      </c>
      <c r="BQ108" s="82"/>
      <c r="BR108" s="82" t="str">
        <f t="shared" si="15"/>
        <v/>
      </c>
      <c r="BS108" s="53" t="str">
        <f t="shared" si="18"/>
        <v/>
      </c>
      <c r="BT108" s="53" t="s">
        <v>88</v>
      </c>
      <c r="BU108" s="53" t="s">
        <v>3268</v>
      </c>
      <c r="BV108" s="53"/>
      <c r="BW108" s="53"/>
      <c r="BX108" s="53"/>
      <c r="BY108" s="83"/>
      <c r="BZ108" s="53"/>
      <c r="CA108" s="53"/>
    </row>
    <row r="109" spans="3:79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6"/>
        <v>0</v>
      </c>
      <c r="M109" s="26">
        <f t="shared" si="17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67" t="e">
        <f>SUMIFS([1]Up!$J:$J,[1]Up!$D:$D,D109)</f>
        <v>#VALUE!</v>
      </c>
      <c r="BQ109" s="82"/>
      <c r="BR109" s="82" t="str">
        <f t="shared" ref="BR109:BR172" si="19">IFERROR(IF(C109="Plate",LEFT(E109,FIND("*",E109,1)-1),""),IF(C109="Plate",LEFT(E109,FIND("x",E109,1)-1),""))</f>
        <v/>
      </c>
      <c r="BS109" s="53" t="str">
        <f t="shared" si="18"/>
        <v/>
      </c>
      <c r="BT109" s="53" t="s">
        <v>88</v>
      </c>
      <c r="BU109" s="53" t="s">
        <v>3264</v>
      </c>
      <c r="BV109" s="53"/>
      <c r="BW109" s="53"/>
      <c r="BX109" s="53"/>
      <c r="BY109" s="83"/>
      <c r="BZ109" s="53"/>
      <c r="CA109" s="53"/>
    </row>
    <row r="110" spans="3:79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6"/>
        <v>0</v>
      </c>
      <c r="M110" s="26">
        <f t="shared" si="17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67" t="e">
        <f>SUMIFS([1]Up!$J:$J,[1]Up!$D:$D,D110)</f>
        <v>#VALUE!</v>
      </c>
      <c r="BQ110" s="82"/>
      <c r="BR110" s="82" t="str">
        <f t="shared" si="19"/>
        <v/>
      </c>
      <c r="BS110" s="53" t="str">
        <f t="shared" si="18"/>
        <v/>
      </c>
      <c r="BT110" s="53" t="s">
        <v>88</v>
      </c>
      <c r="BU110" s="53" t="s">
        <v>3245</v>
      </c>
      <c r="BV110" s="53"/>
      <c r="BW110" s="53"/>
      <c r="BX110" s="53"/>
      <c r="BY110" s="83"/>
      <c r="BZ110" s="53"/>
      <c r="CA110" s="53"/>
    </row>
    <row r="111" spans="3:79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6"/>
        <v>0</v>
      </c>
      <c r="M111" s="26">
        <f t="shared" si="17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67" t="e">
        <f>SUMIFS([1]Up!$J:$J,[1]Up!$D:$D,D111)</f>
        <v>#VALUE!</v>
      </c>
      <c r="BQ111" s="82"/>
      <c r="BR111" s="82" t="str">
        <f t="shared" si="19"/>
        <v/>
      </c>
      <c r="BS111" s="53" t="str">
        <f t="shared" si="18"/>
        <v/>
      </c>
      <c r="BT111" s="53" t="s">
        <v>88</v>
      </c>
      <c r="BU111" s="53" t="s">
        <v>3240</v>
      </c>
      <c r="BV111" s="53"/>
      <c r="BW111" s="53"/>
      <c r="BX111" s="53"/>
      <c r="BY111" s="83"/>
      <c r="BZ111" s="53"/>
      <c r="CA111" s="53"/>
    </row>
    <row r="112" spans="3:79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6"/>
        <v>0</v>
      </c>
      <c r="M112" s="26">
        <f t="shared" si="17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67" t="e">
        <f>SUMIFS([1]Up!$J:$J,[1]Up!$D:$D,D112)</f>
        <v>#VALUE!</v>
      </c>
      <c r="BQ112" s="82"/>
      <c r="BR112" s="82" t="str">
        <f t="shared" si="19"/>
        <v/>
      </c>
      <c r="BS112" s="53" t="str">
        <f t="shared" si="18"/>
        <v/>
      </c>
      <c r="BT112" s="53" t="s">
        <v>88</v>
      </c>
      <c r="BU112" s="53" t="s">
        <v>3235</v>
      </c>
      <c r="BV112" s="53"/>
      <c r="BW112" s="53"/>
      <c r="BX112" s="53"/>
      <c r="BY112" s="83"/>
      <c r="BZ112" s="53"/>
      <c r="CA112" s="53"/>
    </row>
    <row r="113" spans="3:79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6"/>
        <v>0</v>
      </c>
      <c r="M113" s="26">
        <f t="shared" si="17"/>
        <v>3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67" t="e">
        <f>SUMIFS([1]Up!$J:$J,[1]Up!$D:$D,D113)</f>
        <v>#VALUE!</v>
      </c>
      <c r="BQ113" s="82"/>
      <c r="BR113" s="82" t="str">
        <f t="shared" si="19"/>
        <v>PL10</v>
      </c>
      <c r="BS113" s="53" t="str">
        <f t="shared" si="18"/>
        <v/>
      </c>
      <c r="BT113" s="53" t="s">
        <v>82</v>
      </c>
      <c r="BU113" s="53" t="s">
        <v>3661</v>
      </c>
      <c r="BV113" s="53"/>
      <c r="BW113" s="53" t="s">
        <v>3662</v>
      </c>
      <c r="BX113" s="53">
        <v>1</v>
      </c>
      <c r="BY113" s="83">
        <v>46199</v>
      </c>
      <c r="BZ113" s="53"/>
      <c r="CA113" s="53"/>
    </row>
    <row r="114" spans="3:79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6"/>
        <v>3</v>
      </c>
      <c r="M114" s="26">
        <f t="shared" si="1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67" t="e">
        <f>SUMIFS([1]Up!$J:$J,[1]Up!$D:$D,D114)</f>
        <v>#VALUE!</v>
      </c>
      <c r="BQ114" s="82"/>
      <c r="BR114" s="82" t="str">
        <f t="shared" si="19"/>
        <v/>
      </c>
      <c r="BS114" s="53" t="str">
        <f t="shared" si="18"/>
        <v/>
      </c>
      <c r="BT114" s="53" t="s">
        <v>82</v>
      </c>
      <c r="BU114" s="53" t="s">
        <v>3665</v>
      </c>
      <c r="BV114" s="53"/>
      <c r="BW114" s="53" t="s">
        <v>3666</v>
      </c>
      <c r="BX114" s="53">
        <v>1</v>
      </c>
      <c r="BY114" s="83">
        <v>46199</v>
      </c>
      <c r="BZ114" s="53"/>
      <c r="CA114" s="53"/>
    </row>
    <row r="115" spans="3:79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6"/>
        <v>3</v>
      </c>
      <c r="M115" s="26">
        <f t="shared" si="1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67" t="e">
        <f>SUMIFS([1]Up!$J:$J,[1]Up!$D:$D,D115)</f>
        <v>#VALUE!</v>
      </c>
      <c r="BQ115" s="82"/>
      <c r="BR115" s="82" t="str">
        <f t="shared" si="19"/>
        <v>PL10</v>
      </c>
      <c r="BS115" s="53" t="str">
        <f t="shared" si="18"/>
        <v/>
      </c>
      <c r="BT115" s="53" t="s">
        <v>50</v>
      </c>
      <c r="BU115" s="53" t="s">
        <v>3661</v>
      </c>
      <c r="BV115" s="53"/>
      <c r="BW115" s="53" t="s">
        <v>3662</v>
      </c>
      <c r="BX115" s="53">
        <v>1</v>
      </c>
      <c r="BY115" s="83">
        <v>46199</v>
      </c>
      <c r="BZ115" s="53"/>
      <c r="CA115" s="53"/>
    </row>
    <row r="116" spans="3:79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6"/>
        <v>6</v>
      </c>
      <c r="M116" s="26">
        <f t="shared" si="17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67" t="e">
        <f>SUMIFS([1]Up!$J:$J,[1]Up!$D:$D,D116)</f>
        <v>#VALUE!</v>
      </c>
      <c r="BQ116" s="82"/>
      <c r="BR116" s="82" t="str">
        <f t="shared" si="19"/>
        <v>PL1.5</v>
      </c>
      <c r="BS116" s="53" t="str">
        <f t="shared" si="18"/>
        <v/>
      </c>
      <c r="BT116" s="53" t="s">
        <v>82</v>
      </c>
      <c r="BU116" s="53" t="s">
        <v>3663</v>
      </c>
      <c r="BV116" s="53"/>
      <c r="BW116" s="53" t="s">
        <v>3664</v>
      </c>
      <c r="BX116" s="53">
        <v>2</v>
      </c>
      <c r="BY116" s="83">
        <v>46199</v>
      </c>
      <c r="BZ116" s="53"/>
      <c r="CA116" s="53"/>
    </row>
    <row r="117" spans="3:79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6"/>
        <v>6</v>
      </c>
      <c r="M117" s="26">
        <f t="shared" si="1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67" t="e">
        <f>SUMIFS([1]Up!$J:$J,[1]Up!$D:$D,D117)</f>
        <v>#VALUE!</v>
      </c>
      <c r="BQ117" s="82"/>
      <c r="BR117" s="82" t="str">
        <f t="shared" si="19"/>
        <v>PL1.5</v>
      </c>
      <c r="BS117" s="53" t="str">
        <f t="shared" si="18"/>
        <v/>
      </c>
      <c r="BT117" s="53" t="s">
        <v>82</v>
      </c>
      <c r="BU117" s="53" t="s">
        <v>3663</v>
      </c>
      <c r="BV117" s="53"/>
      <c r="BW117" s="53" t="s">
        <v>3664</v>
      </c>
      <c r="BX117" s="53">
        <v>2</v>
      </c>
      <c r="BY117" s="83">
        <v>46199</v>
      </c>
      <c r="BZ117" s="53"/>
      <c r="CA117" s="53"/>
    </row>
    <row r="118" spans="3:79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6"/>
        <v>3</v>
      </c>
      <c r="M118" s="26">
        <f t="shared" si="1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67" t="e">
        <f>SUMIFS([1]Up!$J:$J,[1]Up!$D:$D,D118)</f>
        <v>#VALUE!</v>
      </c>
      <c r="BQ118" s="82"/>
      <c r="BR118" s="82" t="str">
        <f t="shared" si="19"/>
        <v>PL10</v>
      </c>
      <c r="BS118" s="53" t="str">
        <f t="shared" si="18"/>
        <v/>
      </c>
      <c r="BT118" s="53" t="s">
        <v>50</v>
      </c>
      <c r="BU118" s="53" t="s">
        <v>3661</v>
      </c>
      <c r="BV118" s="53"/>
      <c r="BW118" s="53" t="s">
        <v>3662</v>
      </c>
      <c r="BX118" s="53">
        <v>1</v>
      </c>
      <c r="BY118" s="83">
        <v>46199</v>
      </c>
      <c r="BZ118" s="53"/>
      <c r="CA118" s="53"/>
    </row>
    <row r="119" spans="3:79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6"/>
        <v>1</v>
      </c>
      <c r="M119" s="26">
        <f t="shared" si="17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67" t="e">
        <f>SUMIFS([1]Up!$J:$J,[1]Up!$D:$D,D119)</f>
        <v>#VALUE!</v>
      </c>
      <c r="BQ119" s="82"/>
      <c r="BR119" s="82" t="str">
        <f t="shared" si="19"/>
        <v>PL6</v>
      </c>
      <c r="BS119" s="53" t="str">
        <f t="shared" si="18"/>
        <v/>
      </c>
      <c r="BT119" s="53" t="s">
        <v>50</v>
      </c>
      <c r="BU119" s="84" t="s">
        <v>161</v>
      </c>
      <c r="BV119" s="53"/>
      <c r="BW119" s="53" t="s">
        <v>162</v>
      </c>
      <c r="BX119" s="53">
        <v>1</v>
      </c>
      <c r="BY119" s="83">
        <v>46128</v>
      </c>
      <c r="BZ119" s="53"/>
      <c r="CA119" s="53"/>
    </row>
    <row r="120" spans="3:79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6"/>
        <v>8</v>
      </c>
      <c r="M120" s="26">
        <f t="shared" si="1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67" t="e">
        <f>SUMIFS([1]Up!$J:$J,[1]Up!$D:$D,D120)</f>
        <v>#VALUE!</v>
      </c>
      <c r="BQ120" s="82"/>
      <c r="BR120" s="82" t="str">
        <f t="shared" si="19"/>
        <v>PL10</v>
      </c>
      <c r="BS120" s="53" t="str">
        <f t="shared" si="18"/>
        <v/>
      </c>
      <c r="BT120" s="53" t="s">
        <v>50</v>
      </c>
      <c r="BU120" s="84" t="s">
        <v>130</v>
      </c>
      <c r="BV120" s="53"/>
      <c r="BW120" s="53" t="s">
        <v>131</v>
      </c>
      <c r="BX120" s="53">
        <v>8</v>
      </c>
      <c r="BY120" s="83">
        <v>46128</v>
      </c>
      <c r="BZ120" s="53"/>
      <c r="CA120" s="53"/>
    </row>
    <row r="121" spans="3:79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6"/>
        <v>0</v>
      </c>
      <c r="M121" s="26">
        <f t="shared" si="1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67" t="e">
        <f>SUMIFS([1]Up!$J:$J,[1]Up!$D:$D,D121)</f>
        <v>#VALUE!</v>
      </c>
      <c r="BQ121" s="82"/>
      <c r="BR121" s="82" t="str">
        <f t="shared" si="19"/>
        <v/>
      </c>
      <c r="BS121" s="53" t="str">
        <f t="shared" si="18"/>
        <v/>
      </c>
      <c r="BT121" s="53"/>
      <c r="BU121" s="53"/>
      <c r="BV121" s="53"/>
      <c r="BW121" s="53"/>
      <c r="BX121" s="53"/>
      <c r="BY121" s="83"/>
      <c r="BZ121" s="53"/>
      <c r="CA121" s="53"/>
    </row>
    <row r="122" spans="3:79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6"/>
        <v>0</v>
      </c>
      <c r="M122" s="26">
        <f t="shared" si="17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67" t="e">
        <f>SUMIFS([1]Up!$J:$J,[1]Up!$D:$D,D122)</f>
        <v>#VALUE!</v>
      </c>
      <c r="BQ122" s="82"/>
      <c r="BR122" s="82" t="str">
        <f t="shared" si="19"/>
        <v/>
      </c>
      <c r="BS122" s="53" t="str">
        <f t="shared" si="18"/>
        <v/>
      </c>
      <c r="BT122" s="53"/>
      <c r="BU122" s="53"/>
      <c r="BV122" s="53"/>
      <c r="BW122" s="53"/>
      <c r="BX122" s="53"/>
      <c r="BY122" s="83"/>
      <c r="BZ122" s="53"/>
      <c r="CA122" s="53"/>
    </row>
    <row r="123" spans="3:79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6"/>
        <v>0</v>
      </c>
      <c r="M123" s="26">
        <f t="shared" si="17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67" t="e">
        <f>SUMIFS([1]Up!$J:$J,[1]Up!$D:$D,D123)</f>
        <v>#VALUE!</v>
      </c>
      <c r="BQ123" s="82"/>
      <c r="BR123" s="82" t="str">
        <f t="shared" si="19"/>
        <v/>
      </c>
      <c r="BS123" s="53" t="str">
        <f t="shared" si="18"/>
        <v/>
      </c>
      <c r="BT123" s="53"/>
      <c r="BU123" s="53"/>
      <c r="BV123" s="53"/>
      <c r="BW123" s="53"/>
      <c r="BX123" s="53"/>
      <c r="BY123" s="83"/>
      <c r="BZ123" s="53"/>
      <c r="CA123" s="53"/>
    </row>
    <row r="124" spans="3:79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6"/>
        <v>6</v>
      </c>
      <c r="M124" s="26">
        <f t="shared" si="1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67" t="e">
        <f>SUMIFS([1]Up!$J:$J,[1]Up!$D:$D,D124)</f>
        <v>#VALUE!</v>
      </c>
      <c r="BQ124" s="82"/>
      <c r="BR124" s="82" t="str">
        <f t="shared" si="19"/>
        <v/>
      </c>
      <c r="BS124" s="53" t="str">
        <f t="shared" si="18"/>
        <v/>
      </c>
      <c r="BT124" s="53" t="s">
        <v>50</v>
      </c>
      <c r="BU124" s="53" t="s">
        <v>896</v>
      </c>
      <c r="BV124" s="53"/>
      <c r="BW124" s="53" t="s">
        <v>897</v>
      </c>
      <c r="BX124" s="53">
        <v>6</v>
      </c>
      <c r="BY124" s="83">
        <v>46133</v>
      </c>
      <c r="BZ124" s="53"/>
      <c r="CA124" s="53"/>
    </row>
    <row r="125" spans="3:79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6"/>
        <v>2</v>
      </c>
      <c r="M125" s="26">
        <f t="shared" si="17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67" t="e">
        <f>SUMIFS([1]Up!$J:$J,[1]Up!$D:$D,D125)</f>
        <v>#VALUE!</v>
      </c>
      <c r="BQ125" s="82"/>
      <c r="BR125" s="82" t="str">
        <f t="shared" si="19"/>
        <v/>
      </c>
      <c r="BS125" s="53" t="str">
        <f t="shared" si="18"/>
        <v/>
      </c>
      <c r="BT125" s="53" t="s">
        <v>50</v>
      </c>
      <c r="BU125" s="84" t="s">
        <v>60</v>
      </c>
      <c r="BV125" s="53"/>
      <c r="BW125" s="53" t="s">
        <v>61</v>
      </c>
      <c r="BX125" s="53">
        <v>2</v>
      </c>
      <c r="BY125" s="83">
        <v>46134</v>
      </c>
      <c r="BZ125" s="53"/>
      <c r="CA125" s="53"/>
    </row>
    <row r="126" spans="3:79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6"/>
        <v>2</v>
      </c>
      <c r="M126" s="26">
        <f t="shared" si="1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67" t="e">
        <f>SUMIFS([1]Up!$J:$J,[1]Up!$D:$D,D126)</f>
        <v>#VALUE!</v>
      </c>
      <c r="BQ126" s="82"/>
      <c r="BR126" s="82" t="str">
        <f t="shared" si="19"/>
        <v/>
      </c>
      <c r="BS126" s="53" t="str">
        <f t="shared" si="18"/>
        <v/>
      </c>
      <c r="BT126" s="53" t="s">
        <v>50</v>
      </c>
      <c r="BU126" s="84" t="s">
        <v>60</v>
      </c>
      <c r="BV126" s="53"/>
      <c r="BW126" s="53" t="s">
        <v>61</v>
      </c>
      <c r="BX126" s="53">
        <v>2</v>
      </c>
      <c r="BY126" s="83">
        <v>46134</v>
      </c>
      <c r="BZ126" s="53"/>
      <c r="CA126" s="53"/>
    </row>
    <row r="127" spans="3:79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6"/>
        <v>5</v>
      </c>
      <c r="M127" s="26">
        <f t="shared" si="17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67" t="e">
        <f>SUMIFS([1]Up!$J:$J,[1]Up!$D:$D,D127)</f>
        <v>#VALUE!</v>
      </c>
      <c r="BQ127" s="82"/>
      <c r="BR127" s="82" t="str">
        <f t="shared" si="19"/>
        <v/>
      </c>
      <c r="BS127" s="53" t="str">
        <f t="shared" si="18"/>
        <v/>
      </c>
      <c r="BT127" s="53" t="s">
        <v>50</v>
      </c>
      <c r="BU127" s="84" t="s">
        <v>60</v>
      </c>
      <c r="BV127" s="53"/>
      <c r="BW127" s="53" t="s">
        <v>61</v>
      </c>
      <c r="BX127" s="53">
        <v>5</v>
      </c>
      <c r="BY127" s="83">
        <v>46134</v>
      </c>
      <c r="BZ127" s="53"/>
      <c r="CA127" s="53"/>
    </row>
    <row r="128" spans="3:79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6"/>
        <v>5</v>
      </c>
      <c r="M128" s="26">
        <f t="shared" si="17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67" t="e">
        <f>SUMIFS([1]Up!$J:$J,[1]Up!$D:$D,D128)</f>
        <v>#VALUE!</v>
      </c>
      <c r="BQ128" s="82"/>
      <c r="BR128" s="82" t="str">
        <f t="shared" si="19"/>
        <v/>
      </c>
      <c r="BS128" s="53" t="str">
        <f t="shared" si="18"/>
        <v/>
      </c>
      <c r="BT128" s="53" t="s">
        <v>50</v>
      </c>
      <c r="BU128" s="84" t="s">
        <v>60</v>
      </c>
      <c r="BV128" s="53"/>
      <c r="BW128" s="53" t="s">
        <v>61</v>
      </c>
      <c r="BX128" s="53">
        <v>5</v>
      </c>
      <c r="BY128" s="83">
        <v>46134</v>
      </c>
      <c r="BZ128" s="53"/>
      <c r="CA128" s="53"/>
    </row>
    <row r="129" spans="3:79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6"/>
        <v>1</v>
      </c>
      <c r="M129" s="26">
        <f t="shared" si="17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67" t="e">
        <f>SUMIFS([1]Up!$J:$J,[1]Up!$D:$D,D129)</f>
        <v>#VALUE!</v>
      </c>
      <c r="BQ129" s="82"/>
      <c r="BR129" s="82" t="str">
        <f t="shared" si="19"/>
        <v/>
      </c>
      <c r="BS129" s="53" t="str">
        <f t="shared" si="18"/>
        <v>Thừa 1</v>
      </c>
      <c r="BT129" s="53" t="s">
        <v>50</v>
      </c>
      <c r="BU129" s="84" t="s">
        <v>3655</v>
      </c>
      <c r="BV129" s="53"/>
      <c r="BW129" s="53" t="s">
        <v>3656</v>
      </c>
      <c r="BX129" s="53">
        <v>1</v>
      </c>
      <c r="BY129" s="83">
        <v>46200</v>
      </c>
      <c r="BZ129" s="53"/>
      <c r="CA129" s="53"/>
    </row>
    <row r="130" spans="3:79" ht="14.25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6"/>
        <v>1</v>
      </c>
      <c r="M130" s="26">
        <f t="shared" si="17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67" t="e">
        <f>SUMIFS([1]Up!$J:$J,[1]Up!$D:$D,D130)</f>
        <v>#VALUE!</v>
      </c>
      <c r="BQ130" s="82"/>
      <c r="BR130" s="82" t="str">
        <f t="shared" si="19"/>
        <v/>
      </c>
      <c r="BS130" s="53" t="str">
        <f t="shared" si="18"/>
        <v/>
      </c>
      <c r="BT130" s="53" t="s">
        <v>50</v>
      </c>
      <c r="BU130" s="53"/>
      <c r="BV130" s="53"/>
      <c r="BW130" s="53" t="s">
        <v>51</v>
      </c>
      <c r="BX130" s="53">
        <v>1</v>
      </c>
      <c r="BY130" s="83"/>
      <c r="BZ130" s="53"/>
      <c r="CA130" s="53"/>
    </row>
    <row r="131" spans="3:79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6"/>
        <v>1</v>
      </c>
      <c r="M131" s="26">
        <f t="shared" si="17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67" t="e">
        <f>SUMIFS([1]Up!$J:$J,[1]Up!$D:$D,D131)</f>
        <v>#VALUE!</v>
      </c>
      <c r="BQ131" s="82" t="s">
        <v>143</v>
      </c>
      <c r="BR131" s="82" t="str">
        <f t="shared" si="19"/>
        <v>PL6</v>
      </c>
      <c r="BS131" s="53" t="str">
        <f t="shared" si="18"/>
        <v>Thừa 1</v>
      </c>
      <c r="BT131" s="53" t="s">
        <v>50</v>
      </c>
      <c r="BU131" s="53"/>
      <c r="BV131" s="53"/>
      <c r="BW131" s="53" t="s">
        <v>51</v>
      </c>
      <c r="BX131" s="53">
        <v>1</v>
      </c>
      <c r="BY131" s="83"/>
      <c r="BZ131" s="53"/>
      <c r="CA131" s="53"/>
    </row>
    <row r="132" spans="3:79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6"/>
        <v>0</v>
      </c>
      <c r="M132" s="26">
        <f t="shared" si="1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67" t="e">
        <f>SUMIFS([1]Up!$J:$J,[1]Up!$D:$D,D132)</f>
        <v>#VALUE!</v>
      </c>
      <c r="BQ132" s="82"/>
      <c r="BR132" s="82" t="str">
        <f t="shared" si="19"/>
        <v/>
      </c>
      <c r="BS132" s="53" t="str">
        <f t="shared" si="18"/>
        <v/>
      </c>
      <c r="BT132" s="53"/>
      <c r="BU132" s="53"/>
      <c r="BV132" s="53"/>
      <c r="BW132" s="53"/>
      <c r="BX132" s="53"/>
      <c r="BY132" s="83"/>
      <c r="BZ132" s="53"/>
      <c r="CA132" s="53"/>
    </row>
    <row r="133" spans="3:79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6"/>
        <v>0</v>
      </c>
      <c r="M133" s="26">
        <f t="shared" si="17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67" t="e">
        <f>SUMIFS([1]Up!$J:$J,[1]Up!$D:$D,D133)</f>
        <v>#VALUE!</v>
      </c>
      <c r="BQ133" s="82"/>
      <c r="BR133" s="82" t="str">
        <f t="shared" si="19"/>
        <v/>
      </c>
      <c r="BS133" s="53" t="str">
        <f t="shared" si="18"/>
        <v/>
      </c>
      <c r="BT133" s="53"/>
      <c r="BU133" s="53"/>
      <c r="BV133" s="53"/>
      <c r="BW133" s="53"/>
      <c r="BX133" s="53"/>
      <c r="BY133" s="83"/>
      <c r="BZ133" s="53"/>
      <c r="CA133" s="53"/>
    </row>
    <row r="134" spans="3:79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6"/>
        <v>0</v>
      </c>
      <c r="M134" s="26">
        <f t="shared" si="17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67" t="e">
        <f>SUMIFS([1]Up!$J:$J,[1]Up!$D:$D,D134)</f>
        <v>#VALUE!</v>
      </c>
      <c r="BQ134" s="82"/>
      <c r="BR134" s="82" t="str">
        <f t="shared" si="19"/>
        <v/>
      </c>
      <c r="BS134" s="53" t="str">
        <f t="shared" si="18"/>
        <v/>
      </c>
      <c r="BT134" s="53"/>
      <c r="BU134" s="53"/>
      <c r="BV134" s="53"/>
      <c r="BW134" s="53"/>
      <c r="BX134" s="53"/>
      <c r="BY134" s="83"/>
      <c r="BZ134" s="53"/>
      <c r="CA134" s="53"/>
    </row>
    <row r="135" spans="3:79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6"/>
        <v>0</v>
      </c>
      <c r="M135" s="26">
        <f t="shared" si="1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67" t="e">
        <f>SUMIFS([1]Up!$J:$J,[1]Up!$D:$D,D135)</f>
        <v>#VALUE!</v>
      </c>
      <c r="BQ135" s="82"/>
      <c r="BR135" s="82" t="str">
        <f t="shared" si="19"/>
        <v/>
      </c>
      <c r="BS135" s="53" t="str">
        <f t="shared" si="18"/>
        <v/>
      </c>
      <c r="BT135" s="53"/>
      <c r="BU135" s="53"/>
      <c r="BV135" s="53"/>
      <c r="BW135" s="53"/>
      <c r="BX135" s="53"/>
      <c r="BY135" s="83"/>
      <c r="BZ135" s="53"/>
      <c r="CA135" s="53"/>
    </row>
    <row r="136" spans="3:79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6"/>
        <v>1</v>
      </c>
      <c r="M136" s="26">
        <f t="shared" si="17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67" t="e">
        <f>SUMIFS([1]Up!$J:$J,[1]Up!$D:$D,D136)</f>
        <v>#VALUE!</v>
      </c>
      <c r="BQ136" s="82"/>
      <c r="BR136" s="82" t="str">
        <f t="shared" si="19"/>
        <v>PL6</v>
      </c>
      <c r="BS136" s="53" t="str">
        <f t="shared" si="18"/>
        <v/>
      </c>
      <c r="BT136" s="53" t="s">
        <v>50</v>
      </c>
      <c r="BU136" s="84" t="s">
        <v>161</v>
      </c>
      <c r="BV136" s="53"/>
      <c r="BW136" s="53" t="s">
        <v>162</v>
      </c>
      <c r="BX136" s="53">
        <v>1</v>
      </c>
      <c r="BY136" s="83">
        <v>46128</v>
      </c>
      <c r="BZ136" s="53"/>
      <c r="CA136" s="53"/>
    </row>
    <row r="137" spans="3:79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6"/>
        <v>2</v>
      </c>
      <c r="M137" s="26">
        <f t="shared" si="1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67" t="e">
        <f>SUMIFS([1]Up!$J:$J,[1]Up!$D:$D,D137)</f>
        <v>#VALUE!</v>
      </c>
      <c r="BQ137" s="82"/>
      <c r="BR137" s="82" t="str">
        <f t="shared" si="19"/>
        <v>PL12</v>
      </c>
      <c r="BS137" s="53" t="str">
        <f t="shared" si="18"/>
        <v/>
      </c>
      <c r="BT137" s="53" t="s">
        <v>50</v>
      </c>
      <c r="BU137" s="53" t="s">
        <v>480</v>
      </c>
      <c r="BV137" s="53"/>
      <c r="BW137" s="53" t="s">
        <v>481</v>
      </c>
      <c r="BX137" s="53">
        <v>2</v>
      </c>
      <c r="BY137" s="83">
        <v>46128</v>
      </c>
      <c r="BZ137" s="53"/>
      <c r="CA137" s="53"/>
    </row>
    <row r="138" spans="3:79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6"/>
        <v>3</v>
      </c>
      <c r="M138" s="26">
        <f t="shared" si="17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67" t="e">
        <f>SUMIFS([1]Up!$J:$J,[1]Up!$D:$D,D138)</f>
        <v>#VALUE!</v>
      </c>
      <c r="BQ138" s="82"/>
      <c r="BR138" s="82" t="str">
        <f t="shared" si="19"/>
        <v/>
      </c>
      <c r="BS138" s="53" t="str">
        <f t="shared" si="18"/>
        <v/>
      </c>
      <c r="BT138" s="53" t="s">
        <v>50</v>
      </c>
      <c r="BU138" s="84" t="s">
        <v>60</v>
      </c>
      <c r="BV138" s="53"/>
      <c r="BW138" s="53" t="s">
        <v>61</v>
      </c>
      <c r="BX138" s="53">
        <v>3</v>
      </c>
      <c r="BY138" s="83">
        <v>46134</v>
      </c>
      <c r="BZ138" s="53"/>
      <c r="CA138" s="53"/>
    </row>
    <row r="139" spans="3:79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6"/>
        <v>1</v>
      </c>
      <c r="M139" s="26">
        <f t="shared" si="17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67" t="e">
        <f>SUMIFS([1]Up!$J:$J,[1]Up!$D:$D,D139)</f>
        <v>#VALUE!</v>
      </c>
      <c r="BQ139" s="82"/>
      <c r="BR139" s="82" t="str">
        <f t="shared" si="19"/>
        <v/>
      </c>
      <c r="BS139" s="53" t="str">
        <f t="shared" si="18"/>
        <v/>
      </c>
      <c r="BT139" s="53" t="s">
        <v>50</v>
      </c>
      <c r="BU139" s="84" t="s">
        <v>60</v>
      </c>
      <c r="BV139" s="53"/>
      <c r="BW139" s="53" t="s">
        <v>61</v>
      </c>
      <c r="BX139" s="53">
        <v>1</v>
      </c>
      <c r="BY139" s="83">
        <v>46134</v>
      </c>
      <c r="BZ139" s="53"/>
      <c r="CA139" s="53"/>
    </row>
    <row r="140" spans="3:79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6"/>
        <v>1</v>
      </c>
      <c r="M140" s="26">
        <f t="shared" si="1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67" t="e">
        <f>SUMIFS([1]Up!$J:$J,[1]Up!$D:$D,D140)</f>
        <v>#VALUE!</v>
      </c>
      <c r="BQ140" s="82"/>
      <c r="BR140" s="82" t="str">
        <f t="shared" si="19"/>
        <v/>
      </c>
      <c r="BS140" s="53" t="str">
        <f t="shared" si="18"/>
        <v/>
      </c>
      <c r="BT140" s="53" t="s">
        <v>50</v>
      </c>
      <c r="BU140" s="84" t="s">
        <v>60</v>
      </c>
      <c r="BV140" s="53"/>
      <c r="BW140" s="53" t="s">
        <v>61</v>
      </c>
      <c r="BX140" s="53">
        <v>1</v>
      </c>
      <c r="BY140" s="83">
        <v>46134</v>
      </c>
      <c r="BZ140" s="53"/>
      <c r="CA140" s="53"/>
    </row>
    <row r="141" spans="3:79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6"/>
        <v>1</v>
      </c>
      <c r="M141" s="26">
        <f t="shared" si="17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67" t="e">
        <f>SUMIFS([1]Up!$J:$J,[1]Up!$D:$D,D141)</f>
        <v>#VALUE!</v>
      </c>
      <c r="BQ141" s="82" t="s">
        <v>143</v>
      </c>
      <c r="BR141" s="82" t="str">
        <f t="shared" si="19"/>
        <v>PL6</v>
      </c>
      <c r="BS141" s="53" t="str">
        <f t="shared" si="18"/>
        <v>Thừa 1</v>
      </c>
      <c r="BT141" s="53" t="s">
        <v>50</v>
      </c>
      <c r="BU141" s="53"/>
      <c r="BV141" s="53"/>
      <c r="BW141" s="53" t="s">
        <v>51</v>
      </c>
      <c r="BX141" s="53">
        <v>1</v>
      </c>
      <c r="BY141" s="83"/>
      <c r="BZ141" s="53"/>
      <c r="CA141" s="53"/>
    </row>
    <row r="142" spans="3:79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6"/>
        <v>0</v>
      </c>
      <c r="M142" s="26">
        <f t="shared" si="17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67" t="e">
        <f>SUMIFS([1]Up!$J:$J,[1]Up!$D:$D,D142)</f>
        <v>#VALUE!</v>
      </c>
      <c r="BQ142" s="82"/>
      <c r="BR142" s="82" t="str">
        <f t="shared" si="19"/>
        <v/>
      </c>
      <c r="BS142" s="53" t="str">
        <f t="shared" si="18"/>
        <v/>
      </c>
      <c r="BT142" s="53"/>
      <c r="BU142" s="53"/>
      <c r="BV142" s="53"/>
      <c r="BW142" s="53"/>
      <c r="BX142" s="53"/>
      <c r="BY142" s="83"/>
      <c r="BZ142" s="53"/>
      <c r="CA142" s="53"/>
    </row>
    <row r="143" spans="3:79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6"/>
        <v>0</v>
      </c>
      <c r="M143" s="26">
        <f t="shared" si="17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67" t="e">
        <f>SUMIFS([1]Up!$J:$J,[1]Up!$D:$D,D143)</f>
        <v>#VALUE!</v>
      </c>
      <c r="BQ143" s="82"/>
      <c r="BR143" s="82" t="str">
        <f t="shared" si="19"/>
        <v/>
      </c>
      <c r="BS143" s="53" t="str">
        <f t="shared" si="18"/>
        <v/>
      </c>
      <c r="BT143" s="53"/>
      <c r="BU143" s="53"/>
      <c r="BV143" s="53"/>
      <c r="BW143" s="53"/>
      <c r="BX143" s="53"/>
      <c r="BY143" s="83"/>
      <c r="BZ143" s="53"/>
      <c r="CA143" s="53"/>
    </row>
    <row r="144" spans="3:79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6"/>
        <v>0</v>
      </c>
      <c r="M144" s="26">
        <f t="shared" si="1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67" t="e">
        <f>SUMIFS([1]Up!$J:$J,[1]Up!$D:$D,D144)</f>
        <v>#VALUE!</v>
      </c>
      <c r="BQ144" s="82"/>
      <c r="BR144" s="82" t="str">
        <f t="shared" si="19"/>
        <v/>
      </c>
      <c r="BS144" s="53" t="str">
        <f t="shared" si="18"/>
        <v/>
      </c>
      <c r="BT144" s="53"/>
      <c r="BU144" s="53"/>
      <c r="BV144" s="53"/>
      <c r="BW144" s="53"/>
      <c r="BX144" s="53"/>
      <c r="BY144" s="83"/>
      <c r="BZ144" s="53"/>
      <c r="CA144" s="53"/>
    </row>
    <row r="145" spans="3:79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6"/>
        <v>0</v>
      </c>
      <c r="M145" s="26">
        <f t="shared" si="17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67" t="e">
        <f>SUMIFS([1]Up!$J:$J,[1]Up!$D:$D,D145)</f>
        <v>#VALUE!</v>
      </c>
      <c r="BQ145" s="82"/>
      <c r="BR145" s="82" t="str">
        <f t="shared" si="19"/>
        <v/>
      </c>
      <c r="BS145" s="53" t="str">
        <f t="shared" si="18"/>
        <v/>
      </c>
      <c r="BT145" s="53" t="s">
        <v>88</v>
      </c>
      <c r="BU145" s="53"/>
      <c r="BV145" s="53"/>
      <c r="BW145" s="53"/>
      <c r="BX145" s="53"/>
      <c r="BY145" s="83"/>
      <c r="BZ145" s="53"/>
      <c r="CA145" s="53"/>
    </row>
    <row r="146" spans="3:79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6"/>
        <v>2</v>
      </c>
      <c r="M146" s="26">
        <f t="shared" si="17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67" t="e">
        <f>SUMIFS([1]Up!$J:$J,[1]Up!$D:$D,D146)</f>
        <v>#VALUE!</v>
      </c>
      <c r="BQ146" s="82"/>
      <c r="BR146" s="82" t="str">
        <f t="shared" si="19"/>
        <v>PL6</v>
      </c>
      <c r="BS146" s="53" t="str">
        <f t="shared" si="18"/>
        <v/>
      </c>
      <c r="BT146" s="53" t="s">
        <v>50</v>
      </c>
      <c r="BU146" s="84" t="s">
        <v>161</v>
      </c>
      <c r="BV146" s="53"/>
      <c r="BW146" s="53" t="s">
        <v>162</v>
      </c>
      <c r="BX146" s="53">
        <v>2</v>
      </c>
      <c r="BY146" s="83">
        <v>46128</v>
      </c>
      <c r="BZ146" s="53"/>
      <c r="CA146" s="53"/>
    </row>
    <row r="147" spans="3:79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6"/>
        <v>2</v>
      </c>
      <c r="M147" s="26">
        <f t="shared" si="17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67" t="e">
        <f>SUMIFS([1]Up!$J:$J,[1]Up!$D:$D,D147)</f>
        <v>#VALUE!</v>
      </c>
      <c r="BQ147" s="82"/>
      <c r="BR147" s="82" t="str">
        <f t="shared" si="19"/>
        <v>PL12</v>
      </c>
      <c r="BS147" s="53" t="str">
        <f t="shared" si="18"/>
        <v/>
      </c>
      <c r="BT147" s="53" t="s">
        <v>50</v>
      </c>
      <c r="BU147" s="53" t="s">
        <v>480</v>
      </c>
      <c r="BV147" s="53"/>
      <c r="BW147" s="53" t="s">
        <v>481</v>
      </c>
      <c r="BX147" s="53">
        <v>2</v>
      </c>
      <c r="BY147" s="83">
        <v>46128</v>
      </c>
      <c r="BZ147" s="53"/>
      <c r="CA147" s="53"/>
    </row>
    <row r="148" spans="3:79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6"/>
        <v>3</v>
      </c>
      <c r="M148" s="26">
        <f t="shared" si="1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67" t="e">
        <f>SUMIFS([1]Up!$J:$J,[1]Up!$D:$D,D148)</f>
        <v>#VALUE!</v>
      </c>
      <c r="BQ148" s="82"/>
      <c r="BR148" s="82" t="str">
        <f t="shared" si="19"/>
        <v/>
      </c>
      <c r="BS148" s="53" t="str">
        <f t="shared" si="18"/>
        <v/>
      </c>
      <c r="BT148" s="53" t="s">
        <v>50</v>
      </c>
      <c r="BU148" s="84" t="s">
        <v>60</v>
      </c>
      <c r="BV148" s="53"/>
      <c r="BW148" s="53" t="s">
        <v>61</v>
      </c>
      <c r="BX148" s="53">
        <v>3</v>
      </c>
      <c r="BY148" s="83">
        <v>46134</v>
      </c>
      <c r="BZ148" s="53"/>
      <c r="CA148" s="53"/>
    </row>
    <row r="149" spans="3:79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6"/>
        <v>1</v>
      </c>
      <c r="M149" s="26">
        <f t="shared" si="17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67" t="e">
        <f>SUMIFS([1]Up!$J:$J,[1]Up!$D:$D,D149)</f>
        <v>#VALUE!</v>
      </c>
      <c r="BQ149" s="82"/>
      <c r="BR149" s="82" t="str">
        <f t="shared" si="19"/>
        <v/>
      </c>
      <c r="BS149" s="53" t="str">
        <f t="shared" si="18"/>
        <v/>
      </c>
      <c r="BT149" s="53" t="s">
        <v>50</v>
      </c>
      <c r="BU149" s="84" t="s">
        <v>60</v>
      </c>
      <c r="BV149" s="53"/>
      <c r="BW149" s="53" t="s">
        <v>61</v>
      </c>
      <c r="BX149" s="53">
        <v>1</v>
      </c>
      <c r="BY149" s="83">
        <v>46134</v>
      </c>
      <c r="BZ149" s="53"/>
      <c r="CA149" s="53"/>
    </row>
    <row r="150" spans="3:79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6"/>
        <v>1</v>
      </c>
      <c r="M150" s="26">
        <f t="shared" si="17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67" t="e">
        <f>SUMIFS([1]Up!$J:$J,[1]Up!$D:$D,D150)</f>
        <v>#VALUE!</v>
      </c>
      <c r="BQ150" s="82"/>
      <c r="BR150" s="82" t="str">
        <f t="shared" si="19"/>
        <v/>
      </c>
      <c r="BS150" s="53" t="str">
        <f t="shared" si="18"/>
        <v/>
      </c>
      <c r="BT150" s="53" t="s">
        <v>50</v>
      </c>
      <c r="BU150" s="84" t="s">
        <v>60</v>
      </c>
      <c r="BV150" s="53"/>
      <c r="BW150" s="53" t="s">
        <v>61</v>
      </c>
      <c r="BX150" s="53">
        <v>1</v>
      </c>
      <c r="BY150" s="83">
        <v>46134</v>
      </c>
      <c r="BZ150" s="53"/>
      <c r="CA150" s="53"/>
    </row>
    <row r="151" spans="3:79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6"/>
        <v>1</v>
      </c>
      <c r="M151" s="26">
        <f t="shared" si="17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67" t="e">
        <f>SUMIFS([1]Up!$J:$J,[1]Up!$D:$D,D151)</f>
        <v>#VALUE!</v>
      </c>
      <c r="BQ151" s="82" t="s">
        <v>143</v>
      </c>
      <c r="BR151" s="82" t="str">
        <f t="shared" si="19"/>
        <v>PL6</v>
      </c>
      <c r="BS151" s="53" t="str">
        <f t="shared" si="18"/>
        <v>Thừa 1</v>
      </c>
      <c r="BT151" s="53" t="s">
        <v>50</v>
      </c>
      <c r="BU151" s="53"/>
      <c r="BV151" s="53"/>
      <c r="BW151" s="53" t="s">
        <v>51</v>
      </c>
      <c r="BX151" s="53">
        <v>1</v>
      </c>
      <c r="BY151" s="83"/>
      <c r="BZ151" s="53"/>
      <c r="CA151" s="53"/>
    </row>
    <row r="152" spans="3:79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6"/>
        <v>0</v>
      </c>
      <c r="M152" s="26">
        <f t="shared" si="17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67" t="e">
        <f>SUMIFS([1]Up!$J:$J,[1]Up!$D:$D,D152)</f>
        <v>#VALUE!</v>
      </c>
      <c r="BQ152" s="82"/>
      <c r="BR152" s="82" t="str">
        <f t="shared" si="19"/>
        <v/>
      </c>
      <c r="BS152" s="53" t="str">
        <f t="shared" si="18"/>
        <v/>
      </c>
      <c r="BT152" s="53"/>
      <c r="BU152" s="53"/>
      <c r="BV152" s="53"/>
      <c r="BW152" s="53"/>
      <c r="BX152" s="53"/>
      <c r="BY152" s="83"/>
      <c r="BZ152" s="53"/>
      <c r="CA152" s="53"/>
    </row>
    <row r="153" spans="3:79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6"/>
        <v>0</v>
      </c>
      <c r="M153" s="26">
        <f t="shared" si="17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67" t="e">
        <f>SUMIFS([1]Up!$J:$J,[1]Up!$D:$D,D153)</f>
        <v>#VALUE!</v>
      </c>
      <c r="BQ153" s="82"/>
      <c r="BR153" s="82" t="str">
        <f t="shared" si="19"/>
        <v/>
      </c>
      <c r="BS153" s="53" t="str">
        <f t="shared" si="18"/>
        <v/>
      </c>
      <c r="BT153" s="53"/>
      <c r="BU153" s="53"/>
      <c r="BV153" s="53"/>
      <c r="BW153" s="53"/>
      <c r="BX153" s="53"/>
      <c r="BY153" s="83"/>
      <c r="BZ153" s="53"/>
      <c r="CA153" s="53"/>
    </row>
    <row r="154" spans="3:79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6"/>
        <v>0</v>
      </c>
      <c r="M154" s="26">
        <f t="shared" si="17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67" t="e">
        <f>SUMIFS([1]Up!$J:$J,[1]Up!$D:$D,D154)</f>
        <v>#VALUE!</v>
      </c>
      <c r="BQ154" s="82"/>
      <c r="BR154" s="82" t="str">
        <f t="shared" si="19"/>
        <v/>
      </c>
      <c r="BS154" s="53" t="str">
        <f t="shared" si="18"/>
        <v/>
      </c>
      <c r="BT154" s="53"/>
      <c r="BU154" s="53"/>
      <c r="BV154" s="53"/>
      <c r="BW154" s="53"/>
      <c r="BX154" s="53"/>
      <c r="BY154" s="83"/>
      <c r="BZ154" s="53"/>
      <c r="CA154" s="53"/>
    </row>
    <row r="155" spans="3:79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6"/>
        <v>0</v>
      </c>
      <c r="M155" s="26">
        <f t="shared" si="17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67" t="e">
        <f>SUMIFS([1]Up!$J:$J,[1]Up!$D:$D,D155)</f>
        <v>#VALUE!</v>
      </c>
      <c r="BQ155" s="82"/>
      <c r="BR155" s="82" t="str">
        <f t="shared" si="19"/>
        <v/>
      </c>
      <c r="BS155" s="53" t="str">
        <f t="shared" si="18"/>
        <v/>
      </c>
      <c r="BT155" s="53"/>
      <c r="BU155" s="53"/>
      <c r="BV155" s="53"/>
      <c r="BW155" s="53"/>
      <c r="BX155" s="53"/>
      <c r="BY155" s="83"/>
      <c r="BZ155" s="53"/>
      <c r="CA155" s="53"/>
    </row>
    <row r="156" spans="3:79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6"/>
        <v>1</v>
      </c>
      <c r="M156" s="26">
        <f t="shared" si="17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67" t="e">
        <f>SUMIFS([1]Up!$J:$J,[1]Up!$D:$D,D156)</f>
        <v>#VALUE!</v>
      </c>
      <c r="BQ156" s="82"/>
      <c r="BR156" s="82" t="str">
        <f t="shared" si="19"/>
        <v>PL6</v>
      </c>
      <c r="BS156" s="53" t="str">
        <f t="shared" si="18"/>
        <v/>
      </c>
      <c r="BT156" s="53" t="s">
        <v>50</v>
      </c>
      <c r="BU156" s="84" t="s">
        <v>161</v>
      </c>
      <c r="BV156" s="53"/>
      <c r="BW156" s="53" t="s">
        <v>162</v>
      </c>
      <c r="BX156" s="53">
        <v>1</v>
      </c>
      <c r="BY156" s="83">
        <v>46128</v>
      </c>
      <c r="BZ156" s="53"/>
      <c r="CA156" s="53"/>
    </row>
    <row r="157" spans="3:79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6"/>
        <v>2</v>
      </c>
      <c r="M157" s="26">
        <f t="shared" si="17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67" t="e">
        <f>SUMIFS([1]Up!$J:$J,[1]Up!$D:$D,D157)</f>
        <v>#VALUE!</v>
      </c>
      <c r="BQ157" s="82"/>
      <c r="BR157" s="82" t="str">
        <f t="shared" si="19"/>
        <v>PL12</v>
      </c>
      <c r="BS157" s="53" t="str">
        <f t="shared" si="18"/>
        <v/>
      </c>
      <c r="BT157" s="53" t="s">
        <v>50</v>
      </c>
      <c r="BU157" s="53" t="s">
        <v>480</v>
      </c>
      <c r="BV157" s="53"/>
      <c r="BW157" s="53" t="s">
        <v>481</v>
      </c>
      <c r="BX157" s="53">
        <v>2</v>
      </c>
      <c r="BY157" s="83">
        <v>46128</v>
      </c>
      <c r="BZ157" s="53"/>
      <c r="CA157" s="53"/>
    </row>
    <row r="158" spans="3:79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0">MIN(SUM(N158:BO158),I158)</f>
        <v>3</v>
      </c>
      <c r="M158" s="26">
        <f t="shared" ref="M158:M221" si="21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67" t="e">
        <f>SUMIFS([1]Up!$J:$J,[1]Up!$D:$D,D158)</f>
        <v>#VALUE!</v>
      </c>
      <c r="BQ158" s="82"/>
      <c r="BR158" s="82" t="str">
        <f t="shared" si="19"/>
        <v/>
      </c>
      <c r="BS158" s="53" t="str">
        <f t="shared" ref="BS158:BS221" si="22">IF(ROUND(SUM(N158:BO158)-I158,0)&gt;0,"Thừa "&amp;SUM(N158:BO158)-I158,"")</f>
        <v/>
      </c>
      <c r="BT158" s="53" t="s">
        <v>50</v>
      </c>
      <c r="BU158" s="84" t="s">
        <v>60</v>
      </c>
      <c r="BV158" s="53"/>
      <c r="BW158" s="53" t="s">
        <v>61</v>
      </c>
      <c r="BX158" s="53">
        <v>3</v>
      </c>
      <c r="BY158" s="83">
        <v>46134</v>
      </c>
      <c r="BZ158" s="53"/>
      <c r="CA158" s="53"/>
    </row>
    <row r="159" spans="3:79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0"/>
        <v>2</v>
      </c>
      <c r="M159" s="26">
        <f t="shared" si="21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67" t="e">
        <f>SUMIFS([1]Up!$J:$J,[1]Up!$D:$D,D159)</f>
        <v>#VALUE!</v>
      </c>
      <c r="BQ159" s="82"/>
      <c r="BR159" s="82" t="str">
        <f t="shared" si="19"/>
        <v/>
      </c>
      <c r="BS159" s="53" t="str">
        <f t="shared" si="22"/>
        <v/>
      </c>
      <c r="BT159" s="53" t="s">
        <v>50</v>
      </c>
      <c r="BU159" s="84" t="s">
        <v>60</v>
      </c>
      <c r="BV159" s="53"/>
      <c r="BW159" s="53" t="s">
        <v>61</v>
      </c>
      <c r="BX159" s="53">
        <v>2</v>
      </c>
      <c r="BY159" s="83">
        <v>46134</v>
      </c>
      <c r="BZ159" s="53"/>
      <c r="CA159" s="53"/>
    </row>
    <row r="160" spans="3:79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0"/>
        <v>1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67" t="e">
        <f>SUMIFS([1]Up!$J:$J,[1]Up!$D:$D,D160)</f>
        <v>#VALUE!</v>
      </c>
      <c r="BQ160" s="82" t="s">
        <v>933</v>
      </c>
      <c r="BR160" s="82" t="str">
        <f t="shared" si="19"/>
        <v>PL6</v>
      </c>
      <c r="BS160" s="53" t="str">
        <f t="shared" si="22"/>
        <v>Thừa 3</v>
      </c>
      <c r="BT160" s="53" t="s">
        <v>50</v>
      </c>
      <c r="BU160" s="53"/>
      <c r="BV160" s="53"/>
      <c r="BW160" s="53" t="s">
        <v>51</v>
      </c>
      <c r="BX160" s="53">
        <v>1</v>
      </c>
      <c r="BY160" s="83"/>
      <c r="BZ160" s="53"/>
      <c r="CA160" s="53"/>
    </row>
    <row r="161" spans="3:79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0"/>
        <v>8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67" t="e">
        <f>SUMIFS([1]Up!$J:$J,[1]Up!$D:$D,D161)</f>
        <v>#VALUE!</v>
      </c>
      <c r="BQ161" s="82"/>
      <c r="BR161" s="82" t="str">
        <f t="shared" si="19"/>
        <v>PL28</v>
      </c>
      <c r="BS161" s="53" t="str">
        <f t="shared" si="22"/>
        <v/>
      </c>
      <c r="BT161" s="53" t="s">
        <v>50</v>
      </c>
      <c r="BU161" s="53" t="s">
        <v>138</v>
      </c>
      <c r="BV161" s="53"/>
      <c r="BW161" s="53" t="s">
        <v>139</v>
      </c>
      <c r="BX161" s="53">
        <v>8</v>
      </c>
      <c r="BY161" s="83">
        <v>46128</v>
      </c>
      <c r="BZ161" s="53"/>
      <c r="CA161" s="53"/>
    </row>
    <row r="162" spans="3:79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0"/>
        <v>8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67" t="e">
        <f>SUMIFS([1]Up!$J:$J,[1]Up!$D:$D,D162)</f>
        <v>#VALUE!</v>
      </c>
      <c r="BQ162" s="82"/>
      <c r="BR162" s="82" t="str">
        <f t="shared" si="19"/>
        <v>PL10</v>
      </c>
      <c r="BS162" s="53" t="str">
        <f t="shared" si="22"/>
        <v/>
      </c>
      <c r="BT162" s="53" t="s">
        <v>50</v>
      </c>
      <c r="BU162" s="53" t="s">
        <v>3685</v>
      </c>
      <c r="BV162" s="53"/>
      <c r="BW162" s="53" t="s">
        <v>3686</v>
      </c>
      <c r="BX162" s="53">
        <v>8</v>
      </c>
      <c r="BY162" s="83">
        <v>46212</v>
      </c>
      <c r="BZ162" s="53"/>
      <c r="CA162" s="53"/>
    </row>
    <row r="163" spans="3:79" ht="14.25" hidden="1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0"/>
        <v>0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67" t="e">
        <f>SUMIFS([1]Up!$J:$J,[1]Up!$D:$D,D163)</f>
        <v>#VALUE!</v>
      </c>
      <c r="BQ163" s="82"/>
      <c r="BR163" s="82" t="str">
        <f t="shared" si="19"/>
        <v/>
      </c>
      <c r="BS163" s="53" t="str">
        <f t="shared" si="22"/>
        <v/>
      </c>
      <c r="BT163" s="53"/>
      <c r="BU163" s="53"/>
      <c r="BV163" s="53"/>
      <c r="BW163" s="53"/>
      <c r="BX163" s="53"/>
      <c r="BY163" s="83"/>
      <c r="BZ163" s="53"/>
      <c r="CA163" s="53"/>
    </row>
    <row r="164" spans="3:79" ht="14.25" hidden="1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0"/>
        <v>0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67" t="e">
        <f>SUMIFS([1]Up!$J:$J,[1]Up!$D:$D,D164)</f>
        <v>#VALUE!</v>
      </c>
      <c r="BQ164" s="82"/>
      <c r="BR164" s="82" t="str">
        <f t="shared" si="19"/>
        <v/>
      </c>
      <c r="BS164" s="53" t="str">
        <f t="shared" si="22"/>
        <v/>
      </c>
      <c r="BT164" s="53"/>
      <c r="BU164" s="53"/>
      <c r="BV164" s="53"/>
      <c r="BW164" s="53"/>
      <c r="BX164" s="53"/>
      <c r="BY164" s="83"/>
      <c r="BZ164" s="53"/>
      <c r="CA164" s="53"/>
    </row>
    <row r="165" spans="3:79" ht="14.25" hidden="1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0"/>
        <v>0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67" t="e">
        <f>SUMIFS([1]Up!$J:$J,[1]Up!$D:$D,D165)</f>
        <v>#VALUE!</v>
      </c>
      <c r="BQ165" s="82"/>
      <c r="BR165" s="82" t="str">
        <f t="shared" si="19"/>
        <v/>
      </c>
      <c r="BS165" s="53" t="str">
        <f t="shared" si="22"/>
        <v/>
      </c>
      <c r="BT165" s="53"/>
      <c r="BU165" s="53"/>
      <c r="BV165" s="53"/>
      <c r="BW165" s="53"/>
      <c r="BX165" s="53"/>
      <c r="BY165" s="83"/>
      <c r="BZ165" s="53"/>
      <c r="CA165" s="53"/>
    </row>
    <row r="166" spans="3:79" ht="14.25" hidden="1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0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67" t="e">
        <f>SUMIFS([1]Up!$J:$J,[1]Up!$D:$D,D166)</f>
        <v>#VALUE!</v>
      </c>
      <c r="BQ166" s="82"/>
      <c r="BR166" s="82" t="str">
        <f t="shared" si="19"/>
        <v/>
      </c>
      <c r="BS166" s="53" t="str">
        <f t="shared" si="22"/>
        <v/>
      </c>
      <c r="BT166" s="53" t="s">
        <v>50</v>
      </c>
      <c r="BU166" s="53" t="s">
        <v>926</v>
      </c>
      <c r="BV166" s="53"/>
      <c r="BW166" s="53" t="s">
        <v>927</v>
      </c>
      <c r="BX166" s="53">
        <v>1</v>
      </c>
      <c r="BY166" s="83">
        <v>46133</v>
      </c>
      <c r="BZ166" s="53"/>
      <c r="CA166" s="53"/>
    </row>
    <row r="167" spans="3:79" ht="14.25" hidden="1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0"/>
        <v>4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67" t="e">
        <f>SUMIFS([1]Up!$J:$J,[1]Up!$D:$D,D167)</f>
        <v>#VALUE!</v>
      </c>
      <c r="BQ167" s="82"/>
      <c r="BR167" s="82" t="str">
        <f t="shared" si="19"/>
        <v>PL38</v>
      </c>
      <c r="BS167" s="53" t="str">
        <f t="shared" si="22"/>
        <v/>
      </c>
      <c r="BT167" s="53" t="s">
        <v>50</v>
      </c>
      <c r="BU167" s="84" t="s">
        <v>67</v>
      </c>
      <c r="BV167" s="53"/>
      <c r="BW167" s="53" t="s">
        <v>68</v>
      </c>
      <c r="BX167" s="53">
        <v>4</v>
      </c>
      <c r="BY167" s="83">
        <v>46128</v>
      </c>
      <c r="BZ167" s="53"/>
      <c r="CA167" s="53"/>
    </row>
    <row r="168" spans="3:79" ht="14.25" hidden="1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0"/>
        <v>4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67" t="e">
        <f>SUMIFS([1]Up!$J:$J,[1]Up!$D:$D,D168)</f>
        <v>#VALUE!</v>
      </c>
      <c r="BQ168" s="82"/>
      <c r="BR168" s="82" t="str">
        <f t="shared" si="19"/>
        <v>PL38</v>
      </c>
      <c r="BS168" s="53" t="str">
        <f t="shared" si="22"/>
        <v/>
      </c>
      <c r="BT168" s="53" t="s">
        <v>50</v>
      </c>
      <c r="BU168" s="84" t="s">
        <v>67</v>
      </c>
      <c r="BV168" s="53"/>
      <c r="BW168" s="53" t="s">
        <v>68</v>
      </c>
      <c r="BX168" s="53">
        <v>4</v>
      </c>
      <c r="BY168" s="83">
        <v>46128</v>
      </c>
      <c r="BZ168" s="53"/>
      <c r="CA168" s="53"/>
    </row>
    <row r="169" spans="3:79" ht="14.25" hidden="1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0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67" t="e">
        <f>SUMIFS([1]Up!$J:$J,[1]Up!$D:$D,D169)</f>
        <v>#VALUE!</v>
      </c>
      <c r="BQ169" s="82"/>
      <c r="BR169" s="82" t="str">
        <f t="shared" si="19"/>
        <v/>
      </c>
      <c r="BS169" s="53" t="str">
        <f t="shared" si="22"/>
        <v/>
      </c>
      <c r="BT169" s="53" t="s">
        <v>50</v>
      </c>
      <c r="BU169" s="53" t="s">
        <v>896</v>
      </c>
      <c r="BV169" s="53"/>
      <c r="BW169" s="53" t="s">
        <v>897</v>
      </c>
      <c r="BX169" s="53">
        <v>6</v>
      </c>
      <c r="BY169" s="83">
        <v>46133</v>
      </c>
      <c r="BZ169" s="53"/>
      <c r="CA169" s="53"/>
    </row>
    <row r="170" spans="3:79" ht="14.25" hidden="1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0"/>
        <v>7</v>
      </c>
      <c r="M170" s="26">
        <f t="shared" si="21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67" t="e">
        <f>SUMIFS([1]Up!$J:$J,[1]Up!$D:$D,D170)</f>
        <v>#VALUE!</v>
      </c>
      <c r="BQ170" s="82"/>
      <c r="BR170" s="82" t="str">
        <f t="shared" si="19"/>
        <v/>
      </c>
      <c r="BS170" s="53" t="str">
        <f t="shared" si="22"/>
        <v/>
      </c>
      <c r="BT170" s="53" t="s">
        <v>50</v>
      </c>
      <c r="BU170" s="84" t="s">
        <v>60</v>
      </c>
      <c r="BV170" s="53"/>
      <c r="BW170" s="53" t="s">
        <v>61</v>
      </c>
      <c r="BX170" s="53">
        <v>7</v>
      </c>
      <c r="BY170" s="83">
        <v>46134</v>
      </c>
      <c r="BZ170" s="53"/>
      <c r="CA170" s="53"/>
    </row>
    <row r="171" spans="3:79" ht="14.25" hidden="1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0"/>
        <v>7</v>
      </c>
      <c r="M171" s="26">
        <f t="shared" si="21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67" t="e">
        <f>SUMIFS([1]Up!$J:$J,[1]Up!$D:$D,D171)</f>
        <v>#VALUE!</v>
      </c>
      <c r="BQ171" s="82"/>
      <c r="BR171" s="82" t="str">
        <f t="shared" si="19"/>
        <v/>
      </c>
      <c r="BS171" s="53" t="str">
        <f t="shared" si="22"/>
        <v/>
      </c>
      <c r="BT171" s="53" t="s">
        <v>50</v>
      </c>
      <c r="BU171" s="84" t="s">
        <v>60</v>
      </c>
      <c r="BV171" s="53"/>
      <c r="BW171" s="53" t="s">
        <v>61</v>
      </c>
      <c r="BX171" s="53">
        <v>7</v>
      </c>
      <c r="BY171" s="83">
        <v>46134</v>
      </c>
      <c r="BZ171" s="53"/>
      <c r="CA171" s="53"/>
    </row>
    <row r="172" spans="3:79" ht="14.25" hidden="1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0"/>
        <v>7</v>
      </c>
      <c r="M172" s="26">
        <f t="shared" si="21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67" t="e">
        <f>SUMIFS([1]Up!$J:$J,[1]Up!$D:$D,D172)</f>
        <v>#VALUE!</v>
      </c>
      <c r="BQ172" s="82"/>
      <c r="BR172" s="82" t="str">
        <f t="shared" si="19"/>
        <v/>
      </c>
      <c r="BS172" s="53" t="str">
        <f t="shared" si="22"/>
        <v/>
      </c>
      <c r="BT172" s="53" t="s">
        <v>50</v>
      </c>
      <c r="BU172" s="84" t="s">
        <v>60</v>
      </c>
      <c r="BV172" s="53"/>
      <c r="BW172" s="53" t="s">
        <v>61</v>
      </c>
      <c r="BX172" s="53">
        <v>7</v>
      </c>
      <c r="BY172" s="83">
        <v>46134</v>
      </c>
      <c r="BZ172" s="53"/>
      <c r="CA172" s="53"/>
    </row>
    <row r="173" spans="3:79" ht="14.25" hidden="1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0"/>
        <v>14</v>
      </c>
      <c r="M173" s="26">
        <f t="shared" si="21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67" t="e">
        <f>SUMIFS([1]Up!$J:$J,[1]Up!$D:$D,D173)</f>
        <v>#VALUE!</v>
      </c>
      <c r="BQ173" s="82"/>
      <c r="BR173" s="82" t="str">
        <f t="shared" ref="BR173:BR236" si="23">IFERROR(IF(C173="Plate",LEFT(E173,FIND("*",E173,1)-1),""),IF(C173="Plate",LEFT(E173,FIND("x",E173,1)-1),""))</f>
        <v/>
      </c>
      <c r="BS173" s="53" t="str">
        <f t="shared" si="22"/>
        <v/>
      </c>
      <c r="BT173" s="53" t="s">
        <v>50</v>
      </c>
      <c r="BU173" s="84" t="s">
        <v>60</v>
      </c>
      <c r="BV173" s="53"/>
      <c r="BW173" s="53" t="s">
        <v>61</v>
      </c>
      <c r="BX173" s="53">
        <v>14</v>
      </c>
      <c r="BY173" s="83">
        <v>46134</v>
      </c>
      <c r="BZ173" s="53"/>
      <c r="CA173" s="53"/>
    </row>
    <row r="174" spans="3:79" ht="14.25" hidden="1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0"/>
        <v>2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67" t="e">
        <f>SUMIFS([1]Up!$J:$J,[1]Up!$D:$D,D174)</f>
        <v>#VALUE!</v>
      </c>
      <c r="BQ174" s="82"/>
      <c r="BR174" s="82" t="str">
        <f t="shared" si="23"/>
        <v/>
      </c>
      <c r="BS174" s="53" t="str">
        <f t="shared" si="22"/>
        <v/>
      </c>
      <c r="BT174" s="53" t="s">
        <v>56</v>
      </c>
      <c r="BU174" s="53"/>
      <c r="BV174" s="53"/>
      <c r="BW174" s="53" t="s">
        <v>51</v>
      </c>
      <c r="BX174" s="53">
        <v>2</v>
      </c>
      <c r="BY174" s="83"/>
      <c r="BZ174" s="53"/>
      <c r="CA174" s="53"/>
    </row>
    <row r="175" spans="3:79" ht="14.25" hidden="1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0"/>
        <v>2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67" t="e">
        <f>SUMIFS([1]Up!$J:$J,[1]Up!$D:$D,D175)</f>
        <v>#VALUE!</v>
      </c>
      <c r="BQ175" s="82"/>
      <c r="BR175" s="82" t="str">
        <f t="shared" si="23"/>
        <v/>
      </c>
      <c r="BS175" s="53" t="str">
        <f t="shared" si="22"/>
        <v/>
      </c>
      <c r="BT175" s="53" t="s">
        <v>50</v>
      </c>
      <c r="BU175" s="84" t="s">
        <v>913</v>
      </c>
      <c r="BV175" s="53"/>
      <c r="BW175" s="53" t="s">
        <v>914</v>
      </c>
      <c r="BX175" s="53">
        <v>2</v>
      </c>
      <c r="BY175" s="83">
        <v>46133</v>
      </c>
      <c r="BZ175" s="53"/>
      <c r="CA175" s="53"/>
    </row>
    <row r="176" spans="3:79" ht="14.25" hidden="1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0"/>
        <v>2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67" t="e">
        <f>SUMIFS([1]Up!$J:$J,[1]Up!$D:$D,D176)</f>
        <v>#VALUE!</v>
      </c>
      <c r="BQ176" s="82"/>
      <c r="BR176" s="82" t="str">
        <f t="shared" si="23"/>
        <v/>
      </c>
      <c r="BS176" s="53" t="str">
        <f t="shared" si="22"/>
        <v/>
      </c>
      <c r="BT176" s="53" t="s">
        <v>50</v>
      </c>
      <c r="BU176" s="84" t="s">
        <v>913</v>
      </c>
      <c r="BV176" s="53"/>
      <c r="BW176" s="53" t="s">
        <v>914</v>
      </c>
      <c r="BX176" s="53">
        <v>2</v>
      </c>
      <c r="BY176" s="83">
        <v>46133</v>
      </c>
      <c r="BZ176" s="53"/>
      <c r="CA176" s="53"/>
    </row>
    <row r="177" spans="3:79" ht="14.25" hidden="1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0"/>
        <v>2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67" t="e">
        <f>SUMIFS([1]Up!$J:$J,[1]Up!$D:$D,D177)</f>
        <v>#VALUE!</v>
      </c>
      <c r="BQ177" s="82" t="s">
        <v>143</v>
      </c>
      <c r="BR177" s="82" t="str">
        <f t="shared" si="23"/>
        <v/>
      </c>
      <c r="BS177" s="53" t="str">
        <f t="shared" si="22"/>
        <v>Thừa 4</v>
      </c>
      <c r="BT177" s="53" t="s">
        <v>50</v>
      </c>
      <c r="BU177" s="53"/>
      <c r="BV177" s="53"/>
      <c r="BW177" s="53" t="s">
        <v>51</v>
      </c>
      <c r="BX177" s="53">
        <v>2</v>
      </c>
      <c r="BY177" s="83"/>
      <c r="BZ177" s="53"/>
      <c r="CA177" s="53"/>
    </row>
    <row r="178" spans="3:79" ht="14.25" hidden="1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0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67" t="e">
        <f>SUMIFS([1]Up!$J:$J,[1]Up!$D:$D,D178)</f>
        <v>#VALUE!</v>
      </c>
      <c r="BQ178" s="82" t="s">
        <v>143</v>
      </c>
      <c r="BR178" s="82" t="str">
        <f t="shared" si="23"/>
        <v>PL6</v>
      </c>
      <c r="BS178" s="53" t="str">
        <f t="shared" si="22"/>
        <v>Thừa 1</v>
      </c>
      <c r="BT178" s="53" t="s">
        <v>50</v>
      </c>
      <c r="BU178" s="53"/>
      <c r="BV178" s="53"/>
      <c r="BW178" s="53" t="s">
        <v>51</v>
      </c>
      <c r="BX178" s="53">
        <v>1</v>
      </c>
      <c r="BY178" s="83"/>
      <c r="BZ178" s="53"/>
      <c r="CA178" s="53"/>
    </row>
    <row r="179" spans="3:79" ht="14.25" hidden="1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0"/>
        <v>0</v>
      </c>
      <c r="M179" s="26">
        <f t="shared" si="21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67" t="e">
        <f>SUMIFS([1]Up!$J:$J,[1]Up!$D:$D,D179)</f>
        <v>#VALUE!</v>
      </c>
      <c r="BQ179" s="82"/>
      <c r="BR179" s="82" t="str">
        <f t="shared" si="23"/>
        <v>PL10</v>
      </c>
      <c r="BS179" s="53" t="str">
        <f t="shared" si="22"/>
        <v/>
      </c>
      <c r="BT179" s="53" t="s">
        <v>50</v>
      </c>
      <c r="BU179" s="53" t="s">
        <v>3339</v>
      </c>
      <c r="BV179" s="53"/>
      <c r="BW179" s="53" t="s">
        <v>3340</v>
      </c>
      <c r="BX179" s="53">
        <v>2</v>
      </c>
      <c r="BY179" s="83">
        <v>46189</v>
      </c>
      <c r="BZ179" s="53"/>
      <c r="CA179" s="53"/>
    </row>
    <row r="180" spans="3:79" ht="14.25" hidden="1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0"/>
        <v>8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67" t="e">
        <f>SUMIFS([1]Up!$J:$J,[1]Up!$D:$D,D180)</f>
        <v>#VALUE!</v>
      </c>
      <c r="BQ180" s="82"/>
      <c r="BR180" s="82" t="str">
        <f t="shared" si="23"/>
        <v>PL10</v>
      </c>
      <c r="BS180" s="53" t="str">
        <f t="shared" si="22"/>
        <v/>
      </c>
      <c r="BT180" s="53" t="s">
        <v>50</v>
      </c>
      <c r="BU180" s="84" t="s">
        <v>130</v>
      </c>
      <c r="BV180" s="53"/>
      <c r="BW180" s="53" t="s">
        <v>131</v>
      </c>
      <c r="BX180" s="53">
        <v>8</v>
      </c>
      <c r="BY180" s="83">
        <v>46128</v>
      </c>
      <c r="BZ180" s="53"/>
      <c r="CA180" s="53"/>
    </row>
    <row r="181" spans="3:79" ht="14.25" hidden="1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0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67" t="e">
        <f>SUMIFS([1]Up!$J:$J,[1]Up!$D:$D,D181)</f>
        <v>#VALUE!</v>
      </c>
      <c r="BQ181" s="82"/>
      <c r="BR181" s="82" t="str">
        <f t="shared" si="23"/>
        <v>PL6</v>
      </c>
      <c r="BS181" s="53" t="str">
        <f t="shared" si="22"/>
        <v/>
      </c>
      <c r="BT181" s="53" t="s">
        <v>50</v>
      </c>
      <c r="BU181" s="53" t="s">
        <v>432</v>
      </c>
      <c r="BV181" s="53"/>
      <c r="BW181" s="53" t="s">
        <v>907</v>
      </c>
      <c r="BX181" s="53">
        <v>2</v>
      </c>
      <c r="BY181" s="83">
        <v>46128</v>
      </c>
      <c r="BZ181" s="53"/>
      <c r="CA181" s="53"/>
    </row>
    <row r="182" spans="3:79" ht="14.25" hidden="1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0"/>
        <v>0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67" t="e">
        <f>SUMIFS([1]Up!$J:$J,[1]Up!$D:$D,D182)</f>
        <v>#VALUE!</v>
      </c>
      <c r="BQ182" s="82"/>
      <c r="BR182" s="82" t="str">
        <f t="shared" si="23"/>
        <v/>
      </c>
      <c r="BS182" s="53" t="str">
        <f t="shared" si="22"/>
        <v/>
      </c>
      <c r="BT182" s="53"/>
      <c r="BU182" s="53"/>
      <c r="BV182" s="53"/>
      <c r="BW182" s="53"/>
      <c r="BX182" s="53"/>
      <c r="BY182" s="83"/>
      <c r="BZ182" s="53"/>
      <c r="CA182" s="53"/>
    </row>
    <row r="183" spans="3:79" ht="14.25" hidden="1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0"/>
        <v>0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67" t="e">
        <f>SUMIFS([1]Up!$J:$J,[1]Up!$D:$D,D183)</f>
        <v>#VALUE!</v>
      </c>
      <c r="BQ183" s="82"/>
      <c r="BR183" s="82" t="str">
        <f t="shared" si="23"/>
        <v/>
      </c>
      <c r="BS183" s="53" t="str">
        <f t="shared" si="22"/>
        <v/>
      </c>
      <c r="BT183" s="53"/>
      <c r="BU183" s="53"/>
      <c r="BV183" s="53"/>
      <c r="BW183" s="53"/>
      <c r="BX183" s="53"/>
      <c r="BY183" s="83"/>
      <c r="BZ183" s="53"/>
      <c r="CA183" s="53"/>
    </row>
    <row r="184" spans="3:79" ht="14.25" hidden="1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0"/>
        <v>0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67" t="e">
        <f>SUMIFS([1]Up!$J:$J,[1]Up!$D:$D,D184)</f>
        <v>#VALUE!</v>
      </c>
      <c r="BQ184" s="82"/>
      <c r="BR184" s="82" t="str">
        <f t="shared" si="23"/>
        <v/>
      </c>
      <c r="BS184" s="53" t="str">
        <f t="shared" si="22"/>
        <v/>
      </c>
      <c r="BT184" s="53"/>
      <c r="BU184" s="53"/>
      <c r="BV184" s="53"/>
      <c r="BW184" s="53"/>
      <c r="BX184" s="53"/>
      <c r="BY184" s="83"/>
      <c r="BZ184" s="53"/>
      <c r="CA184" s="53"/>
    </row>
    <row r="185" spans="3:79" ht="14.25" hidden="1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0"/>
        <v>0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67" t="e">
        <f>SUMIFS([1]Up!$J:$J,[1]Up!$D:$D,D185)</f>
        <v>#VALUE!</v>
      </c>
      <c r="BQ185" s="82"/>
      <c r="BR185" s="82" t="str">
        <f t="shared" si="23"/>
        <v/>
      </c>
      <c r="BS185" s="53" t="str">
        <f t="shared" si="22"/>
        <v>Thừa 2</v>
      </c>
      <c r="BT185" s="53"/>
      <c r="BU185" s="53"/>
      <c r="BV185" s="53"/>
      <c r="BW185" s="53"/>
      <c r="BX185" s="53"/>
      <c r="BY185" s="83"/>
      <c r="BZ185" s="53"/>
      <c r="CA185" s="53"/>
    </row>
    <row r="186" spans="3:79" ht="14.25" hidden="1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0"/>
        <v>0</v>
      </c>
      <c r="M186" s="26">
        <f t="shared" si="21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67" t="e">
        <f>SUMIFS([1]Up!$J:$J,[1]Up!$D:$D,D186)</f>
        <v>#VALUE!</v>
      </c>
      <c r="BQ186" s="82"/>
      <c r="BR186" s="82" t="str">
        <f t="shared" si="23"/>
        <v/>
      </c>
      <c r="BS186" s="53" t="str">
        <f t="shared" si="22"/>
        <v/>
      </c>
      <c r="BT186" s="53" t="s">
        <v>50</v>
      </c>
      <c r="BU186" s="53" t="s">
        <v>900</v>
      </c>
      <c r="BV186" s="53"/>
      <c r="BW186" s="53" t="s">
        <v>901</v>
      </c>
      <c r="BX186" s="53">
        <v>2</v>
      </c>
      <c r="BY186" s="83">
        <v>46133</v>
      </c>
      <c r="BZ186" s="53"/>
      <c r="CA186" s="53"/>
    </row>
    <row r="187" spans="3:79" ht="14.25" hidden="1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0"/>
        <v>6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67" t="e">
        <f>SUMIFS([1]Up!$J:$J,[1]Up!$D:$D,D187)</f>
        <v>#VALUE!</v>
      </c>
      <c r="BQ187" s="82"/>
      <c r="BR187" s="82" t="str">
        <f t="shared" si="23"/>
        <v/>
      </c>
      <c r="BS187" s="53" t="str">
        <f t="shared" si="22"/>
        <v/>
      </c>
      <c r="BT187" s="53" t="s">
        <v>50</v>
      </c>
      <c r="BU187" s="53" t="s">
        <v>896</v>
      </c>
      <c r="BV187" s="53"/>
      <c r="BW187" s="53" t="s">
        <v>897</v>
      </c>
      <c r="BX187" s="53">
        <v>6</v>
      </c>
      <c r="BY187" s="83">
        <v>46133</v>
      </c>
      <c r="BZ187" s="53"/>
      <c r="CA187" s="53"/>
    </row>
    <row r="188" spans="3:79" ht="14.25" hidden="1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0"/>
        <v>7</v>
      </c>
      <c r="M188" s="26">
        <f t="shared" si="21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67" t="e">
        <f>SUMIFS([1]Up!$J:$J,[1]Up!$D:$D,D188)</f>
        <v>#VALUE!</v>
      </c>
      <c r="BQ188" s="82"/>
      <c r="BR188" s="82" t="str">
        <f t="shared" si="23"/>
        <v/>
      </c>
      <c r="BS188" s="53" t="str">
        <f t="shared" si="22"/>
        <v/>
      </c>
      <c r="BT188" s="53" t="s">
        <v>50</v>
      </c>
      <c r="BU188" s="84" t="s">
        <v>60</v>
      </c>
      <c r="BV188" s="53"/>
      <c r="BW188" s="53" t="s">
        <v>61</v>
      </c>
      <c r="BX188" s="53">
        <v>7</v>
      </c>
      <c r="BY188" s="83">
        <v>46134</v>
      </c>
      <c r="BZ188" s="53"/>
      <c r="CA188" s="53"/>
    </row>
    <row r="189" spans="3:79" ht="14.25" hidden="1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0"/>
        <v>7</v>
      </c>
      <c r="M189" s="26">
        <f t="shared" si="21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67" t="e">
        <f>SUMIFS([1]Up!$J:$J,[1]Up!$D:$D,D189)</f>
        <v>#VALUE!</v>
      </c>
      <c r="BQ189" s="82"/>
      <c r="BR189" s="82" t="str">
        <f t="shared" si="23"/>
        <v/>
      </c>
      <c r="BS189" s="53" t="str">
        <f t="shared" si="22"/>
        <v/>
      </c>
      <c r="BT189" s="53" t="s">
        <v>50</v>
      </c>
      <c r="BU189" s="84" t="s">
        <v>60</v>
      </c>
      <c r="BV189" s="53"/>
      <c r="BW189" s="53" t="s">
        <v>61</v>
      </c>
      <c r="BX189" s="53">
        <v>7</v>
      </c>
      <c r="BY189" s="83">
        <v>46134</v>
      </c>
      <c r="BZ189" s="53"/>
      <c r="CA189" s="53"/>
    </row>
    <row r="190" spans="3:79" ht="14.25" hidden="1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0"/>
        <v>7</v>
      </c>
      <c r="M190" s="26">
        <f t="shared" si="21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67" t="e">
        <f>SUMIFS([1]Up!$J:$J,[1]Up!$D:$D,D190)</f>
        <v>#VALUE!</v>
      </c>
      <c r="BQ190" s="82"/>
      <c r="BR190" s="82" t="str">
        <f t="shared" si="23"/>
        <v/>
      </c>
      <c r="BS190" s="53" t="str">
        <f t="shared" si="22"/>
        <v/>
      </c>
      <c r="BT190" s="53" t="s">
        <v>50</v>
      </c>
      <c r="BU190" s="84" t="s">
        <v>60</v>
      </c>
      <c r="BV190" s="53"/>
      <c r="BW190" s="53" t="s">
        <v>61</v>
      </c>
      <c r="BX190" s="53">
        <v>7</v>
      </c>
      <c r="BY190" s="83">
        <v>46134</v>
      </c>
      <c r="BZ190" s="53"/>
      <c r="CA190" s="53"/>
    </row>
    <row r="191" spans="3:79" ht="14.25" hidden="1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0"/>
        <v>2</v>
      </c>
      <c r="M191" s="26">
        <f t="shared" si="21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67" t="e">
        <f>SUMIFS([1]Up!$J:$J,[1]Up!$D:$D,D191)</f>
        <v>#VALUE!</v>
      </c>
      <c r="BQ191" s="82"/>
      <c r="BR191" s="82" t="str">
        <f t="shared" si="23"/>
        <v/>
      </c>
      <c r="BS191" s="53" t="str">
        <f t="shared" si="22"/>
        <v>Thừa 2</v>
      </c>
      <c r="BT191" s="53" t="s">
        <v>50</v>
      </c>
      <c r="BU191" s="84" t="s">
        <v>3655</v>
      </c>
      <c r="BV191" s="53"/>
      <c r="BW191" s="53" t="s">
        <v>3656</v>
      </c>
      <c r="BX191" s="53">
        <v>2</v>
      </c>
      <c r="BY191" s="83">
        <v>46200</v>
      </c>
      <c r="BZ191" s="53"/>
      <c r="CA191" s="53"/>
    </row>
    <row r="192" spans="3:79" ht="14.25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0"/>
        <v>1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67" t="e">
        <f>SUMIFS([1]Up!$J:$J,[1]Up!$D:$D,D192)</f>
        <v>#VALUE!</v>
      </c>
      <c r="BQ192" s="82"/>
      <c r="BR192" s="82" t="str">
        <f t="shared" si="23"/>
        <v/>
      </c>
      <c r="BS192" s="53" t="str">
        <f t="shared" si="22"/>
        <v/>
      </c>
      <c r="BT192" s="53" t="s">
        <v>50</v>
      </c>
      <c r="BU192" s="53"/>
      <c r="BV192" s="53"/>
      <c r="BW192" s="53" t="s">
        <v>51</v>
      </c>
      <c r="BX192" s="53">
        <v>1</v>
      </c>
      <c r="BY192" s="83"/>
      <c r="BZ192" s="53"/>
      <c r="CA192" s="53"/>
    </row>
    <row r="193" spans="3:79" ht="14.25" hidden="1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0"/>
        <v>4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67" t="e">
        <f>SUMIFS([1]Up!$J:$J,[1]Up!$D:$D,D193)</f>
        <v>#VALUE!</v>
      </c>
      <c r="BQ193" s="82"/>
      <c r="BR193" s="82" t="str">
        <f t="shared" si="23"/>
        <v>PL12</v>
      </c>
      <c r="BS193" s="53" t="str">
        <f t="shared" si="22"/>
        <v/>
      </c>
      <c r="BT193" s="53" t="s">
        <v>50</v>
      </c>
      <c r="BU193" s="53" t="s">
        <v>98</v>
      </c>
      <c r="BV193" s="53"/>
      <c r="BW193" s="53" t="s">
        <v>99</v>
      </c>
      <c r="BX193" s="53">
        <v>4</v>
      </c>
      <c r="BY193" s="83">
        <v>46128</v>
      </c>
      <c r="BZ193" s="53"/>
      <c r="CA193" s="53"/>
    </row>
    <row r="194" spans="3:79" ht="14.25" hidden="1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0"/>
        <v>8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67" t="e">
        <f>SUMIFS([1]Up!$J:$J,[1]Up!$D:$D,D194)</f>
        <v>#VALUE!</v>
      </c>
      <c r="BQ194" s="82"/>
      <c r="BR194" s="82" t="str">
        <f t="shared" si="23"/>
        <v>PL12</v>
      </c>
      <c r="BS194" s="53" t="str">
        <f t="shared" si="22"/>
        <v/>
      </c>
      <c r="BT194" s="53" t="s">
        <v>50</v>
      </c>
      <c r="BU194" s="53" t="s">
        <v>98</v>
      </c>
      <c r="BV194" s="53"/>
      <c r="BW194" s="53" t="s">
        <v>99</v>
      </c>
      <c r="BX194" s="53">
        <v>8</v>
      </c>
      <c r="BY194" s="83">
        <v>46128</v>
      </c>
      <c r="BZ194" s="53"/>
      <c r="CA194" s="53"/>
    </row>
    <row r="195" spans="3:79" ht="14.25" hidden="1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0"/>
        <v>0</v>
      </c>
      <c r="M195" s="26">
        <f t="shared" si="21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67" t="e">
        <f>SUMIFS([1]Up!$J:$J,[1]Up!$D:$D,D195)</f>
        <v>#VALUE!</v>
      </c>
      <c r="BQ195" s="82"/>
      <c r="BR195" s="82" t="str">
        <f t="shared" si="23"/>
        <v>PL2.6</v>
      </c>
      <c r="BS195" s="53" t="str">
        <f t="shared" si="22"/>
        <v/>
      </c>
      <c r="BT195" s="53" t="s">
        <v>82</v>
      </c>
      <c r="BU195" s="53" t="s">
        <v>885</v>
      </c>
      <c r="BV195" s="53"/>
      <c r="BW195" s="53" t="s">
        <v>886</v>
      </c>
      <c r="BX195" s="53">
        <v>8</v>
      </c>
      <c r="BY195" s="83">
        <v>46149</v>
      </c>
      <c r="BZ195" s="53"/>
      <c r="CA195" s="53"/>
    </row>
    <row r="196" spans="3:79" ht="14.25" hidden="1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0"/>
        <v>0</v>
      </c>
      <c r="M196" s="26">
        <f t="shared" si="2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67" t="e">
        <f>SUMIFS([1]Up!$J:$J,[1]Up!$D:$D,D196)</f>
        <v>#VALUE!</v>
      </c>
      <c r="BQ196" s="82"/>
      <c r="BR196" s="82" t="str">
        <f t="shared" si="23"/>
        <v>PL2.6</v>
      </c>
      <c r="BS196" s="53" t="str">
        <f t="shared" si="22"/>
        <v/>
      </c>
      <c r="BT196" s="53" t="s">
        <v>82</v>
      </c>
      <c r="BU196" s="53" t="s">
        <v>683</v>
      </c>
      <c r="BV196" s="53"/>
      <c r="BW196" s="53" t="s">
        <v>684</v>
      </c>
      <c r="BX196" s="53">
        <v>2</v>
      </c>
      <c r="BY196" s="83">
        <v>46128</v>
      </c>
      <c r="BZ196" s="53"/>
      <c r="CA196" s="53"/>
    </row>
    <row r="197" spans="3:79" ht="14.25" hidden="1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0"/>
        <v>0</v>
      </c>
      <c r="M197" s="26">
        <f t="shared" si="21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67" t="e">
        <f>SUMIFS([1]Up!$J:$J,[1]Up!$D:$D,D197)</f>
        <v>#VALUE!</v>
      </c>
      <c r="BQ197" s="82"/>
      <c r="BR197" s="82" t="str">
        <f t="shared" si="23"/>
        <v>PL2.6</v>
      </c>
      <c r="BS197" s="53" t="str">
        <f t="shared" si="22"/>
        <v/>
      </c>
      <c r="BT197" s="53" t="s">
        <v>82</v>
      </c>
      <c r="BU197" s="53" t="s">
        <v>683</v>
      </c>
      <c r="BV197" s="53"/>
      <c r="BW197" s="53" t="s">
        <v>684</v>
      </c>
      <c r="BX197" s="53">
        <v>10</v>
      </c>
      <c r="BY197" s="83">
        <v>46128</v>
      </c>
      <c r="BZ197" s="53"/>
      <c r="CA197" s="53"/>
    </row>
    <row r="198" spans="3:79" ht="14.25" hidden="1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0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67" t="e">
        <f>SUMIFS([1]Up!$J:$J,[1]Up!$D:$D,D198)</f>
        <v>#VALUE!</v>
      </c>
      <c r="BQ198" s="82"/>
      <c r="BR198" s="82" t="str">
        <f t="shared" si="23"/>
        <v>PL6</v>
      </c>
      <c r="BS198" s="53" t="str">
        <f t="shared" si="22"/>
        <v/>
      </c>
      <c r="BT198" s="53" t="s">
        <v>50</v>
      </c>
      <c r="BU198" s="84" t="s">
        <v>161</v>
      </c>
      <c r="BV198" s="53"/>
      <c r="BW198" s="53" t="s">
        <v>162</v>
      </c>
      <c r="BX198" s="53">
        <v>1</v>
      </c>
      <c r="BY198" s="83">
        <v>46128</v>
      </c>
      <c r="BZ198" s="53"/>
      <c r="CA198" s="53"/>
    </row>
    <row r="199" spans="3:79" ht="14.25" hidden="1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0"/>
        <v>8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67" t="e">
        <f>SUMIFS([1]Up!$J:$J,[1]Up!$D:$D,D199)</f>
        <v>#VALUE!</v>
      </c>
      <c r="BQ199" s="82"/>
      <c r="BR199" s="82" t="str">
        <f t="shared" si="23"/>
        <v>PL10</v>
      </c>
      <c r="BS199" s="53" t="str">
        <f t="shared" si="22"/>
        <v/>
      </c>
      <c r="BT199" s="53" t="s">
        <v>50</v>
      </c>
      <c r="BU199" s="84" t="s">
        <v>130</v>
      </c>
      <c r="BV199" s="53"/>
      <c r="BW199" s="53" t="s">
        <v>131</v>
      </c>
      <c r="BX199" s="53">
        <v>8</v>
      </c>
      <c r="BY199" s="83">
        <v>46128</v>
      </c>
      <c r="BZ199" s="53"/>
      <c r="CA199" s="53"/>
    </row>
    <row r="200" spans="3:79" ht="14.25" hidden="1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0"/>
        <v>0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67" t="e">
        <f>SUMIFS([1]Up!$J:$J,[1]Up!$D:$D,D200)</f>
        <v>#VALUE!</v>
      </c>
      <c r="BQ200" s="82"/>
      <c r="BR200" s="82" t="str">
        <f t="shared" si="23"/>
        <v/>
      </c>
      <c r="BS200" s="53" t="str">
        <f t="shared" si="22"/>
        <v/>
      </c>
      <c r="BT200" s="53"/>
      <c r="BU200" s="53"/>
      <c r="BV200" s="53"/>
      <c r="BW200" s="53"/>
      <c r="BX200" s="53"/>
      <c r="BY200" s="83"/>
      <c r="BZ200" s="53"/>
      <c r="CA200" s="53"/>
    </row>
    <row r="201" spans="3:79" ht="14.25" hidden="1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0"/>
        <v>0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67" t="e">
        <f>SUMIFS([1]Up!$J:$J,[1]Up!$D:$D,D201)</f>
        <v>#VALUE!</v>
      </c>
      <c r="BQ201" s="82"/>
      <c r="BR201" s="82" t="str">
        <f t="shared" si="23"/>
        <v/>
      </c>
      <c r="BS201" s="53" t="str">
        <f t="shared" si="22"/>
        <v/>
      </c>
      <c r="BT201" s="53"/>
      <c r="BU201" s="53"/>
      <c r="BV201" s="53"/>
      <c r="BW201" s="53"/>
      <c r="BX201" s="53"/>
      <c r="BY201" s="83"/>
      <c r="BZ201" s="53"/>
      <c r="CA201" s="53"/>
    </row>
    <row r="202" spans="3:79" ht="14.25" hidden="1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0"/>
        <v>0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67" t="e">
        <f>SUMIFS([1]Up!$J:$J,[1]Up!$D:$D,D202)</f>
        <v>#VALUE!</v>
      </c>
      <c r="BQ202" s="82"/>
      <c r="BR202" s="82" t="str">
        <f t="shared" si="23"/>
        <v/>
      </c>
      <c r="BS202" s="53" t="str">
        <f t="shared" si="22"/>
        <v/>
      </c>
      <c r="BT202" s="53"/>
      <c r="BU202" s="53"/>
      <c r="BV202" s="53"/>
      <c r="BW202" s="53"/>
      <c r="BX202" s="53"/>
      <c r="BY202" s="83"/>
      <c r="BZ202" s="53"/>
      <c r="CA202" s="53"/>
    </row>
    <row r="203" spans="3:79" ht="14.25" hidden="1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0"/>
        <v>0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67" t="e">
        <f>SUMIFS([1]Up!$J:$J,[1]Up!$D:$D,D203)</f>
        <v>#VALUE!</v>
      </c>
      <c r="BQ203" s="82"/>
      <c r="BR203" s="82" t="str">
        <f t="shared" si="23"/>
        <v/>
      </c>
      <c r="BS203" s="53" t="str">
        <f t="shared" si="22"/>
        <v/>
      </c>
      <c r="BT203" s="53"/>
      <c r="BU203" s="53"/>
      <c r="BV203" s="53"/>
      <c r="BW203" s="53"/>
      <c r="BX203" s="53"/>
      <c r="BY203" s="83"/>
      <c r="BZ203" s="53"/>
      <c r="CA203" s="53"/>
    </row>
    <row r="204" spans="3:79" ht="14.25" hidden="1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0"/>
        <v>0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67" t="e">
        <f>SUMIFS([1]Up!$J:$J,[1]Up!$D:$D,D204)</f>
        <v>#VALUE!</v>
      </c>
      <c r="BQ204" s="82"/>
      <c r="BR204" s="82" t="str">
        <f t="shared" si="23"/>
        <v/>
      </c>
      <c r="BS204" s="53" t="str">
        <f t="shared" si="22"/>
        <v/>
      </c>
      <c r="BT204" s="53"/>
      <c r="BU204" s="53"/>
      <c r="BV204" s="53"/>
      <c r="BW204" s="53"/>
      <c r="BX204" s="53"/>
      <c r="BY204" s="83"/>
      <c r="BZ204" s="53"/>
      <c r="CA204" s="53"/>
    </row>
    <row r="205" spans="3:79" ht="14.25" hidden="1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0"/>
        <v>0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67" t="e">
        <f>SUMIFS([1]Up!$J:$J,[1]Up!$D:$D,D205)</f>
        <v>#VALUE!</v>
      </c>
      <c r="BQ205" s="82"/>
      <c r="BR205" s="82" t="str">
        <f t="shared" si="23"/>
        <v/>
      </c>
      <c r="BS205" s="53" t="str">
        <f t="shared" si="22"/>
        <v/>
      </c>
      <c r="BT205" s="53"/>
      <c r="BU205" s="53"/>
      <c r="BV205" s="53"/>
      <c r="BW205" s="53"/>
      <c r="BX205" s="53"/>
      <c r="BY205" s="83"/>
      <c r="BZ205" s="53"/>
      <c r="CA205" s="53"/>
    </row>
    <row r="206" spans="3:79" ht="14.25" hidden="1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0"/>
        <v>0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67" t="e">
        <f>SUMIFS([1]Up!$J:$J,[1]Up!$D:$D,D206)</f>
        <v>#VALUE!</v>
      </c>
      <c r="BQ206" s="82"/>
      <c r="BR206" s="82" t="str">
        <f t="shared" si="23"/>
        <v/>
      </c>
      <c r="BS206" s="53" t="str">
        <f t="shared" si="22"/>
        <v/>
      </c>
      <c r="BT206" s="53"/>
      <c r="BU206" s="53"/>
      <c r="BV206" s="53"/>
      <c r="BW206" s="53"/>
      <c r="BX206" s="53"/>
      <c r="BY206" s="83"/>
      <c r="BZ206" s="53"/>
      <c r="CA206" s="53"/>
    </row>
    <row r="207" spans="3:79" ht="14.25" hidden="1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0"/>
        <v>0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67" t="e">
        <f>SUMIFS([1]Up!$J:$J,[1]Up!$D:$D,D207)</f>
        <v>#VALUE!</v>
      </c>
      <c r="BQ207" s="82"/>
      <c r="BR207" s="82" t="str">
        <f t="shared" si="23"/>
        <v/>
      </c>
      <c r="BS207" s="53" t="str">
        <f t="shared" si="22"/>
        <v/>
      </c>
      <c r="BT207" s="53"/>
      <c r="BU207" s="53"/>
      <c r="BV207" s="53"/>
      <c r="BW207" s="53"/>
      <c r="BX207" s="53"/>
      <c r="BY207" s="83"/>
      <c r="BZ207" s="53"/>
      <c r="CA207" s="53"/>
    </row>
    <row r="208" spans="3:79" ht="14.25" hidden="1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0"/>
        <v>0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67" t="e">
        <f>SUMIFS([1]Up!$J:$J,[1]Up!$D:$D,D208)</f>
        <v>#VALUE!</v>
      </c>
      <c r="BQ208" s="82"/>
      <c r="BR208" s="82" t="str">
        <f t="shared" si="23"/>
        <v/>
      </c>
      <c r="BS208" s="53" t="str">
        <f t="shared" si="22"/>
        <v/>
      </c>
      <c r="BT208" s="53"/>
      <c r="BU208" s="53"/>
      <c r="BV208" s="53"/>
      <c r="BW208" s="53"/>
      <c r="BX208" s="53"/>
      <c r="BY208" s="83"/>
      <c r="BZ208" s="53"/>
      <c r="CA208" s="53"/>
    </row>
    <row r="209" spans="3:79" ht="14.25" hidden="1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0"/>
        <v>0</v>
      </c>
      <c r="M209" s="26">
        <f t="shared" si="2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67" t="e">
        <f>SUMIFS([1]Up!$J:$J,[1]Up!$D:$D,D209)</f>
        <v>#VALUE!</v>
      </c>
      <c r="BQ209" s="82"/>
      <c r="BR209" s="82" t="str">
        <f t="shared" si="23"/>
        <v>PL6</v>
      </c>
      <c r="BS209" s="53" t="str">
        <f t="shared" si="22"/>
        <v/>
      </c>
      <c r="BT209" s="53" t="s">
        <v>50</v>
      </c>
      <c r="BU209" s="53" t="s">
        <v>432</v>
      </c>
      <c r="BV209" s="53"/>
      <c r="BW209" s="53" t="s">
        <v>433</v>
      </c>
      <c r="BX209" s="53">
        <v>1</v>
      </c>
      <c r="BY209" s="83">
        <v>46149</v>
      </c>
      <c r="BZ209" s="53"/>
      <c r="CA209" s="53"/>
    </row>
    <row r="210" spans="3:79" ht="14.25" hidden="1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0"/>
        <v>7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67" t="e">
        <f>SUMIFS([1]Up!$J:$J,[1]Up!$D:$D,D210)</f>
        <v>#VALUE!</v>
      </c>
      <c r="BQ210" s="82"/>
      <c r="BR210" s="82" t="str">
        <f t="shared" si="23"/>
        <v>PL6</v>
      </c>
      <c r="BS210" s="53" t="str">
        <f t="shared" si="22"/>
        <v/>
      </c>
      <c r="BT210" s="53" t="s">
        <v>50</v>
      </c>
      <c r="BU210" s="84" t="s">
        <v>161</v>
      </c>
      <c r="BV210" s="53"/>
      <c r="BW210" s="53" t="s">
        <v>162</v>
      </c>
      <c r="BX210" s="53">
        <v>7</v>
      </c>
      <c r="BY210" s="83">
        <v>46128</v>
      </c>
      <c r="BZ210" s="53"/>
      <c r="CA210" s="53"/>
    </row>
    <row r="211" spans="3:79" ht="14.25" hidden="1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0"/>
        <v>0</v>
      </c>
      <c r="M211" s="26">
        <f t="shared" si="2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67" t="e">
        <f>SUMIFS([1]Up!$J:$J,[1]Up!$D:$D,D211)</f>
        <v>#VALUE!</v>
      </c>
      <c r="BQ211" s="82"/>
      <c r="BR211" s="82" t="str">
        <f t="shared" si="23"/>
        <v/>
      </c>
      <c r="BS211" s="53" t="str">
        <f t="shared" si="22"/>
        <v/>
      </c>
      <c r="BT211" s="53" t="s">
        <v>82</v>
      </c>
      <c r="BU211" s="53" t="s">
        <v>417</v>
      </c>
      <c r="BV211" s="53"/>
      <c r="BW211" s="53" t="s">
        <v>418</v>
      </c>
      <c r="BX211" s="53">
        <v>1</v>
      </c>
      <c r="BY211" s="83">
        <v>46133</v>
      </c>
      <c r="BZ211" s="53"/>
      <c r="CA211" s="53"/>
    </row>
    <row r="212" spans="3:79" ht="14.25" hidden="1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0"/>
        <v>7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67" t="e">
        <f>SUMIFS([1]Up!$J:$J,[1]Up!$D:$D,D212)</f>
        <v>#VALUE!</v>
      </c>
      <c r="BQ212" s="82"/>
      <c r="BR212" s="82" t="str">
        <f t="shared" si="23"/>
        <v/>
      </c>
      <c r="BS212" s="53" t="str">
        <f t="shared" si="22"/>
        <v/>
      </c>
      <c r="BT212" s="53" t="s">
        <v>50</v>
      </c>
      <c r="BU212" s="84" t="s">
        <v>616</v>
      </c>
      <c r="BV212" s="53"/>
      <c r="BW212" s="53" t="s">
        <v>617</v>
      </c>
      <c r="BX212" s="53">
        <v>7</v>
      </c>
      <c r="BY212" s="83">
        <v>46133</v>
      </c>
      <c r="BZ212" s="53"/>
      <c r="CA212" s="53"/>
    </row>
    <row r="213" spans="3:79" ht="14.25" hidden="1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0"/>
        <v>4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67" t="e">
        <f>SUMIFS([1]Up!$J:$J,[1]Up!$D:$D,D213)</f>
        <v>#VALUE!</v>
      </c>
      <c r="BQ213" s="82"/>
      <c r="BR213" s="82" t="str">
        <f t="shared" si="23"/>
        <v/>
      </c>
      <c r="BS213" s="53" t="str">
        <f t="shared" si="22"/>
        <v/>
      </c>
      <c r="BT213" s="53" t="s">
        <v>50</v>
      </c>
      <c r="BU213" s="84" t="s">
        <v>408</v>
      </c>
      <c r="BV213" s="53"/>
      <c r="BW213" s="53" t="s">
        <v>409</v>
      </c>
      <c r="BX213" s="53">
        <v>4</v>
      </c>
      <c r="BY213" s="83">
        <v>46133</v>
      </c>
      <c r="BZ213" s="53"/>
      <c r="CA213" s="53"/>
    </row>
    <row r="214" spans="3:79" ht="14.25" hidden="1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0"/>
        <v>8</v>
      </c>
      <c r="M214" s="26">
        <f t="shared" si="21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67" t="e">
        <f>SUMIFS([1]Up!$J:$J,[1]Up!$D:$D,D214)</f>
        <v>#VALUE!</v>
      </c>
      <c r="BQ214" s="82"/>
      <c r="BR214" s="82" t="str">
        <f t="shared" si="23"/>
        <v/>
      </c>
      <c r="BS214" s="53" t="str">
        <f t="shared" si="22"/>
        <v/>
      </c>
      <c r="BT214" s="53" t="s">
        <v>50</v>
      </c>
      <c r="BU214" s="84" t="s">
        <v>60</v>
      </c>
      <c r="BV214" s="53"/>
      <c r="BW214" s="53" t="s">
        <v>61</v>
      </c>
      <c r="BX214" s="53">
        <v>8</v>
      </c>
      <c r="BY214" s="83">
        <v>46134</v>
      </c>
      <c r="BZ214" s="53"/>
      <c r="CA214" s="53"/>
    </row>
    <row r="215" spans="3:79" ht="14.25" hidden="1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0"/>
        <v>8</v>
      </c>
      <c r="M215" s="26">
        <f t="shared" si="21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67" t="e">
        <f>SUMIFS([1]Up!$J:$J,[1]Up!$D:$D,D215)</f>
        <v>#VALUE!</v>
      </c>
      <c r="BQ215" s="82"/>
      <c r="BR215" s="82" t="str">
        <f t="shared" si="23"/>
        <v/>
      </c>
      <c r="BS215" s="53" t="str">
        <f t="shared" si="22"/>
        <v/>
      </c>
      <c r="BT215" s="53" t="s">
        <v>50</v>
      </c>
      <c r="BU215" s="84" t="s">
        <v>60</v>
      </c>
      <c r="BV215" s="53"/>
      <c r="BW215" s="53" t="s">
        <v>61</v>
      </c>
      <c r="BX215" s="53">
        <v>8</v>
      </c>
      <c r="BY215" s="83">
        <v>46134</v>
      </c>
      <c r="BZ215" s="53"/>
      <c r="CA215" s="53"/>
    </row>
    <row r="216" spans="3:79" ht="14.25" hidden="1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0"/>
        <v>8</v>
      </c>
      <c r="M216" s="26">
        <f t="shared" si="21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67" t="e">
        <f>SUMIFS([1]Up!$J:$J,[1]Up!$D:$D,D216)</f>
        <v>#VALUE!</v>
      </c>
      <c r="BQ216" s="82"/>
      <c r="BR216" s="82" t="str">
        <f t="shared" si="23"/>
        <v/>
      </c>
      <c r="BS216" s="53" t="str">
        <f t="shared" si="22"/>
        <v/>
      </c>
      <c r="BT216" s="53" t="s">
        <v>50</v>
      </c>
      <c r="BU216" s="84" t="s">
        <v>60</v>
      </c>
      <c r="BV216" s="53"/>
      <c r="BW216" s="53" t="s">
        <v>61</v>
      </c>
      <c r="BX216" s="53">
        <v>8</v>
      </c>
      <c r="BY216" s="83">
        <v>46134</v>
      </c>
      <c r="BZ216" s="53"/>
      <c r="CA216" s="53"/>
    </row>
    <row r="217" spans="3:79" ht="14.25" hidden="1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0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67" t="e">
        <f>SUMIFS([1]Up!$J:$J,[1]Up!$D:$D,D217)</f>
        <v>#VALUE!</v>
      </c>
      <c r="BQ217" s="82"/>
      <c r="BR217" s="82" t="str">
        <f t="shared" si="23"/>
        <v/>
      </c>
      <c r="BS217" s="53" t="str">
        <f t="shared" si="22"/>
        <v/>
      </c>
      <c r="BT217" s="53" t="s">
        <v>50</v>
      </c>
      <c r="BU217" s="53"/>
      <c r="BV217" s="53"/>
      <c r="BW217" s="53" t="s">
        <v>51</v>
      </c>
      <c r="BX217" s="53">
        <v>1</v>
      </c>
      <c r="BY217" s="83"/>
      <c r="BZ217" s="53"/>
      <c r="CA217" s="53"/>
    </row>
    <row r="218" spans="3:79" ht="14.25" hidden="1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0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67" t="e">
        <f>SUMIFS([1]Up!$J:$J,[1]Up!$D:$D,D218)</f>
        <v>#VALUE!</v>
      </c>
      <c r="BQ218" s="82"/>
      <c r="BR218" s="82" t="str">
        <f t="shared" si="23"/>
        <v/>
      </c>
      <c r="BS218" s="53" t="str">
        <f t="shared" si="22"/>
        <v/>
      </c>
      <c r="BT218" s="53" t="s">
        <v>50</v>
      </c>
      <c r="BU218" s="53"/>
      <c r="BV218" s="53"/>
      <c r="BW218" s="53" t="s">
        <v>51</v>
      </c>
      <c r="BX218" s="53">
        <v>1</v>
      </c>
      <c r="BY218" s="83"/>
      <c r="BZ218" s="53"/>
      <c r="CA218" s="53"/>
    </row>
    <row r="219" spans="3:79" ht="14.25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0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67" t="e">
        <f>SUMIFS([1]Up!$J:$J,[1]Up!$D:$D,D219)</f>
        <v>#VALUE!</v>
      </c>
      <c r="BQ219" s="82"/>
      <c r="BR219" s="82" t="str">
        <f t="shared" si="23"/>
        <v/>
      </c>
      <c r="BS219" s="53" t="str">
        <f t="shared" si="22"/>
        <v/>
      </c>
      <c r="BT219" s="53" t="s">
        <v>50</v>
      </c>
      <c r="BU219" s="84" t="s">
        <v>489</v>
      </c>
      <c r="BV219" s="53"/>
      <c r="BW219" s="53" t="s">
        <v>490</v>
      </c>
      <c r="BX219" s="53">
        <v>1</v>
      </c>
      <c r="BY219" s="83">
        <v>46134</v>
      </c>
      <c r="BZ219" s="53"/>
      <c r="CA219" s="53"/>
    </row>
    <row r="220" spans="3:79" ht="14.25" hidden="1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0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67" t="e">
        <f>SUMIFS([1]Up!$J:$J,[1]Up!$D:$D,D220)</f>
        <v>#VALUE!</v>
      </c>
      <c r="BQ220" s="82"/>
      <c r="BR220" s="82" t="str">
        <f t="shared" si="23"/>
        <v/>
      </c>
      <c r="BS220" s="53" t="str">
        <f t="shared" si="22"/>
        <v>Thừa 1</v>
      </c>
      <c r="BT220" s="53" t="s">
        <v>50</v>
      </c>
      <c r="BU220" s="84" t="s">
        <v>386</v>
      </c>
      <c r="BV220" s="53"/>
      <c r="BW220" s="53" t="s">
        <v>387</v>
      </c>
      <c r="BX220" s="53">
        <v>1</v>
      </c>
      <c r="BY220" s="83">
        <v>46134</v>
      </c>
      <c r="BZ220" s="53"/>
      <c r="CA220" s="53"/>
    </row>
    <row r="221" spans="3:79" ht="14.25" hidden="1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0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67" t="e">
        <f>SUMIFS([1]Up!$J:$J,[1]Up!$D:$D,D221)</f>
        <v>#VALUE!</v>
      </c>
      <c r="BQ221" s="82"/>
      <c r="BR221" s="82" t="str">
        <f t="shared" si="23"/>
        <v/>
      </c>
      <c r="BS221" s="53" t="str">
        <f t="shared" si="22"/>
        <v/>
      </c>
      <c r="BT221" s="53" t="s">
        <v>50</v>
      </c>
      <c r="BU221" s="53"/>
      <c r="BV221" s="53"/>
      <c r="BW221" s="53" t="s">
        <v>51</v>
      </c>
      <c r="BX221" s="53">
        <v>1</v>
      </c>
      <c r="BY221" s="83"/>
      <c r="BZ221" s="53"/>
      <c r="CA221" s="53"/>
    </row>
    <row r="222" spans="3:79" ht="14.25" hidden="1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4">MIN(SUM(N222:BO222),I222)</f>
        <v>1</v>
      </c>
      <c r="M222" s="26">
        <f t="shared" ref="M222:M285" si="25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67" t="e">
        <f>SUMIFS([1]Up!$J:$J,[1]Up!$D:$D,D222)</f>
        <v>#VALUE!</v>
      </c>
      <c r="BQ222" s="82"/>
      <c r="BR222" s="82" t="str">
        <f t="shared" si="23"/>
        <v>PL6</v>
      </c>
      <c r="BS222" s="53" t="str">
        <f t="shared" ref="BS222:BS285" si="26">IF(ROUND(SUM(N222:BO222)-I222,0)&gt;0,"Thừa "&amp;SUM(N222:BO222)-I222,"")</f>
        <v/>
      </c>
      <c r="BT222" s="53" t="s">
        <v>50</v>
      </c>
      <c r="BU222" s="84" t="s">
        <v>161</v>
      </c>
      <c r="BV222" s="53"/>
      <c r="BW222" s="53" t="s">
        <v>162</v>
      </c>
      <c r="BX222" s="53">
        <v>1</v>
      </c>
      <c r="BY222" s="83">
        <v>46128</v>
      </c>
      <c r="BZ222" s="53"/>
      <c r="CA222" s="53"/>
    </row>
    <row r="223" spans="3:79" ht="14.25" hidden="1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4"/>
        <v>8</v>
      </c>
      <c r="M223" s="26">
        <f t="shared" si="25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67" t="e">
        <f>SUMIFS([1]Up!$J:$J,[1]Up!$D:$D,D223)</f>
        <v>#VALUE!</v>
      </c>
      <c r="BQ223" s="82"/>
      <c r="BR223" s="82" t="str">
        <f t="shared" si="23"/>
        <v>PL10</v>
      </c>
      <c r="BS223" s="53" t="str">
        <f t="shared" si="26"/>
        <v/>
      </c>
      <c r="BT223" s="53" t="s">
        <v>50</v>
      </c>
      <c r="BU223" s="84" t="s">
        <v>130</v>
      </c>
      <c r="BV223" s="53"/>
      <c r="BW223" s="53" t="s">
        <v>131</v>
      </c>
      <c r="BX223" s="53">
        <v>8</v>
      </c>
      <c r="BY223" s="83">
        <v>46128</v>
      </c>
      <c r="BZ223" s="53"/>
      <c r="CA223" s="53"/>
    </row>
    <row r="224" spans="3:79" ht="14.25" hidden="1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4"/>
        <v>0</v>
      </c>
      <c r="M224" s="26">
        <f t="shared" si="25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67" t="e">
        <f>SUMIFS([1]Up!$J:$J,[1]Up!$D:$D,D224)</f>
        <v>#VALUE!</v>
      </c>
      <c r="BQ224" s="82"/>
      <c r="BR224" s="82" t="str">
        <f t="shared" si="23"/>
        <v/>
      </c>
      <c r="BS224" s="53" t="str">
        <f t="shared" si="26"/>
        <v/>
      </c>
      <c r="BT224" s="53"/>
      <c r="BU224" s="53"/>
      <c r="BV224" s="53"/>
      <c r="BW224" s="53"/>
      <c r="BX224" s="53"/>
      <c r="BY224" s="83"/>
      <c r="BZ224" s="53"/>
      <c r="CA224" s="53"/>
    </row>
    <row r="225" spans="3:79" ht="14.25" hidden="1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4"/>
        <v>0</v>
      </c>
      <c r="M225" s="26">
        <f t="shared" si="25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67" t="e">
        <f>SUMIFS([1]Up!$J:$J,[1]Up!$D:$D,D225)</f>
        <v>#VALUE!</v>
      </c>
      <c r="BQ225" s="82"/>
      <c r="BR225" s="82" t="str">
        <f t="shared" si="23"/>
        <v/>
      </c>
      <c r="BS225" s="53" t="str">
        <f t="shared" si="26"/>
        <v/>
      </c>
      <c r="BT225" s="53"/>
      <c r="BU225" s="53"/>
      <c r="BV225" s="53"/>
      <c r="BW225" s="53"/>
      <c r="BX225" s="53"/>
      <c r="BY225" s="83"/>
      <c r="BZ225" s="53"/>
      <c r="CA225" s="53"/>
    </row>
    <row r="226" spans="3:79" ht="14.25" hidden="1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4"/>
        <v>0</v>
      </c>
      <c r="M226" s="26">
        <f t="shared" si="25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67" t="e">
        <f>SUMIFS([1]Up!$J:$J,[1]Up!$D:$D,D226)</f>
        <v>#VALUE!</v>
      </c>
      <c r="BQ226" s="82"/>
      <c r="BR226" s="82" t="str">
        <f t="shared" si="23"/>
        <v/>
      </c>
      <c r="BS226" s="53" t="str">
        <f t="shared" si="26"/>
        <v/>
      </c>
      <c r="BT226" s="53"/>
      <c r="BU226" s="53"/>
      <c r="BV226" s="53"/>
      <c r="BW226" s="53"/>
      <c r="BX226" s="53"/>
      <c r="BY226" s="83"/>
      <c r="BZ226" s="53"/>
      <c r="CA226" s="53"/>
    </row>
    <row r="227" spans="3:79" ht="14.25" hidden="1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4"/>
        <v>0</v>
      </c>
      <c r="M227" s="26">
        <f t="shared" si="25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67" t="e">
        <f>SUMIFS([1]Up!$J:$J,[1]Up!$D:$D,D227)</f>
        <v>#VALUE!</v>
      </c>
      <c r="BQ227" s="82"/>
      <c r="BR227" s="82" t="str">
        <f t="shared" si="23"/>
        <v/>
      </c>
      <c r="BS227" s="53" t="str">
        <f t="shared" si="26"/>
        <v/>
      </c>
      <c r="BT227" s="53"/>
      <c r="BU227" s="53"/>
      <c r="BV227" s="53"/>
      <c r="BW227" s="53"/>
      <c r="BX227" s="53"/>
      <c r="BY227" s="83"/>
      <c r="BZ227" s="53"/>
      <c r="CA227" s="53"/>
    </row>
    <row r="228" spans="3:79" ht="14.25" hidden="1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4"/>
        <v>0</v>
      </c>
      <c r="M228" s="26">
        <f t="shared" si="25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67" t="e">
        <f>SUMIFS([1]Up!$J:$J,[1]Up!$D:$D,D228)</f>
        <v>#VALUE!</v>
      </c>
      <c r="BQ228" s="82"/>
      <c r="BR228" s="82" t="str">
        <f t="shared" si="23"/>
        <v/>
      </c>
      <c r="BS228" s="53" t="str">
        <f t="shared" si="26"/>
        <v/>
      </c>
      <c r="BT228" s="53"/>
      <c r="BU228" s="53"/>
      <c r="BV228" s="53"/>
      <c r="BW228" s="53"/>
      <c r="BX228" s="53"/>
      <c r="BY228" s="83"/>
      <c r="BZ228" s="53"/>
      <c r="CA228" s="53"/>
    </row>
    <row r="229" spans="3:79" ht="14.25" hidden="1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4"/>
        <v>0</v>
      </c>
      <c r="M229" s="26">
        <f t="shared" si="25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67" t="e">
        <f>SUMIFS([1]Up!$J:$J,[1]Up!$D:$D,D229)</f>
        <v>#VALUE!</v>
      </c>
      <c r="BQ229" s="82"/>
      <c r="BR229" s="82" t="str">
        <f t="shared" si="23"/>
        <v/>
      </c>
      <c r="BS229" s="53" t="str">
        <f t="shared" si="26"/>
        <v/>
      </c>
      <c r="BT229" s="53"/>
      <c r="BU229" s="53"/>
      <c r="BV229" s="53"/>
      <c r="BW229" s="53"/>
      <c r="BX229" s="53"/>
      <c r="BY229" s="83"/>
      <c r="BZ229" s="53"/>
      <c r="CA229" s="53"/>
    </row>
    <row r="230" spans="3:79" ht="14.25" hidden="1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4"/>
        <v>0</v>
      </c>
      <c r="M230" s="26">
        <f t="shared" si="25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67" t="e">
        <f>SUMIFS([1]Up!$J:$J,[1]Up!$D:$D,D230)</f>
        <v>#VALUE!</v>
      </c>
      <c r="BQ230" s="82"/>
      <c r="BR230" s="82" t="str">
        <f t="shared" si="23"/>
        <v/>
      </c>
      <c r="BS230" s="53" t="str">
        <f t="shared" si="26"/>
        <v/>
      </c>
      <c r="BT230" s="53"/>
      <c r="BU230" s="53"/>
      <c r="BV230" s="53"/>
      <c r="BW230" s="53"/>
      <c r="BX230" s="53"/>
      <c r="BY230" s="83"/>
      <c r="BZ230" s="53"/>
      <c r="CA230" s="53"/>
    </row>
    <row r="231" spans="3:79" ht="14.25" hidden="1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4"/>
        <v>0</v>
      </c>
      <c r="M231" s="26">
        <f t="shared" si="25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67" t="e">
        <f>SUMIFS([1]Up!$J:$J,[1]Up!$D:$D,D231)</f>
        <v>#VALUE!</v>
      </c>
      <c r="BQ231" s="82"/>
      <c r="BR231" s="82" t="str">
        <f t="shared" si="23"/>
        <v/>
      </c>
      <c r="BS231" s="53" t="str">
        <f t="shared" si="26"/>
        <v/>
      </c>
      <c r="BT231" s="53"/>
      <c r="BU231" s="53"/>
      <c r="BV231" s="53"/>
      <c r="BW231" s="53"/>
      <c r="BX231" s="53"/>
      <c r="BY231" s="83"/>
      <c r="BZ231" s="53"/>
      <c r="CA231" s="53"/>
    </row>
    <row r="232" spans="3:79" ht="14.25" hidden="1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4"/>
        <v>0</v>
      </c>
      <c r="M232" s="26">
        <f t="shared" si="25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67" t="e">
        <f>SUMIFS([1]Up!$J:$J,[1]Up!$D:$D,D232)</f>
        <v>#VALUE!</v>
      </c>
      <c r="BQ232" s="82"/>
      <c r="BR232" s="82" t="str">
        <f t="shared" si="23"/>
        <v/>
      </c>
      <c r="BS232" s="53" t="str">
        <f t="shared" si="26"/>
        <v/>
      </c>
      <c r="BT232" s="53"/>
      <c r="BU232" s="53"/>
      <c r="BV232" s="53"/>
      <c r="BW232" s="53"/>
      <c r="BX232" s="53"/>
      <c r="BY232" s="83"/>
      <c r="BZ232" s="53"/>
      <c r="CA232" s="53"/>
    </row>
    <row r="233" spans="3:79" ht="14.25" hidden="1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4"/>
        <v>0</v>
      </c>
      <c r="M233" s="26">
        <f t="shared" si="25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67" t="e">
        <f>SUMIFS([1]Up!$J:$J,[1]Up!$D:$D,D233)</f>
        <v>#VALUE!</v>
      </c>
      <c r="BQ233" s="82"/>
      <c r="BR233" s="82" t="str">
        <f t="shared" si="23"/>
        <v/>
      </c>
      <c r="BS233" s="53" t="str">
        <f t="shared" si="26"/>
        <v/>
      </c>
      <c r="BT233" s="53"/>
      <c r="BU233" s="53"/>
      <c r="BV233" s="53"/>
      <c r="BW233" s="53"/>
      <c r="BX233" s="53"/>
      <c r="BY233" s="83"/>
      <c r="BZ233" s="53"/>
      <c r="CA233" s="53"/>
    </row>
    <row r="234" spans="3:79" ht="14.25" hidden="1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4"/>
        <v>0</v>
      </c>
      <c r="M234" s="26">
        <f t="shared" si="25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67" t="e">
        <f>SUMIFS([1]Up!$J:$J,[1]Up!$D:$D,D234)</f>
        <v>#VALUE!</v>
      </c>
      <c r="BQ234" s="82"/>
      <c r="BR234" s="82" t="str">
        <f t="shared" si="23"/>
        <v/>
      </c>
      <c r="BS234" s="53" t="str">
        <f t="shared" si="26"/>
        <v/>
      </c>
      <c r="BT234" s="53"/>
      <c r="BU234" s="53"/>
      <c r="BV234" s="53"/>
      <c r="BW234" s="53"/>
      <c r="BX234" s="53"/>
      <c r="BY234" s="83"/>
      <c r="BZ234" s="53"/>
      <c r="CA234" s="53"/>
    </row>
    <row r="235" spans="3:79" ht="14.25" hidden="1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4"/>
        <v>0</v>
      </c>
      <c r="M235" s="26">
        <f t="shared" si="25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67" t="e">
        <f>SUMIFS([1]Up!$J:$J,[1]Up!$D:$D,D235)</f>
        <v>#VALUE!</v>
      </c>
      <c r="BQ235" s="82"/>
      <c r="BR235" s="82" t="str">
        <f t="shared" si="23"/>
        <v/>
      </c>
      <c r="BS235" s="53" t="str">
        <f t="shared" si="26"/>
        <v/>
      </c>
      <c r="BT235" s="53"/>
      <c r="BU235" s="53"/>
      <c r="BV235" s="53"/>
      <c r="BW235" s="53"/>
      <c r="BX235" s="53"/>
      <c r="BY235" s="83"/>
      <c r="BZ235" s="53"/>
      <c r="CA235" s="53"/>
    </row>
    <row r="236" spans="3:79" ht="14.25" hidden="1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4"/>
        <v>1</v>
      </c>
      <c r="M236" s="26">
        <f t="shared" si="25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67" t="e">
        <f>SUMIFS([1]Up!$J:$J,[1]Up!$D:$D,D236)</f>
        <v>#VALUE!</v>
      </c>
      <c r="BQ236" s="82"/>
      <c r="BR236" s="82" t="str">
        <f t="shared" si="23"/>
        <v/>
      </c>
      <c r="BS236" s="53" t="str">
        <f t="shared" si="26"/>
        <v/>
      </c>
      <c r="BT236" s="53" t="s">
        <v>50</v>
      </c>
      <c r="BU236" s="84" t="s">
        <v>436</v>
      </c>
      <c r="BV236" s="53"/>
      <c r="BW236" s="53" t="s">
        <v>437</v>
      </c>
      <c r="BX236" s="53">
        <v>1</v>
      </c>
      <c r="BY236" s="83">
        <v>46133</v>
      </c>
      <c r="BZ236" s="53"/>
      <c r="CA236" s="53"/>
    </row>
    <row r="237" spans="3:79" ht="14.25" hidden="1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4"/>
        <v>2</v>
      </c>
      <c r="M237" s="26">
        <f t="shared" si="25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67" t="e">
        <f>SUMIFS([1]Up!$J:$J,[1]Up!$D:$D,D237)</f>
        <v>#VALUE!</v>
      </c>
      <c r="BQ237" s="82"/>
      <c r="BR237" s="82" t="str">
        <f t="shared" ref="BR237:BR300" si="27">IFERROR(IF(C237="Plate",LEFT(E237,FIND("*",E237,1)-1),""),IF(C237="Plate",LEFT(E237,FIND("x",E237,1)-1),""))</f>
        <v>PL6</v>
      </c>
      <c r="BS237" s="53" t="str">
        <f t="shared" si="26"/>
        <v/>
      </c>
      <c r="BT237" s="53" t="s">
        <v>50</v>
      </c>
      <c r="BU237" s="84" t="s">
        <v>161</v>
      </c>
      <c r="BV237" s="53"/>
      <c r="BW237" s="53" t="s">
        <v>162</v>
      </c>
      <c r="BX237" s="53">
        <v>2</v>
      </c>
      <c r="BY237" s="83">
        <v>46128</v>
      </c>
      <c r="BZ237" s="53"/>
      <c r="CA237" s="53"/>
    </row>
    <row r="238" spans="3:79" ht="14.25" hidden="1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4"/>
        <v>2</v>
      </c>
      <c r="M238" s="26">
        <f t="shared" si="25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67" t="e">
        <f>SUMIFS([1]Up!$J:$J,[1]Up!$D:$D,D238)</f>
        <v>#VALUE!</v>
      </c>
      <c r="BQ238" s="82"/>
      <c r="BR238" s="82" t="str">
        <f t="shared" si="27"/>
        <v>PL6</v>
      </c>
      <c r="BS238" s="53" t="str">
        <f t="shared" si="26"/>
        <v/>
      </c>
      <c r="BT238" s="53" t="s">
        <v>50</v>
      </c>
      <c r="BU238" s="53" t="s">
        <v>432</v>
      </c>
      <c r="BV238" s="53"/>
      <c r="BW238" s="53" t="s">
        <v>433</v>
      </c>
      <c r="BX238" s="53">
        <v>2</v>
      </c>
      <c r="BY238" s="83">
        <v>46149</v>
      </c>
      <c r="BZ238" s="53"/>
      <c r="CA238" s="53"/>
    </row>
    <row r="239" spans="3:79" ht="14.25" hidden="1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4"/>
        <v>11</v>
      </c>
      <c r="M239" s="26">
        <f t="shared" si="25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67" t="e">
        <f>SUMIFS([1]Up!$J:$J,[1]Up!$D:$D,D239)</f>
        <v>#VALUE!</v>
      </c>
      <c r="BQ239" s="82"/>
      <c r="BR239" s="82" t="str">
        <f t="shared" si="27"/>
        <v>PL6</v>
      </c>
      <c r="BS239" s="53" t="str">
        <f t="shared" si="26"/>
        <v/>
      </c>
      <c r="BT239" s="53" t="s">
        <v>50</v>
      </c>
      <c r="BU239" s="84" t="s">
        <v>161</v>
      </c>
      <c r="BV239" s="53"/>
      <c r="BW239" s="53" t="s">
        <v>162</v>
      </c>
      <c r="BX239" s="53">
        <v>11</v>
      </c>
      <c r="BY239" s="83">
        <v>46128</v>
      </c>
      <c r="BZ239" s="53"/>
      <c r="CA239" s="53"/>
    </row>
    <row r="240" spans="3:79" ht="14.25" hidden="1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4"/>
        <v>0</v>
      </c>
      <c r="M240" s="26">
        <f t="shared" si="25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67" t="e">
        <f>SUMIFS([1]Up!$J:$J,[1]Up!$D:$D,D240)</f>
        <v>#VALUE!</v>
      </c>
      <c r="BQ240" s="82"/>
      <c r="BR240" s="82" t="str">
        <f t="shared" si="27"/>
        <v/>
      </c>
      <c r="BS240" s="53" t="str">
        <f t="shared" si="26"/>
        <v/>
      </c>
      <c r="BT240" s="53" t="s">
        <v>82</v>
      </c>
      <c r="BU240" s="53" t="s">
        <v>417</v>
      </c>
      <c r="BV240" s="53"/>
      <c r="BW240" s="53" t="s">
        <v>418</v>
      </c>
      <c r="BX240" s="53">
        <v>2</v>
      </c>
      <c r="BY240" s="83">
        <v>46133</v>
      </c>
      <c r="BZ240" s="53"/>
      <c r="CA240" s="53"/>
    </row>
    <row r="241" spans="3:79" ht="14.25" hidden="1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4"/>
        <v>11</v>
      </c>
      <c r="M241" s="26">
        <f t="shared" si="25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67" t="e">
        <f>SUMIFS([1]Up!$J:$J,[1]Up!$D:$D,D241)</f>
        <v>#VALUE!</v>
      </c>
      <c r="BQ241" s="82"/>
      <c r="BR241" s="82" t="str">
        <f t="shared" si="27"/>
        <v/>
      </c>
      <c r="BS241" s="53" t="str">
        <f t="shared" si="26"/>
        <v/>
      </c>
      <c r="BT241" s="53" t="s">
        <v>50</v>
      </c>
      <c r="BU241" s="84" t="s">
        <v>616</v>
      </c>
      <c r="BV241" s="53"/>
      <c r="BW241" s="53" t="s">
        <v>617</v>
      </c>
      <c r="BX241" s="53">
        <v>11</v>
      </c>
      <c r="BY241" s="83">
        <v>46133</v>
      </c>
      <c r="BZ241" s="53"/>
      <c r="CA241" s="53"/>
    </row>
    <row r="242" spans="3:79" ht="14.25" hidden="1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4"/>
        <v>2</v>
      </c>
      <c r="M242" s="26">
        <f t="shared" si="25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67" t="e">
        <f>SUMIFS([1]Up!$J:$J,[1]Up!$D:$D,D242)</f>
        <v>#VALUE!</v>
      </c>
      <c r="BQ242" s="82"/>
      <c r="BR242" s="82" t="str">
        <f t="shared" si="27"/>
        <v/>
      </c>
      <c r="BS242" s="53" t="str">
        <f t="shared" si="26"/>
        <v/>
      </c>
      <c r="BT242" s="53" t="s">
        <v>50</v>
      </c>
      <c r="BU242" s="53" t="s">
        <v>613</v>
      </c>
      <c r="BV242" s="53"/>
      <c r="BW242" s="53" t="s">
        <v>614</v>
      </c>
      <c r="BX242" s="53">
        <v>2</v>
      </c>
      <c r="BY242" s="83">
        <v>46133</v>
      </c>
      <c r="BZ242" s="53"/>
      <c r="CA242" s="53"/>
    </row>
    <row r="243" spans="3:79" ht="14.25" hidden="1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4"/>
        <v>1</v>
      </c>
      <c r="M243" s="26">
        <f t="shared" si="2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67" t="e">
        <f>SUMIFS([1]Up!$J:$J,[1]Up!$D:$D,D243)</f>
        <v>#VALUE!</v>
      </c>
      <c r="BQ243" s="82"/>
      <c r="BR243" s="82" t="str">
        <f t="shared" si="27"/>
        <v/>
      </c>
      <c r="BS243" s="53" t="str">
        <f t="shared" si="26"/>
        <v>Thừa 1</v>
      </c>
      <c r="BT243" s="53" t="s">
        <v>50</v>
      </c>
      <c r="BU243" s="53" t="s">
        <v>609</v>
      </c>
      <c r="BV243" s="53"/>
      <c r="BW243" s="53" t="s">
        <v>610</v>
      </c>
      <c r="BX243" s="53">
        <v>2</v>
      </c>
      <c r="BY243" s="83">
        <v>46133</v>
      </c>
      <c r="BZ243" s="53"/>
      <c r="CA243" s="53"/>
    </row>
    <row r="244" spans="3:79" ht="14.25" hidden="1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4"/>
        <v>3</v>
      </c>
      <c r="M244" s="26">
        <f t="shared" si="2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67" t="e">
        <f>SUMIFS([1]Up!$J:$J,[1]Up!$D:$D,D244)</f>
        <v>#VALUE!</v>
      </c>
      <c r="BQ244" s="82"/>
      <c r="BR244" s="82" t="str">
        <f t="shared" si="27"/>
        <v/>
      </c>
      <c r="BS244" s="53" t="str">
        <f t="shared" si="26"/>
        <v/>
      </c>
      <c r="BT244" s="53" t="s">
        <v>50</v>
      </c>
      <c r="BU244" s="84" t="s">
        <v>408</v>
      </c>
      <c r="BV244" s="53"/>
      <c r="BW244" s="53" t="s">
        <v>409</v>
      </c>
      <c r="BX244" s="53">
        <v>3</v>
      </c>
      <c r="BY244" s="83">
        <v>46133</v>
      </c>
      <c r="BZ244" s="53"/>
      <c r="CA244" s="53"/>
    </row>
    <row r="245" spans="3:79" ht="14.25" hidden="1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4"/>
        <v>1</v>
      </c>
      <c r="M245" s="26">
        <f t="shared" si="2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67" t="e">
        <f>SUMIFS([1]Up!$J:$J,[1]Up!$D:$D,D245)</f>
        <v>#VALUE!</v>
      </c>
      <c r="BQ245" s="82"/>
      <c r="BR245" s="82" t="str">
        <f t="shared" si="27"/>
        <v/>
      </c>
      <c r="BS245" s="53" t="str">
        <f t="shared" si="26"/>
        <v/>
      </c>
      <c r="BT245" s="53" t="s">
        <v>50</v>
      </c>
      <c r="BU245" s="53" t="s">
        <v>605</v>
      </c>
      <c r="BV245" s="53"/>
      <c r="BW245" s="53" t="s">
        <v>606</v>
      </c>
      <c r="BX245" s="53">
        <v>1</v>
      </c>
      <c r="BY245" s="83">
        <v>46149</v>
      </c>
      <c r="BZ245" s="53"/>
      <c r="CA245" s="53"/>
    </row>
    <row r="246" spans="3:79" ht="14.25" hidden="1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4"/>
        <v>1</v>
      </c>
      <c r="M246" s="26">
        <f t="shared" si="25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67" t="e">
        <f>SUMIFS([1]Up!$J:$J,[1]Up!$D:$D,D246)</f>
        <v>#VALUE!</v>
      </c>
      <c r="BQ246" s="82"/>
      <c r="BR246" s="82" t="str">
        <f t="shared" si="27"/>
        <v/>
      </c>
      <c r="BS246" s="53" t="str">
        <f t="shared" si="26"/>
        <v/>
      </c>
      <c r="BT246" s="53" t="s">
        <v>50</v>
      </c>
      <c r="BU246" s="84" t="s">
        <v>60</v>
      </c>
      <c r="BV246" s="53"/>
      <c r="BW246" s="53" t="s">
        <v>61</v>
      </c>
      <c r="BX246" s="53">
        <v>1</v>
      </c>
      <c r="BY246" s="83">
        <v>46134</v>
      </c>
      <c r="BZ246" s="53"/>
      <c r="CA246" s="53"/>
    </row>
    <row r="247" spans="3:79" ht="14.25" hidden="1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4"/>
        <v>6</v>
      </c>
      <c r="M247" s="26">
        <f t="shared" si="25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67" t="e">
        <f>SUMIFS([1]Up!$J:$J,[1]Up!$D:$D,D247)</f>
        <v>#VALUE!</v>
      </c>
      <c r="BQ247" s="82"/>
      <c r="BR247" s="82" t="str">
        <f t="shared" si="27"/>
        <v/>
      </c>
      <c r="BS247" s="53" t="str">
        <f t="shared" si="26"/>
        <v/>
      </c>
      <c r="BT247" s="53" t="s">
        <v>50</v>
      </c>
      <c r="BU247" s="84" t="s">
        <v>60</v>
      </c>
      <c r="BV247" s="53"/>
      <c r="BW247" s="53" t="s">
        <v>61</v>
      </c>
      <c r="BX247" s="53">
        <v>6</v>
      </c>
      <c r="BY247" s="83">
        <v>46134</v>
      </c>
      <c r="BZ247" s="53"/>
      <c r="CA247" s="53"/>
    </row>
    <row r="248" spans="3:79" ht="14.25" hidden="1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4"/>
        <v>6</v>
      </c>
      <c r="M248" s="26">
        <f t="shared" si="25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67" t="e">
        <f>SUMIFS([1]Up!$J:$J,[1]Up!$D:$D,D248)</f>
        <v>#VALUE!</v>
      </c>
      <c r="BQ248" s="82"/>
      <c r="BR248" s="82" t="str">
        <f t="shared" si="27"/>
        <v/>
      </c>
      <c r="BS248" s="53" t="str">
        <f t="shared" si="26"/>
        <v/>
      </c>
      <c r="BT248" s="53" t="s">
        <v>50</v>
      </c>
      <c r="BU248" s="84" t="s">
        <v>60</v>
      </c>
      <c r="BV248" s="53"/>
      <c r="BW248" s="53" t="s">
        <v>61</v>
      </c>
      <c r="BX248" s="53">
        <v>6</v>
      </c>
      <c r="BY248" s="83">
        <v>46134</v>
      </c>
      <c r="BZ248" s="53"/>
      <c r="CA248" s="53"/>
    </row>
    <row r="249" spans="3:79" ht="14.25" hidden="1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4"/>
        <v>6</v>
      </c>
      <c r="M249" s="26">
        <f t="shared" si="25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67" t="e">
        <f>SUMIFS([1]Up!$J:$J,[1]Up!$D:$D,D249)</f>
        <v>#VALUE!</v>
      </c>
      <c r="BQ249" s="82"/>
      <c r="BR249" s="82" t="str">
        <f t="shared" si="27"/>
        <v/>
      </c>
      <c r="BS249" s="53" t="str">
        <f t="shared" si="26"/>
        <v/>
      </c>
      <c r="BT249" s="53" t="s">
        <v>50</v>
      </c>
      <c r="BU249" s="84" t="s">
        <v>60</v>
      </c>
      <c r="BV249" s="53"/>
      <c r="BW249" s="53" t="s">
        <v>61</v>
      </c>
      <c r="BX249" s="53">
        <v>6</v>
      </c>
      <c r="BY249" s="83">
        <v>46134</v>
      </c>
      <c r="BZ249" s="53"/>
      <c r="CA249" s="53"/>
    </row>
    <row r="250" spans="3:79" ht="14.25" hidden="1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4"/>
        <v>1</v>
      </c>
      <c r="M250" s="26">
        <f t="shared" si="25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67" t="e">
        <f>SUMIFS([1]Up!$J:$J,[1]Up!$D:$D,D250)</f>
        <v>#VALUE!</v>
      </c>
      <c r="BQ250" s="82"/>
      <c r="BR250" s="82" t="str">
        <f t="shared" si="27"/>
        <v/>
      </c>
      <c r="BS250" s="53" t="str">
        <f t="shared" si="26"/>
        <v/>
      </c>
      <c r="BT250" s="53" t="s">
        <v>50</v>
      </c>
      <c r="BU250" s="84" t="s">
        <v>60</v>
      </c>
      <c r="BV250" s="53"/>
      <c r="BW250" s="53" t="s">
        <v>61</v>
      </c>
      <c r="BX250" s="53">
        <v>1</v>
      </c>
      <c r="BY250" s="83">
        <v>46134</v>
      </c>
      <c r="BZ250" s="53"/>
      <c r="CA250" s="53"/>
    </row>
    <row r="251" spans="3:79" ht="14.25" hidden="1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4"/>
        <v>1</v>
      </c>
      <c r="M251" s="26">
        <f t="shared" si="25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67" t="e">
        <f>SUMIFS([1]Up!$J:$J,[1]Up!$D:$D,D251)</f>
        <v>#VALUE!</v>
      </c>
      <c r="BQ251" s="82"/>
      <c r="BR251" s="82" t="str">
        <f t="shared" si="27"/>
        <v/>
      </c>
      <c r="BS251" s="53" t="str">
        <f t="shared" si="26"/>
        <v/>
      </c>
      <c r="BT251" s="53" t="s">
        <v>50</v>
      </c>
      <c r="BU251" s="84" t="s">
        <v>60</v>
      </c>
      <c r="BV251" s="53"/>
      <c r="BW251" s="53" t="s">
        <v>61</v>
      </c>
      <c r="BX251" s="53">
        <v>1</v>
      </c>
      <c r="BY251" s="83">
        <v>46134</v>
      </c>
      <c r="BZ251" s="53"/>
      <c r="CA251" s="53"/>
    </row>
    <row r="252" spans="3:79" ht="14.25" hidden="1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4"/>
        <v>2</v>
      </c>
      <c r="M252" s="26">
        <f t="shared" si="25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67" t="e">
        <f>SUMIFS([1]Up!$J:$J,[1]Up!$D:$D,D252)</f>
        <v>#VALUE!</v>
      </c>
      <c r="BQ252" s="82"/>
      <c r="BR252" s="82" t="str">
        <f t="shared" si="27"/>
        <v/>
      </c>
      <c r="BS252" s="53" t="str">
        <f t="shared" si="26"/>
        <v/>
      </c>
      <c r="BT252" s="53" t="s">
        <v>50</v>
      </c>
      <c r="BU252" s="84" t="s">
        <v>60</v>
      </c>
      <c r="BV252" s="53"/>
      <c r="BW252" s="53" t="s">
        <v>61</v>
      </c>
      <c r="BX252" s="53">
        <v>2</v>
      </c>
      <c r="BY252" s="83">
        <v>46134</v>
      </c>
      <c r="BZ252" s="53"/>
      <c r="CA252" s="53"/>
    </row>
    <row r="253" spans="3:79" ht="14.25" hidden="1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4"/>
        <v>1</v>
      </c>
      <c r="M253" s="26">
        <f t="shared" si="2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67" t="e">
        <f>SUMIFS([1]Up!$J:$J,[1]Up!$D:$D,D253)</f>
        <v>#VALUE!</v>
      </c>
      <c r="BQ253" s="82"/>
      <c r="BR253" s="82" t="str">
        <f t="shared" si="27"/>
        <v/>
      </c>
      <c r="BS253" s="53" t="str">
        <f t="shared" si="26"/>
        <v/>
      </c>
      <c r="BT253" s="53" t="s">
        <v>50</v>
      </c>
      <c r="BU253" s="53"/>
      <c r="BV253" s="53"/>
      <c r="BW253" s="53" t="s">
        <v>51</v>
      </c>
      <c r="BX253" s="53">
        <v>1</v>
      </c>
      <c r="BY253" s="83"/>
      <c r="BZ253" s="53"/>
      <c r="CA253" s="53"/>
    </row>
    <row r="254" spans="3:79" ht="14.25" hidden="1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4"/>
        <v>1</v>
      </c>
      <c r="M254" s="26">
        <f t="shared" si="25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67" t="e">
        <f>SUMIFS([1]Up!$J:$J,[1]Up!$D:$D,D254)</f>
        <v>#VALUE!</v>
      </c>
      <c r="BQ254" s="82"/>
      <c r="BR254" s="82" t="str">
        <f t="shared" si="27"/>
        <v/>
      </c>
      <c r="BS254" s="53" t="str">
        <f t="shared" si="26"/>
        <v>Thừa 1</v>
      </c>
      <c r="BT254" s="53" t="s">
        <v>50</v>
      </c>
      <c r="BU254" s="84" t="s">
        <v>486</v>
      </c>
      <c r="BV254" s="53"/>
      <c r="BW254" s="53" t="s">
        <v>487</v>
      </c>
      <c r="BX254" s="53">
        <v>1</v>
      </c>
      <c r="BY254" s="83">
        <v>46149</v>
      </c>
      <c r="BZ254" s="53"/>
      <c r="CA254" s="53"/>
    </row>
    <row r="255" spans="3:79" ht="14.25" hidden="1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4"/>
        <v>2</v>
      </c>
      <c r="M255" s="26">
        <f t="shared" si="25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67" t="e">
        <f>SUMIFS([1]Up!$J:$J,[1]Up!$D:$D,D255)</f>
        <v>#VALUE!</v>
      </c>
      <c r="BQ255" s="82"/>
      <c r="BR255" s="82" t="str">
        <f t="shared" si="27"/>
        <v/>
      </c>
      <c r="BS255" s="53" t="str">
        <f t="shared" si="26"/>
        <v/>
      </c>
      <c r="BT255" s="53" t="s">
        <v>50</v>
      </c>
      <c r="BU255" s="53" t="s">
        <v>380</v>
      </c>
      <c r="BV255" s="53"/>
      <c r="BW255" s="53" t="s">
        <v>381</v>
      </c>
      <c r="BX255" s="53">
        <v>2</v>
      </c>
      <c r="BY255" s="83">
        <v>46133</v>
      </c>
      <c r="BZ255" s="53"/>
      <c r="CA255" s="53"/>
    </row>
    <row r="256" spans="3:79" ht="14.25" hidden="1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4"/>
        <v>1</v>
      </c>
      <c r="M256" s="26">
        <f t="shared" si="25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67" t="e">
        <f>SUMIFS([1]Up!$J:$J,[1]Up!$D:$D,D256)</f>
        <v>#VALUE!</v>
      </c>
      <c r="BQ256" s="82" t="s">
        <v>3079</v>
      </c>
      <c r="BR256" s="82" t="str">
        <f t="shared" si="27"/>
        <v>PL6</v>
      </c>
      <c r="BS256" s="53" t="str">
        <f t="shared" si="26"/>
        <v>Thừa 3</v>
      </c>
      <c r="BT256" s="53" t="s">
        <v>50</v>
      </c>
      <c r="BU256" s="53"/>
      <c r="BV256" s="53"/>
      <c r="BW256" s="53" t="s">
        <v>51</v>
      </c>
      <c r="BX256" s="53">
        <v>1</v>
      </c>
      <c r="BY256" s="83"/>
      <c r="BZ256" s="53"/>
      <c r="CA256" s="53"/>
    </row>
    <row r="257" spans="3:79" ht="14.25" hidden="1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4"/>
        <v>16</v>
      </c>
      <c r="M257" s="26">
        <f t="shared" si="2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67" t="e">
        <f>SUMIFS([1]Up!$J:$J,[1]Up!$D:$D,D257)</f>
        <v>#VALUE!</v>
      </c>
      <c r="BQ257" s="82"/>
      <c r="BR257" s="82" t="str">
        <f t="shared" si="27"/>
        <v>PL20</v>
      </c>
      <c r="BS257" s="53" t="str">
        <f t="shared" si="26"/>
        <v/>
      </c>
      <c r="BT257" s="53" t="s">
        <v>50</v>
      </c>
      <c r="BU257" s="53" t="s">
        <v>591</v>
      </c>
      <c r="BV257" s="53"/>
      <c r="BW257" s="53" t="s">
        <v>592</v>
      </c>
      <c r="BX257" s="53">
        <v>16</v>
      </c>
      <c r="BY257" s="83">
        <v>46128</v>
      </c>
      <c r="BZ257" s="53"/>
      <c r="CA257" s="53"/>
    </row>
    <row r="258" spans="3:79" ht="14.25" hidden="1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4"/>
        <v>2</v>
      </c>
      <c r="M258" s="26">
        <f t="shared" si="25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67" t="e">
        <f>SUMIFS([1]Up!$J:$J,[1]Up!$D:$D,D258)</f>
        <v>#VALUE!</v>
      </c>
      <c r="BQ258" s="82"/>
      <c r="BR258" s="82" t="str">
        <f t="shared" si="27"/>
        <v>PL25</v>
      </c>
      <c r="BS258" s="53" t="str">
        <f t="shared" si="26"/>
        <v/>
      </c>
      <c r="BT258" s="53" t="s">
        <v>50</v>
      </c>
      <c r="BU258" s="84" t="s">
        <v>587</v>
      </c>
      <c r="BV258" s="53"/>
      <c r="BW258" s="53" t="s">
        <v>588</v>
      </c>
      <c r="BX258" s="53">
        <v>2</v>
      </c>
      <c r="BY258" s="83">
        <v>46128</v>
      </c>
      <c r="BZ258" s="53"/>
      <c r="CA258" s="53"/>
    </row>
    <row r="259" spans="3:79" ht="14.25" hidden="1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4"/>
        <v>16</v>
      </c>
      <c r="M259" s="26">
        <f t="shared" si="2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67" t="e">
        <f>SUMIFS([1]Up!$J:$J,[1]Up!$D:$D,D259)</f>
        <v>#VALUE!</v>
      </c>
      <c r="BQ259" s="82"/>
      <c r="BR259" s="82" t="str">
        <f t="shared" si="27"/>
        <v>PL10</v>
      </c>
      <c r="BS259" s="53" t="str">
        <f t="shared" si="26"/>
        <v/>
      </c>
      <c r="BT259" s="53" t="s">
        <v>50</v>
      </c>
      <c r="BU259" s="84" t="s">
        <v>130</v>
      </c>
      <c r="BV259" s="53"/>
      <c r="BW259" s="53" t="s">
        <v>131</v>
      </c>
      <c r="BX259" s="53">
        <v>16</v>
      </c>
      <c r="BY259" s="83">
        <v>46128</v>
      </c>
      <c r="BZ259" s="53"/>
      <c r="CA259" s="53"/>
    </row>
    <row r="260" spans="3:79" ht="14.25" hidden="1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4"/>
        <v>5</v>
      </c>
      <c r="M260" s="26">
        <f t="shared" si="25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67" t="e">
        <f>SUMIFS([1]Up!$J:$J,[1]Up!$D:$D,D260)</f>
        <v>#VALUE!</v>
      </c>
      <c r="BQ260" s="82"/>
      <c r="BR260" s="82" t="str">
        <f t="shared" si="27"/>
        <v>PL19</v>
      </c>
      <c r="BS260" s="53" t="str">
        <f t="shared" si="26"/>
        <v/>
      </c>
      <c r="BT260" s="53" t="s">
        <v>50</v>
      </c>
      <c r="BU260" s="53" t="s">
        <v>3331</v>
      </c>
      <c r="BV260" s="53"/>
      <c r="BW260" s="53" t="s">
        <v>3332</v>
      </c>
      <c r="BX260" s="53">
        <v>5</v>
      </c>
      <c r="BY260" s="83">
        <v>46155</v>
      </c>
      <c r="BZ260" s="53"/>
      <c r="CA260" s="53"/>
    </row>
    <row r="261" spans="3:79" ht="14.25" hidden="1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4"/>
        <v>5</v>
      </c>
      <c r="M261" s="26">
        <f t="shared" si="2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67" t="e">
        <f>SUMIFS([1]Up!$J:$J,[1]Up!$D:$D,D261)</f>
        <v>#VALUE!</v>
      </c>
      <c r="BQ261" s="82"/>
      <c r="BR261" s="82" t="str">
        <f t="shared" si="27"/>
        <v>PL19</v>
      </c>
      <c r="BS261" s="53" t="str">
        <f t="shared" si="26"/>
        <v/>
      </c>
      <c r="BT261" s="53" t="s">
        <v>50</v>
      </c>
      <c r="BU261" s="53" t="s">
        <v>3331</v>
      </c>
      <c r="BV261" s="53"/>
      <c r="BW261" s="53" t="s">
        <v>3332</v>
      </c>
      <c r="BX261" s="53">
        <v>5</v>
      </c>
      <c r="BY261" s="83">
        <v>46155</v>
      </c>
      <c r="BZ261" s="53"/>
      <c r="CA261" s="53"/>
    </row>
    <row r="262" spans="3:79" ht="14.25" hidden="1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4"/>
        <v>37</v>
      </c>
      <c r="M262" s="26">
        <f t="shared" si="2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67" t="e">
        <f>SUMIFS([1]Up!$J:$J,[1]Up!$D:$D,D262)</f>
        <v>#VALUE!</v>
      </c>
      <c r="BQ262" s="82"/>
      <c r="BR262" s="82" t="str">
        <f t="shared" si="27"/>
        <v>PL8</v>
      </c>
      <c r="BS262" s="53" t="str">
        <f t="shared" si="26"/>
        <v/>
      </c>
      <c r="BT262" s="53" t="s">
        <v>50</v>
      </c>
      <c r="BU262" s="53" t="s">
        <v>579</v>
      </c>
      <c r="BV262" s="53"/>
      <c r="BW262" s="53" t="s">
        <v>580</v>
      </c>
      <c r="BX262" s="53">
        <v>37</v>
      </c>
      <c r="BY262" s="83">
        <v>46128</v>
      </c>
      <c r="BZ262" s="53"/>
      <c r="CA262" s="53"/>
    </row>
    <row r="263" spans="3:79" ht="14.25" hidden="1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4"/>
        <v>1</v>
      </c>
      <c r="M263" s="26">
        <f t="shared" si="2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67" t="e">
        <f>SUMIFS([1]Up!$J:$J,[1]Up!$D:$D,D263)</f>
        <v>#VALUE!</v>
      </c>
      <c r="BQ263" s="82"/>
      <c r="BR263" s="82" t="str">
        <f t="shared" si="27"/>
        <v>PL10</v>
      </c>
      <c r="BS263" s="53" t="str">
        <f t="shared" si="26"/>
        <v/>
      </c>
      <c r="BT263" s="53" t="s">
        <v>50</v>
      </c>
      <c r="BU263" s="84" t="s">
        <v>130</v>
      </c>
      <c r="BV263" s="53"/>
      <c r="BW263" s="53" t="s">
        <v>131</v>
      </c>
      <c r="BX263" s="53">
        <v>1</v>
      </c>
      <c r="BY263" s="83">
        <v>46128</v>
      </c>
      <c r="BZ263" s="53"/>
      <c r="CA263" s="53"/>
    </row>
    <row r="264" spans="3:79" ht="14.25" hidden="1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4"/>
        <v>2</v>
      </c>
      <c r="M264" s="26">
        <f t="shared" si="2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67" t="e">
        <f>SUMIFS([1]Up!$J:$J,[1]Up!$D:$D,D264)</f>
        <v>#VALUE!</v>
      </c>
      <c r="BQ264" s="82"/>
      <c r="BR264" s="82" t="str">
        <f t="shared" si="27"/>
        <v>PL10</v>
      </c>
      <c r="BS264" s="53" t="str">
        <f t="shared" si="26"/>
        <v/>
      </c>
      <c r="BT264" s="53" t="s">
        <v>50</v>
      </c>
      <c r="BU264" s="84" t="s">
        <v>130</v>
      </c>
      <c r="BV264" s="53"/>
      <c r="BW264" s="53" t="s">
        <v>131</v>
      </c>
      <c r="BX264" s="53">
        <v>2</v>
      </c>
      <c r="BY264" s="83">
        <v>46128</v>
      </c>
      <c r="BZ264" s="53"/>
      <c r="CA264" s="53"/>
    </row>
    <row r="265" spans="3:79" ht="14.25" hidden="1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4"/>
        <v>32</v>
      </c>
      <c r="M265" s="26">
        <f t="shared" si="2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67" t="e">
        <f>SUMIFS([1]Up!$J:$J,[1]Up!$D:$D,D265)</f>
        <v>#VALUE!</v>
      </c>
      <c r="BQ265" s="82"/>
      <c r="BR265" s="82" t="str">
        <f t="shared" si="27"/>
        <v>PL10</v>
      </c>
      <c r="BS265" s="53" t="str">
        <f t="shared" si="26"/>
        <v/>
      </c>
      <c r="BT265" s="53" t="s">
        <v>50</v>
      </c>
      <c r="BU265" s="53" t="s">
        <v>571</v>
      </c>
      <c r="BV265" s="53"/>
      <c r="BW265" s="53" t="s">
        <v>572</v>
      </c>
      <c r="BX265" s="53">
        <v>32</v>
      </c>
      <c r="BY265" s="83">
        <v>46128</v>
      </c>
      <c r="BZ265" s="53"/>
      <c r="CA265" s="53"/>
    </row>
    <row r="266" spans="3:79" ht="14.25" hidden="1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4"/>
        <v>4</v>
      </c>
      <c r="M266" s="26">
        <f t="shared" si="25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67" t="e">
        <f>SUMIFS([1]Up!$J:$J,[1]Up!$D:$D,D266)</f>
        <v>#VALUE!</v>
      </c>
      <c r="BQ266" s="82"/>
      <c r="BR266" s="82" t="str">
        <f t="shared" si="27"/>
        <v>PL60</v>
      </c>
      <c r="BS266" s="53" t="str">
        <f t="shared" si="26"/>
        <v/>
      </c>
      <c r="BT266" s="53" t="s">
        <v>50</v>
      </c>
      <c r="BU266" s="53" t="s">
        <v>551</v>
      </c>
      <c r="BV266" s="53"/>
      <c r="BW266" s="53" t="s">
        <v>552</v>
      </c>
      <c r="BX266" s="53">
        <v>4</v>
      </c>
      <c r="BY266" s="83">
        <v>46128</v>
      </c>
      <c r="BZ266" s="53"/>
      <c r="CA266" s="53"/>
    </row>
    <row r="267" spans="3:79" ht="14.25" hidden="1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4"/>
        <v>2</v>
      </c>
      <c r="M267" s="26">
        <f t="shared" si="25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67" t="e">
        <f>SUMIFS([1]Up!$J:$J,[1]Up!$D:$D,D267)</f>
        <v>#VALUE!</v>
      </c>
      <c r="BQ267" s="82"/>
      <c r="BR267" s="82" t="str">
        <f t="shared" si="27"/>
        <v>PL60</v>
      </c>
      <c r="BS267" s="53" t="str">
        <f t="shared" si="26"/>
        <v/>
      </c>
      <c r="BT267" s="53" t="s">
        <v>50</v>
      </c>
      <c r="BU267" s="53" t="s">
        <v>551</v>
      </c>
      <c r="BV267" s="53"/>
      <c r="BW267" s="53" t="s">
        <v>552</v>
      </c>
      <c r="BX267" s="53">
        <v>2</v>
      </c>
      <c r="BY267" s="83">
        <v>46128</v>
      </c>
      <c r="BZ267" s="53"/>
      <c r="CA267" s="53"/>
    </row>
    <row r="268" spans="3:79" ht="14.25" hidden="1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4"/>
        <v>0</v>
      </c>
      <c r="M268" s="26">
        <f t="shared" si="25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67" t="e">
        <f>SUMIFS([1]Up!$J:$J,[1]Up!$D:$D,D268)</f>
        <v>#VALUE!</v>
      </c>
      <c r="BQ268" s="82"/>
      <c r="BR268" s="82" t="str">
        <f t="shared" si="27"/>
        <v/>
      </c>
      <c r="BS268" s="53" t="str">
        <f t="shared" si="26"/>
        <v/>
      </c>
      <c r="BT268" s="53"/>
      <c r="BU268" s="53"/>
      <c r="BV268" s="53"/>
      <c r="BW268" s="53"/>
      <c r="BX268" s="53"/>
      <c r="BY268" s="83"/>
      <c r="BZ268" s="53"/>
      <c r="CA268" s="53"/>
    </row>
    <row r="269" spans="3:79" ht="14.25" hidden="1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4"/>
        <v>0</v>
      </c>
      <c r="M269" s="26">
        <f t="shared" si="25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67" t="e">
        <f>SUMIFS([1]Up!$J:$J,[1]Up!$D:$D,D269)</f>
        <v>#VALUE!</v>
      </c>
      <c r="BQ269" s="82"/>
      <c r="BR269" s="82" t="str">
        <f t="shared" si="27"/>
        <v/>
      </c>
      <c r="BS269" s="53" t="str">
        <f t="shared" si="26"/>
        <v/>
      </c>
      <c r="BT269" s="53"/>
      <c r="BU269" s="53"/>
      <c r="BV269" s="53"/>
      <c r="BW269" s="53"/>
      <c r="BX269" s="53"/>
      <c r="BY269" s="83"/>
      <c r="BZ269" s="53"/>
      <c r="CA269" s="53"/>
    </row>
    <row r="270" spans="3:79" ht="14.25" hidden="1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4"/>
        <v>0</v>
      </c>
      <c r="M270" s="26">
        <f t="shared" si="25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67" t="e">
        <f>SUMIFS([1]Up!$J:$J,[1]Up!$D:$D,D270)</f>
        <v>#VALUE!</v>
      </c>
      <c r="BQ270" s="82"/>
      <c r="BR270" s="82" t="str">
        <f t="shared" si="27"/>
        <v/>
      </c>
      <c r="BS270" s="53" t="str">
        <f t="shared" si="26"/>
        <v/>
      </c>
      <c r="BT270" s="53"/>
      <c r="BU270" s="53"/>
      <c r="BV270" s="53"/>
      <c r="BW270" s="53"/>
      <c r="BX270" s="53"/>
      <c r="BY270" s="83"/>
      <c r="BZ270" s="53"/>
      <c r="CA270" s="53"/>
    </row>
    <row r="271" spans="3:79" ht="14.25" hidden="1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4"/>
        <v>1</v>
      </c>
      <c r="M271" s="26">
        <f t="shared" si="25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67" t="e">
        <f>SUMIFS([1]Up!$J:$J,[1]Up!$D:$D,D271)</f>
        <v>#VALUE!</v>
      </c>
      <c r="BQ271" s="82"/>
      <c r="BR271" s="82" t="str">
        <f t="shared" si="27"/>
        <v>PL12</v>
      </c>
      <c r="BS271" s="53" t="str">
        <f t="shared" si="26"/>
        <v>Thừa 1</v>
      </c>
      <c r="BT271" s="53" t="s">
        <v>82</v>
      </c>
      <c r="BU271" s="53" t="s">
        <v>432</v>
      </c>
      <c r="BV271" s="53"/>
      <c r="BW271" s="53" t="s">
        <v>555</v>
      </c>
      <c r="BX271" s="53">
        <v>1</v>
      </c>
      <c r="BY271" s="83">
        <v>46149</v>
      </c>
      <c r="BZ271" s="53"/>
      <c r="CA271" s="53"/>
    </row>
    <row r="272" spans="3:79" ht="14.25" hidden="1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4"/>
        <v>2</v>
      </c>
      <c r="M272" s="26">
        <f t="shared" si="25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67" t="e">
        <f>SUMIFS([1]Up!$J:$J,[1]Up!$D:$D,D272)</f>
        <v>#VALUE!</v>
      </c>
      <c r="BQ272" s="82"/>
      <c r="BR272" s="82" t="str">
        <f t="shared" si="27"/>
        <v>PL60</v>
      </c>
      <c r="BS272" s="53" t="str">
        <f t="shared" si="26"/>
        <v/>
      </c>
      <c r="BT272" s="53" t="s">
        <v>50</v>
      </c>
      <c r="BU272" s="53" t="s">
        <v>551</v>
      </c>
      <c r="BV272" s="53"/>
      <c r="BW272" s="53" t="s">
        <v>552</v>
      </c>
      <c r="BX272" s="53">
        <v>2</v>
      </c>
      <c r="BY272" s="83">
        <v>46128</v>
      </c>
      <c r="BZ272" s="53"/>
      <c r="CA272" s="53"/>
    </row>
    <row r="273" spans="3:79" ht="14.25" hidden="1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4"/>
        <v>4</v>
      </c>
      <c r="M273" s="26">
        <f t="shared" si="25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67" t="e">
        <f>SUMIFS([1]Up!$J:$J,[1]Up!$D:$D,D273)</f>
        <v>#VALUE!</v>
      </c>
      <c r="BQ273" s="82"/>
      <c r="BR273" s="82" t="str">
        <f t="shared" si="27"/>
        <v>PL38</v>
      </c>
      <c r="BS273" s="53" t="str">
        <f t="shared" si="26"/>
        <v/>
      </c>
      <c r="BT273" s="53" t="s">
        <v>50</v>
      </c>
      <c r="BU273" s="84" t="s">
        <v>67</v>
      </c>
      <c r="BV273" s="53"/>
      <c r="BW273" s="53" t="s">
        <v>68</v>
      </c>
      <c r="BX273" s="53">
        <v>4</v>
      </c>
      <c r="BY273" s="83">
        <v>46128</v>
      </c>
      <c r="BZ273" s="53"/>
      <c r="CA273" s="53"/>
    </row>
    <row r="274" spans="3:79" ht="14.25" hidden="1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4"/>
        <v>9</v>
      </c>
      <c r="M274" s="26">
        <f t="shared" si="25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67" t="e">
        <f>SUMIFS([1]Up!$J:$J,[1]Up!$D:$D,D274)</f>
        <v>#VALUE!</v>
      </c>
      <c r="BQ274" s="82"/>
      <c r="BR274" s="82" t="str">
        <f t="shared" si="27"/>
        <v/>
      </c>
      <c r="BS274" s="53" t="str">
        <f t="shared" si="26"/>
        <v/>
      </c>
      <c r="BT274" s="53" t="s">
        <v>50</v>
      </c>
      <c r="BU274" s="84" t="s">
        <v>60</v>
      </c>
      <c r="BV274" s="53"/>
      <c r="BW274" s="53" t="s">
        <v>61</v>
      </c>
      <c r="BX274" s="53">
        <v>9</v>
      </c>
      <c r="BY274" s="83">
        <v>46134</v>
      </c>
      <c r="BZ274" s="53"/>
      <c r="CA274" s="53"/>
    </row>
    <row r="275" spans="3:79" ht="14.25" hidden="1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4"/>
        <v>8</v>
      </c>
      <c r="M275" s="26">
        <f t="shared" si="25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67" t="e">
        <f>SUMIFS([1]Up!$J:$J,[1]Up!$D:$D,D275)</f>
        <v>#VALUE!</v>
      </c>
      <c r="BQ275" s="82"/>
      <c r="BR275" s="82" t="str">
        <f t="shared" si="27"/>
        <v/>
      </c>
      <c r="BS275" s="53" t="str">
        <f t="shared" si="26"/>
        <v/>
      </c>
      <c r="BT275" s="53" t="s">
        <v>50</v>
      </c>
      <c r="BU275" s="84" t="s">
        <v>176</v>
      </c>
      <c r="BV275" s="53"/>
      <c r="BW275" s="53" t="s">
        <v>177</v>
      </c>
      <c r="BX275" s="53">
        <v>8</v>
      </c>
      <c r="BY275" s="83">
        <v>46133</v>
      </c>
      <c r="BZ275" s="53"/>
      <c r="CA275" s="53"/>
    </row>
    <row r="276" spans="3:79" ht="14.25" hidden="1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4"/>
        <v>1</v>
      </c>
      <c r="M276" s="26">
        <f t="shared" si="25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67" t="e">
        <f>SUMIFS([1]Up!$J:$J,[1]Up!$D:$D,D276)</f>
        <v>#VALUE!</v>
      </c>
      <c r="BQ276" s="82"/>
      <c r="BR276" s="82" t="str">
        <f t="shared" si="27"/>
        <v/>
      </c>
      <c r="BS276" s="53" t="str">
        <f t="shared" si="26"/>
        <v/>
      </c>
      <c r="BT276" s="53" t="s">
        <v>50</v>
      </c>
      <c r="BU276" s="84" t="s">
        <v>60</v>
      </c>
      <c r="BV276" s="53"/>
      <c r="BW276" s="53" t="s">
        <v>61</v>
      </c>
      <c r="BX276" s="53">
        <v>1</v>
      </c>
      <c r="BY276" s="83">
        <v>46134</v>
      </c>
      <c r="BZ276" s="53"/>
      <c r="CA276" s="53"/>
    </row>
    <row r="277" spans="3:79" ht="14.25" hidden="1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4"/>
        <v>1</v>
      </c>
      <c r="M277" s="26">
        <f t="shared" si="2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26">
        <v>0.52</v>
      </c>
      <c r="BP277" s="67" t="e">
        <f>SUMIFS([1]Up!$J:$J,[1]Up!$D:$D,D277)</f>
        <v>#VALUE!</v>
      </c>
      <c r="BQ277" s="82"/>
      <c r="BR277" s="82" t="str">
        <f t="shared" si="27"/>
        <v/>
      </c>
      <c r="BS277" s="53" t="str">
        <f t="shared" si="26"/>
        <v/>
      </c>
      <c r="BT277" s="53" t="s">
        <v>56</v>
      </c>
      <c r="BU277" s="53"/>
      <c r="BV277" s="53"/>
      <c r="BW277" s="53" t="s">
        <v>51</v>
      </c>
      <c r="BX277" s="53">
        <v>2</v>
      </c>
      <c r="BY277" s="83"/>
      <c r="BZ277" s="53"/>
      <c r="CA277" s="53"/>
    </row>
    <row r="278" spans="3:79" ht="14.25" hidden="1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4"/>
        <v>1</v>
      </c>
      <c r="M278" s="296">
        <f t="shared" si="2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26">
        <v>0.2</v>
      </c>
      <c r="BP278" s="67" t="e">
        <f>SUMIFS([1]Up!$J:$J,[1]Up!$D:$D,D278)</f>
        <v>#VALUE!</v>
      </c>
      <c r="BQ278" s="82"/>
      <c r="BR278" s="82" t="str">
        <f t="shared" si="27"/>
        <v/>
      </c>
      <c r="BS278" s="53" t="str">
        <f t="shared" si="26"/>
        <v/>
      </c>
      <c r="BT278" s="53" t="s">
        <v>56</v>
      </c>
      <c r="BU278" s="53"/>
      <c r="BV278" s="53"/>
      <c r="BW278" s="53" t="s">
        <v>51</v>
      </c>
      <c r="BX278" s="53">
        <v>2</v>
      </c>
      <c r="BY278" s="83"/>
      <c r="BZ278" s="53"/>
      <c r="CA278" s="53"/>
    </row>
    <row r="279" spans="3:79" ht="14.25" hidden="1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4"/>
        <v>1</v>
      </c>
      <c r="M279" s="26">
        <f t="shared" si="2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>
        <v>-1</v>
      </c>
      <c r="BP279" s="67" t="e">
        <f>SUMIFS([1]Up!$J:$J,[1]Up!$D:$D,D279)</f>
        <v>#VALUE!</v>
      </c>
      <c r="BQ279" s="82"/>
      <c r="BR279" s="82" t="str">
        <f t="shared" si="27"/>
        <v/>
      </c>
      <c r="BS279" s="53" t="str">
        <f t="shared" si="26"/>
        <v/>
      </c>
      <c r="BT279" s="53" t="s">
        <v>50</v>
      </c>
      <c r="BU279" s="84" t="s">
        <v>386</v>
      </c>
      <c r="BV279" s="53"/>
      <c r="BW279" s="53" t="s">
        <v>387</v>
      </c>
      <c r="BX279" s="53">
        <v>2</v>
      </c>
      <c r="BY279" s="83">
        <v>46134</v>
      </c>
      <c r="BZ279" s="53"/>
      <c r="CA279" s="53"/>
    </row>
    <row r="280" spans="3:79" ht="14.25" hidden="1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4"/>
        <v>1</v>
      </c>
      <c r="M280" s="26">
        <f t="shared" si="2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>
        <v>1</v>
      </c>
      <c r="BP280" s="67" t="e">
        <f>SUMIFS([1]Up!$J:$J,[1]Up!$D:$D,D280)</f>
        <v>#VALUE!</v>
      </c>
      <c r="BQ280" s="82"/>
      <c r="BR280" s="82" t="str">
        <f t="shared" si="27"/>
        <v/>
      </c>
      <c r="BS280" s="53" t="str">
        <f t="shared" si="26"/>
        <v>Thừa 1</v>
      </c>
      <c r="BT280" s="53" t="s">
        <v>50</v>
      </c>
      <c r="BU280" s="84" t="s">
        <v>486</v>
      </c>
      <c r="BV280" s="53"/>
      <c r="BW280" s="53" t="s">
        <v>487</v>
      </c>
      <c r="BX280" s="53">
        <v>1</v>
      </c>
      <c r="BY280" s="83">
        <v>46149</v>
      </c>
      <c r="BZ280" s="53"/>
      <c r="CA280" s="53"/>
    </row>
    <row r="281" spans="3:79" ht="14.25" hidden="1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4"/>
        <v>1</v>
      </c>
      <c r="M281" s="26">
        <f t="shared" si="2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67" t="e">
        <f>SUMIFS([1]Up!$J:$J,[1]Up!$D:$D,D281)</f>
        <v>#VALUE!</v>
      </c>
      <c r="BQ281" s="82"/>
      <c r="BR281" s="82" t="str">
        <f t="shared" si="27"/>
        <v/>
      </c>
      <c r="BS281" s="53" t="str">
        <f t="shared" si="26"/>
        <v/>
      </c>
      <c r="BT281" s="53" t="s">
        <v>50</v>
      </c>
      <c r="BU281" s="53"/>
      <c r="BV281" s="53"/>
      <c r="BW281" s="53" t="s">
        <v>51</v>
      </c>
      <c r="BX281" s="53">
        <v>1</v>
      </c>
      <c r="BY281" s="83"/>
      <c r="BZ281" s="53"/>
      <c r="CA281" s="53"/>
    </row>
    <row r="282" spans="3:79" ht="14.25" hidden="1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4"/>
        <v>1</v>
      </c>
      <c r="M282" s="26">
        <f t="shared" si="2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67" t="e">
        <f>SUMIFS([1]Up!$J:$J,[1]Up!$D:$D,D282)</f>
        <v>#VALUE!</v>
      </c>
      <c r="BQ282" s="82"/>
      <c r="BR282" s="82" t="str">
        <f t="shared" si="27"/>
        <v/>
      </c>
      <c r="BS282" s="53" t="str">
        <f t="shared" si="26"/>
        <v/>
      </c>
      <c r="BT282" s="53" t="s">
        <v>50</v>
      </c>
      <c r="BU282" s="53"/>
      <c r="BV282" s="53"/>
      <c r="BW282" s="53" t="s">
        <v>51</v>
      </c>
      <c r="BX282" s="53">
        <v>1</v>
      </c>
      <c r="BY282" s="83"/>
      <c r="BZ282" s="53"/>
      <c r="CA282" s="53"/>
    </row>
    <row r="283" spans="3:79" ht="14.25" hidden="1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4"/>
        <v>1</v>
      </c>
      <c r="M283" s="26">
        <f t="shared" si="25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67" t="e">
        <f>SUMIFS([1]Up!$J:$J,[1]Up!$D:$D,D283)</f>
        <v>#VALUE!</v>
      </c>
      <c r="BQ283" s="82" t="s">
        <v>143</v>
      </c>
      <c r="BR283" s="82" t="str">
        <f t="shared" si="27"/>
        <v>PL6</v>
      </c>
      <c r="BS283" s="53" t="str">
        <f t="shared" si="26"/>
        <v>Thừa 1</v>
      </c>
      <c r="BT283" s="53" t="s">
        <v>50</v>
      </c>
      <c r="BU283" s="53"/>
      <c r="BV283" s="53"/>
      <c r="BW283" s="53" t="s">
        <v>51</v>
      </c>
      <c r="BX283" s="53">
        <v>1</v>
      </c>
      <c r="BY283" s="83"/>
      <c r="BZ283" s="53"/>
      <c r="CA283" s="53"/>
    </row>
    <row r="284" spans="3:79" ht="14.25" hidden="1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4"/>
        <v>9</v>
      </c>
      <c r="M284" s="26">
        <f t="shared" si="25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67" t="e">
        <f>SUMIFS([1]Up!$J:$J,[1]Up!$D:$D,D284)</f>
        <v>#VALUE!</v>
      </c>
      <c r="BQ284" s="82"/>
      <c r="BR284" s="82" t="str">
        <f t="shared" si="27"/>
        <v>PL12</v>
      </c>
      <c r="BS284" s="53" t="str">
        <f t="shared" si="26"/>
        <v/>
      </c>
      <c r="BT284" s="53" t="s">
        <v>50</v>
      </c>
      <c r="BU284" s="53" t="s">
        <v>480</v>
      </c>
      <c r="BV284" s="53"/>
      <c r="BW284" s="53" t="s">
        <v>481</v>
      </c>
      <c r="BX284" s="53">
        <v>9</v>
      </c>
      <c r="BY284" s="83">
        <v>46128</v>
      </c>
      <c r="BZ284" s="53"/>
      <c r="CA284" s="53"/>
    </row>
    <row r="285" spans="3:79" ht="14.25" hidden="1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4"/>
        <v>8</v>
      </c>
      <c r="M285" s="26">
        <f t="shared" si="25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67" t="e">
        <f>SUMIFS([1]Up!$J:$J,[1]Up!$D:$D,D285)</f>
        <v>#VALUE!</v>
      </c>
      <c r="BQ285" s="82"/>
      <c r="BR285" s="82" t="str">
        <f t="shared" si="27"/>
        <v>PL10</v>
      </c>
      <c r="BS285" s="53" t="str">
        <f t="shared" si="26"/>
        <v/>
      </c>
      <c r="BT285" s="53" t="s">
        <v>50</v>
      </c>
      <c r="BU285" s="84" t="s">
        <v>130</v>
      </c>
      <c r="BV285" s="53"/>
      <c r="BW285" s="53" t="s">
        <v>131</v>
      </c>
      <c r="BX285" s="53">
        <v>8</v>
      </c>
      <c r="BY285" s="83">
        <v>46128</v>
      </c>
      <c r="BZ285" s="53"/>
      <c r="CA285" s="53"/>
    </row>
    <row r="286" spans="3:79" ht="14.25" hidden="1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28">MIN(SUM(N286:BO286),I286)</f>
        <v>16</v>
      </c>
      <c r="M286" s="26">
        <f t="shared" ref="M286:M349" si="29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67" t="e">
        <f>SUMIFS([1]Up!$J:$J,[1]Up!$D:$D,D286)</f>
        <v>#VALUE!</v>
      </c>
      <c r="BQ286" s="82"/>
      <c r="BR286" s="82" t="str">
        <f t="shared" si="27"/>
        <v>PL12</v>
      </c>
      <c r="BS286" s="53" t="str">
        <f t="shared" ref="BS286:BS349" si="30">IF(ROUND(SUM(N286:BO286)-I286,0)&gt;0,"Thừa "&amp;SUM(N286:BO286)-I286,"")</f>
        <v/>
      </c>
      <c r="BT286" s="53" t="s">
        <v>50</v>
      </c>
      <c r="BU286" s="53" t="s">
        <v>98</v>
      </c>
      <c r="BV286" s="53"/>
      <c r="BW286" s="53" t="s">
        <v>99</v>
      </c>
      <c r="BX286" s="53">
        <v>16</v>
      </c>
      <c r="BY286" s="83">
        <v>46128</v>
      </c>
      <c r="BZ286" s="53"/>
      <c r="CA286" s="53"/>
    </row>
    <row r="287" spans="3:79" ht="14.25" hidden="1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28"/>
        <v>4</v>
      </c>
      <c r="M287" s="26">
        <f t="shared" si="29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67" t="e">
        <f>SUMIFS([1]Up!$J:$J,[1]Up!$D:$D,D287)</f>
        <v>#VALUE!</v>
      </c>
      <c r="BQ287" s="82"/>
      <c r="BR287" s="82" t="str">
        <f t="shared" si="27"/>
        <v>PL25</v>
      </c>
      <c r="BS287" s="53" t="str">
        <f t="shared" si="30"/>
        <v/>
      </c>
      <c r="BT287" s="53" t="s">
        <v>50</v>
      </c>
      <c r="BU287" s="53" t="s">
        <v>3658</v>
      </c>
      <c r="BV287" s="53"/>
      <c r="BW287" s="53" t="s">
        <v>194</v>
      </c>
      <c r="BX287" s="53">
        <v>4</v>
      </c>
      <c r="BY287" s="83">
        <v>46212</v>
      </c>
      <c r="BZ287" s="53"/>
      <c r="CA287" s="53"/>
    </row>
    <row r="288" spans="3:79" ht="14.25" hidden="1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28"/>
        <v>0</v>
      </c>
      <c r="M288" s="26">
        <f t="shared" si="29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67" t="e">
        <f>SUMIFS([1]Up!$J:$J,[1]Up!$D:$D,D288)</f>
        <v>#VALUE!</v>
      </c>
      <c r="BQ288" s="82"/>
      <c r="BR288" s="82" t="str">
        <f t="shared" si="27"/>
        <v/>
      </c>
      <c r="BS288" s="53" t="str">
        <f t="shared" si="30"/>
        <v/>
      </c>
      <c r="BT288" s="53"/>
      <c r="BU288" s="53"/>
      <c r="BV288" s="53"/>
      <c r="BW288" s="53"/>
      <c r="BX288" s="53"/>
      <c r="BY288" s="83"/>
      <c r="BZ288" s="53"/>
      <c r="CA288" s="53"/>
    </row>
    <row r="289" spans="3:79" ht="14.25" hidden="1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28"/>
        <v>0</v>
      </c>
      <c r="M289" s="26">
        <f t="shared" si="29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67" t="e">
        <f>SUMIFS([1]Up!$J:$J,[1]Up!$D:$D,D289)</f>
        <v>#VALUE!</v>
      </c>
      <c r="BQ289" s="82"/>
      <c r="BR289" s="82" t="str">
        <f t="shared" si="27"/>
        <v/>
      </c>
      <c r="BS289" s="53" t="str">
        <f t="shared" si="30"/>
        <v/>
      </c>
      <c r="BT289" s="53"/>
      <c r="BU289" s="53"/>
      <c r="BV289" s="53"/>
      <c r="BW289" s="53"/>
      <c r="BX289" s="53"/>
      <c r="BY289" s="83"/>
      <c r="BZ289" s="53"/>
      <c r="CA289" s="53"/>
    </row>
    <row r="290" spans="3:79" ht="14.25" hidden="1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28"/>
        <v>0</v>
      </c>
      <c r="M290" s="26">
        <f t="shared" si="29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67" t="e">
        <f>SUMIFS([1]Up!$J:$J,[1]Up!$D:$D,D290)</f>
        <v>#VALUE!</v>
      </c>
      <c r="BQ290" s="82"/>
      <c r="BR290" s="82" t="str">
        <f t="shared" si="27"/>
        <v/>
      </c>
      <c r="BS290" s="53" t="str">
        <f t="shared" si="30"/>
        <v/>
      </c>
      <c r="BT290" s="53"/>
      <c r="BU290" s="53"/>
      <c r="BV290" s="53"/>
      <c r="BW290" s="53"/>
      <c r="BX290" s="53"/>
      <c r="BY290" s="83"/>
      <c r="BZ290" s="53"/>
      <c r="CA290" s="53"/>
    </row>
    <row r="291" spans="3:79" ht="14.25" hidden="1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28"/>
        <v>0</v>
      </c>
      <c r="M291" s="26">
        <f t="shared" si="2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67" t="e">
        <f>SUMIFS([1]Up!$J:$J,[1]Up!$D:$D,D291)</f>
        <v>#VALUE!</v>
      </c>
      <c r="BQ291" s="82"/>
      <c r="BR291" s="82" t="str">
        <f t="shared" si="27"/>
        <v/>
      </c>
      <c r="BS291" s="53" t="str">
        <f t="shared" si="30"/>
        <v/>
      </c>
      <c r="BT291" s="53"/>
      <c r="BU291" s="53"/>
      <c r="BV291" s="53"/>
      <c r="BW291" s="53"/>
      <c r="BX291" s="53"/>
      <c r="BY291" s="83"/>
      <c r="BZ291" s="53"/>
      <c r="CA291" s="53"/>
    </row>
    <row r="292" spans="3:79" ht="14.25" hidden="1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28"/>
        <v>0</v>
      </c>
      <c r="M292" s="26">
        <f t="shared" si="2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67" t="e">
        <f>SUMIFS([1]Up!$J:$J,[1]Up!$D:$D,D292)</f>
        <v>#VALUE!</v>
      </c>
      <c r="BQ292" s="82"/>
      <c r="BR292" s="82" t="str">
        <f t="shared" si="27"/>
        <v/>
      </c>
      <c r="BS292" s="53" t="str">
        <f t="shared" si="30"/>
        <v/>
      </c>
      <c r="BT292" s="53"/>
      <c r="BU292" s="53"/>
      <c r="BV292" s="53"/>
      <c r="BW292" s="53"/>
      <c r="BX292" s="53"/>
      <c r="BY292" s="83"/>
      <c r="BZ292" s="53"/>
      <c r="CA292" s="53"/>
    </row>
    <row r="293" spans="3:79" ht="14.25" hidden="1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28"/>
        <v>0</v>
      </c>
      <c r="M293" s="26">
        <f t="shared" si="2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67" t="e">
        <f>SUMIFS([1]Up!$J:$J,[1]Up!$D:$D,D293)</f>
        <v>#VALUE!</v>
      </c>
      <c r="BQ293" s="82"/>
      <c r="BR293" s="82" t="str">
        <f t="shared" si="27"/>
        <v/>
      </c>
      <c r="BS293" s="53" t="str">
        <f t="shared" si="30"/>
        <v/>
      </c>
      <c r="BT293" s="53"/>
      <c r="BU293" s="53"/>
      <c r="BV293" s="53"/>
      <c r="BW293" s="53"/>
      <c r="BX293" s="53"/>
      <c r="BY293" s="83"/>
      <c r="BZ293" s="53"/>
      <c r="CA293" s="53"/>
    </row>
    <row r="294" spans="3:79" ht="14.25" hidden="1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28"/>
        <v>0</v>
      </c>
      <c r="M294" s="26">
        <f t="shared" si="2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67" t="e">
        <f>SUMIFS([1]Up!$J:$J,[1]Up!$D:$D,D294)</f>
        <v>#VALUE!</v>
      </c>
      <c r="BQ294" s="82"/>
      <c r="BR294" s="82" t="str">
        <f t="shared" si="27"/>
        <v/>
      </c>
      <c r="BS294" s="53" t="str">
        <f t="shared" si="30"/>
        <v/>
      </c>
      <c r="BT294" s="53"/>
      <c r="BU294" s="53"/>
      <c r="BV294" s="53"/>
      <c r="BW294" s="53"/>
      <c r="BX294" s="53"/>
      <c r="BY294" s="83"/>
      <c r="BZ294" s="53"/>
      <c r="CA294" s="53"/>
    </row>
    <row r="295" spans="3:79" ht="14.25" hidden="1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28"/>
        <v>0</v>
      </c>
      <c r="M295" s="26">
        <f t="shared" si="2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67" t="e">
        <f>SUMIFS([1]Up!$J:$J,[1]Up!$D:$D,D295)</f>
        <v>#VALUE!</v>
      </c>
      <c r="BQ295" s="82"/>
      <c r="BR295" s="82" t="str">
        <f t="shared" si="27"/>
        <v/>
      </c>
      <c r="BS295" s="53" t="str">
        <f t="shared" si="30"/>
        <v/>
      </c>
      <c r="BT295" s="53"/>
      <c r="BU295" s="53"/>
      <c r="BV295" s="53"/>
      <c r="BW295" s="53"/>
      <c r="BX295" s="53"/>
      <c r="BY295" s="83"/>
      <c r="BZ295" s="53"/>
      <c r="CA295" s="53"/>
    </row>
    <row r="296" spans="3:79" ht="14.25" hidden="1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28"/>
        <v>0</v>
      </c>
      <c r="M296" s="26">
        <f t="shared" si="2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67" t="e">
        <f>SUMIFS([1]Up!$J:$J,[1]Up!$D:$D,D296)</f>
        <v>#VALUE!</v>
      </c>
      <c r="BQ296" s="82"/>
      <c r="BR296" s="82" t="str">
        <f t="shared" si="27"/>
        <v/>
      </c>
      <c r="BS296" s="53" t="str">
        <f t="shared" si="30"/>
        <v/>
      </c>
      <c r="BT296" s="53"/>
      <c r="BU296" s="53"/>
      <c r="BV296" s="53"/>
      <c r="BW296" s="53"/>
      <c r="BX296" s="53"/>
      <c r="BY296" s="83"/>
      <c r="BZ296" s="53"/>
      <c r="CA296" s="53"/>
    </row>
    <row r="297" spans="3:79" ht="14.25" hidden="1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28"/>
        <v>0</v>
      </c>
      <c r="M297" s="26">
        <f t="shared" si="2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67" t="e">
        <f>SUMIFS([1]Up!$J:$J,[1]Up!$D:$D,D297)</f>
        <v>#VALUE!</v>
      </c>
      <c r="BQ297" s="82"/>
      <c r="BR297" s="82" t="str">
        <f t="shared" si="27"/>
        <v/>
      </c>
      <c r="BS297" s="53" t="str">
        <f t="shared" si="30"/>
        <v/>
      </c>
      <c r="BT297" s="53"/>
      <c r="BU297" s="53"/>
      <c r="BV297" s="53"/>
      <c r="BW297" s="53"/>
      <c r="BX297" s="53"/>
      <c r="BY297" s="83"/>
      <c r="BZ297" s="53"/>
      <c r="CA297" s="53"/>
    </row>
    <row r="298" spans="3:79" ht="14.25" hidden="1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28"/>
        <v>1</v>
      </c>
      <c r="M298" s="26">
        <f t="shared" si="2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67" t="e">
        <f>SUMIFS([1]Up!$J:$J,[1]Up!$D:$D,D298)</f>
        <v>#VALUE!</v>
      </c>
      <c r="BQ298" s="82"/>
      <c r="BR298" s="82" t="str">
        <f t="shared" si="27"/>
        <v>PL6</v>
      </c>
      <c r="BS298" s="53" t="str">
        <f t="shared" si="30"/>
        <v/>
      </c>
      <c r="BT298" s="53" t="s">
        <v>50</v>
      </c>
      <c r="BU298" s="53" t="s">
        <v>432</v>
      </c>
      <c r="BV298" s="53"/>
      <c r="BW298" s="53" t="s">
        <v>433</v>
      </c>
      <c r="BX298" s="53">
        <v>1</v>
      </c>
      <c r="BY298" s="83">
        <v>46149</v>
      </c>
      <c r="BZ298" s="53"/>
      <c r="CA298" s="53"/>
    </row>
    <row r="299" spans="3:79" ht="14.25" hidden="1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28"/>
        <v>9</v>
      </c>
      <c r="M299" s="26">
        <f t="shared" si="2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67" t="e">
        <f>SUMIFS([1]Up!$J:$J,[1]Up!$D:$D,D299)</f>
        <v>#VALUE!</v>
      </c>
      <c r="BQ299" s="82"/>
      <c r="BR299" s="82" t="str">
        <f t="shared" si="27"/>
        <v>PL10</v>
      </c>
      <c r="BS299" s="53" t="str">
        <f t="shared" si="30"/>
        <v/>
      </c>
      <c r="BT299" s="53" t="s">
        <v>50</v>
      </c>
      <c r="BU299" s="84" t="s">
        <v>130</v>
      </c>
      <c r="BV299" s="53"/>
      <c r="BW299" s="53" t="s">
        <v>131</v>
      </c>
      <c r="BX299" s="53">
        <v>9</v>
      </c>
      <c r="BY299" s="83">
        <v>46128</v>
      </c>
      <c r="BZ299" s="53"/>
      <c r="CA299" s="53"/>
    </row>
    <row r="300" spans="3:79" ht="14.25" hidden="1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28"/>
        <v>9</v>
      </c>
      <c r="M300" s="26">
        <f t="shared" si="29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67" t="e">
        <f>SUMIFS([1]Up!$J:$J,[1]Up!$D:$D,D300)</f>
        <v>#VALUE!</v>
      </c>
      <c r="BQ300" s="82"/>
      <c r="BR300" s="82" t="str">
        <f t="shared" si="27"/>
        <v>PL10</v>
      </c>
      <c r="BS300" s="53" t="str">
        <f t="shared" si="30"/>
        <v/>
      </c>
      <c r="BT300" s="53" t="s">
        <v>50</v>
      </c>
      <c r="BU300" s="84" t="s">
        <v>130</v>
      </c>
      <c r="BV300" s="53"/>
      <c r="BW300" s="53" t="s">
        <v>131</v>
      </c>
      <c r="BX300" s="53">
        <v>9</v>
      </c>
      <c r="BY300" s="83">
        <v>46128</v>
      </c>
      <c r="BZ300" s="53"/>
      <c r="CA300" s="53"/>
    </row>
    <row r="301" spans="3:79" ht="14.25" hidden="1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28"/>
        <v>0</v>
      </c>
      <c r="M301" s="26">
        <f t="shared" si="2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67" t="e">
        <f>SUMIFS([1]Up!$J:$J,[1]Up!$D:$D,D301)</f>
        <v>#VALUE!</v>
      </c>
      <c r="BQ301" s="82"/>
      <c r="BR301" s="82" t="str">
        <f t="shared" ref="BR301:BR364" si="31">IFERROR(IF(C301="Plate",LEFT(E301,FIND("*",E301,1)-1),""),IF(C301="Plate",LEFT(E301,FIND("x",E301,1)-1),""))</f>
        <v/>
      </c>
      <c r="BS301" s="53" t="str">
        <f t="shared" si="30"/>
        <v/>
      </c>
      <c r="BT301" s="53"/>
      <c r="BU301" s="53"/>
      <c r="BV301" s="53"/>
      <c r="BW301" s="53"/>
      <c r="BX301" s="53"/>
      <c r="BY301" s="83"/>
      <c r="BZ301" s="53"/>
      <c r="CA301" s="53"/>
    </row>
    <row r="302" spans="3:79" ht="14.25" hidden="1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28"/>
        <v>29</v>
      </c>
      <c r="M302" s="26">
        <f t="shared" si="2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67" t="e">
        <f>SUMIFS([1]Up!$J:$J,[1]Up!$D:$D,D302)</f>
        <v>#VALUE!</v>
      </c>
      <c r="BQ302" s="82"/>
      <c r="BR302" s="82" t="str">
        <f t="shared" si="31"/>
        <v>PL10</v>
      </c>
      <c r="BS302" s="53" t="str">
        <f t="shared" si="30"/>
        <v>Thừa 1</v>
      </c>
      <c r="BT302" s="53" t="s">
        <v>50</v>
      </c>
      <c r="BU302" s="84" t="s">
        <v>130</v>
      </c>
      <c r="BV302" s="53"/>
      <c r="BW302" s="53" t="s">
        <v>131</v>
      </c>
      <c r="BX302" s="53">
        <v>30</v>
      </c>
      <c r="BY302" s="83">
        <v>46128</v>
      </c>
      <c r="BZ302" s="53"/>
      <c r="CA302" s="53"/>
    </row>
    <row r="303" spans="3:79" ht="14.25" hidden="1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28"/>
        <v>0</v>
      </c>
      <c r="M303" s="26">
        <f t="shared" si="29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67" t="e">
        <f>SUMIFS([1]Up!$J:$J,[1]Up!$D:$D,D303)</f>
        <v>#VALUE!</v>
      </c>
      <c r="BQ303" s="82"/>
      <c r="BR303" s="82" t="str">
        <f t="shared" si="31"/>
        <v/>
      </c>
      <c r="BS303" s="53" t="str">
        <f t="shared" si="30"/>
        <v/>
      </c>
      <c r="BT303" s="53" t="s">
        <v>82</v>
      </c>
      <c r="BU303" s="53" t="s">
        <v>417</v>
      </c>
      <c r="BV303" s="53"/>
      <c r="BW303" s="53" t="s">
        <v>418</v>
      </c>
      <c r="BX303" s="53">
        <v>1</v>
      </c>
      <c r="BY303" s="83">
        <v>46133</v>
      </c>
      <c r="BZ303" s="53"/>
      <c r="CA303" s="53"/>
    </row>
    <row r="304" spans="3:79" ht="14.25" hidden="1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28"/>
        <v>48</v>
      </c>
      <c r="M304" s="26">
        <f t="shared" si="2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67" t="e">
        <f>SUMIFS([1]Up!$J:$J,[1]Up!$D:$D,D304)</f>
        <v>#VALUE!</v>
      </c>
      <c r="BQ304" s="82"/>
      <c r="BR304" s="82" t="str">
        <f t="shared" si="31"/>
        <v/>
      </c>
      <c r="BS304" s="53" t="str">
        <f t="shared" si="30"/>
        <v/>
      </c>
      <c r="BT304" s="53" t="s">
        <v>50</v>
      </c>
      <c r="BU304" s="53" t="s">
        <v>413</v>
      </c>
      <c r="BV304" s="53"/>
      <c r="BW304" s="53" t="s">
        <v>414</v>
      </c>
      <c r="BX304" s="53">
        <v>48</v>
      </c>
      <c r="BY304" s="83">
        <v>46133</v>
      </c>
      <c r="BZ304" s="53"/>
      <c r="CA304" s="53"/>
    </row>
    <row r="305" spans="3:79" ht="14.25" hidden="1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28"/>
        <v>4</v>
      </c>
      <c r="M305" s="26">
        <f t="shared" si="2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67" t="e">
        <f>SUMIFS([1]Up!$J:$J,[1]Up!$D:$D,D305)</f>
        <v>#VALUE!</v>
      </c>
      <c r="BQ305" s="82"/>
      <c r="BR305" s="82" t="str">
        <f t="shared" si="31"/>
        <v/>
      </c>
      <c r="BS305" s="53" t="str">
        <f t="shared" si="30"/>
        <v/>
      </c>
      <c r="BT305" s="53" t="s">
        <v>50</v>
      </c>
      <c r="BU305" s="84" t="s">
        <v>408</v>
      </c>
      <c r="BV305" s="53"/>
      <c r="BW305" s="53" t="s">
        <v>409</v>
      </c>
      <c r="BX305" s="53">
        <v>4</v>
      </c>
      <c r="BY305" s="83">
        <v>46133</v>
      </c>
      <c r="BZ305" s="53"/>
      <c r="CA305" s="53"/>
    </row>
    <row r="306" spans="3:79" ht="14.25" hidden="1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28"/>
        <v>9</v>
      </c>
      <c r="M306" s="26">
        <f t="shared" si="29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67" t="e">
        <f>SUMIFS([1]Up!$J:$J,[1]Up!$D:$D,D306)</f>
        <v>#VALUE!</v>
      </c>
      <c r="BQ306" s="82"/>
      <c r="BR306" s="82" t="str">
        <f t="shared" si="31"/>
        <v/>
      </c>
      <c r="BS306" s="53" t="str">
        <f t="shared" si="30"/>
        <v/>
      </c>
      <c r="BT306" s="53" t="s">
        <v>50</v>
      </c>
      <c r="BU306" s="84" t="s">
        <v>60</v>
      </c>
      <c r="BV306" s="53"/>
      <c r="BW306" s="53" t="s">
        <v>61</v>
      </c>
      <c r="BX306" s="53">
        <v>9</v>
      </c>
      <c r="BY306" s="83">
        <v>46134</v>
      </c>
      <c r="BZ306" s="53"/>
      <c r="CA306" s="53"/>
    </row>
    <row r="307" spans="3:79" ht="14.25" hidden="1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28"/>
        <v>1</v>
      </c>
      <c r="M307" s="26">
        <f t="shared" si="29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67" t="e">
        <f>SUMIFS([1]Up!$J:$J,[1]Up!$D:$D,D307)</f>
        <v>#VALUE!</v>
      </c>
      <c r="BQ307" s="82"/>
      <c r="BR307" s="82" t="str">
        <f t="shared" si="31"/>
        <v/>
      </c>
      <c r="BS307" s="53" t="str">
        <f t="shared" si="30"/>
        <v>Thừa 1</v>
      </c>
      <c r="BT307" s="53" t="s">
        <v>50</v>
      </c>
      <c r="BU307" s="84" t="s">
        <v>3655</v>
      </c>
      <c r="BV307" s="53"/>
      <c r="BW307" s="53" t="s">
        <v>3656</v>
      </c>
      <c r="BX307" s="53">
        <v>1</v>
      </c>
      <c r="BY307" s="83">
        <v>46200</v>
      </c>
      <c r="BZ307" s="53"/>
      <c r="CA307" s="53"/>
    </row>
    <row r="308" spans="3:79" ht="14.25" hidden="1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28"/>
        <v>1</v>
      </c>
      <c r="M308" s="26">
        <f t="shared" si="29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67" t="e">
        <f>SUMIFS([1]Up!$J:$J,[1]Up!$D:$D,D308)</f>
        <v>#VALUE!</v>
      </c>
      <c r="BQ308" s="82"/>
      <c r="BR308" s="82" t="str">
        <f t="shared" si="31"/>
        <v/>
      </c>
      <c r="BS308" s="53" t="str">
        <f t="shared" si="30"/>
        <v/>
      </c>
      <c r="BT308" s="53" t="s">
        <v>50</v>
      </c>
      <c r="BU308" s="84" t="s">
        <v>60</v>
      </c>
      <c r="BV308" s="53"/>
      <c r="BW308" s="53" t="s">
        <v>61</v>
      </c>
      <c r="BX308" s="53">
        <v>1</v>
      </c>
      <c r="BY308" s="83">
        <v>46134</v>
      </c>
      <c r="BZ308" s="53"/>
      <c r="CA308" s="53"/>
    </row>
    <row r="309" spans="3:79" ht="14.25" hidden="1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28"/>
        <v>9</v>
      </c>
      <c r="M309" s="26">
        <f t="shared" si="29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67" t="e">
        <f>SUMIFS([1]Up!$J:$J,[1]Up!$D:$D,D309)</f>
        <v>#VALUE!</v>
      </c>
      <c r="BQ309" s="82"/>
      <c r="BR309" s="82" t="str">
        <f t="shared" si="31"/>
        <v/>
      </c>
      <c r="BS309" s="53" t="str">
        <f t="shared" si="30"/>
        <v/>
      </c>
      <c r="BT309" s="53" t="s">
        <v>50</v>
      </c>
      <c r="BU309" s="84" t="s">
        <v>60</v>
      </c>
      <c r="BV309" s="53"/>
      <c r="BW309" s="53" t="s">
        <v>61</v>
      </c>
      <c r="BX309" s="53">
        <v>9</v>
      </c>
      <c r="BY309" s="83">
        <v>46134</v>
      </c>
      <c r="BZ309" s="53"/>
      <c r="CA309" s="53"/>
    </row>
    <row r="310" spans="3:79" ht="14.25" hidden="1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28"/>
        <v>1</v>
      </c>
      <c r="M310" s="26">
        <f t="shared" si="29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67" t="e">
        <f>SUMIFS([1]Up!$J:$J,[1]Up!$D:$D,D310)</f>
        <v>#VALUE!</v>
      </c>
      <c r="BQ310" s="82"/>
      <c r="BR310" s="82" t="str">
        <f t="shared" si="31"/>
        <v/>
      </c>
      <c r="BS310" s="53" t="str">
        <f t="shared" si="30"/>
        <v/>
      </c>
      <c r="BT310" s="53" t="s">
        <v>50</v>
      </c>
      <c r="BU310" s="53"/>
      <c r="BV310" s="53"/>
      <c r="BW310" s="53" t="s">
        <v>51</v>
      </c>
      <c r="BX310" s="53">
        <v>1</v>
      </c>
      <c r="BY310" s="83"/>
      <c r="BZ310" s="53"/>
      <c r="CA310" s="53"/>
    </row>
    <row r="311" spans="3:79" ht="14.25" hidden="1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28"/>
        <v>9</v>
      </c>
      <c r="M311" s="26">
        <f t="shared" si="29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67" t="e">
        <f>SUMIFS([1]Up!$J:$J,[1]Up!$D:$D,D311)</f>
        <v>#VALUE!</v>
      </c>
      <c r="BQ311" s="82"/>
      <c r="BR311" s="82" t="str">
        <f t="shared" si="31"/>
        <v/>
      </c>
      <c r="BS311" s="53" t="str">
        <f t="shared" si="30"/>
        <v/>
      </c>
      <c r="BT311" s="53" t="s">
        <v>50</v>
      </c>
      <c r="BU311" s="84" t="s">
        <v>60</v>
      </c>
      <c r="BV311" s="53"/>
      <c r="BW311" s="53" t="s">
        <v>61</v>
      </c>
      <c r="BX311" s="53">
        <v>9</v>
      </c>
      <c r="BY311" s="83">
        <v>46134</v>
      </c>
      <c r="BZ311" s="53"/>
      <c r="CA311" s="53"/>
    </row>
    <row r="312" spans="3:79" ht="14.25" hidden="1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28"/>
        <v>1</v>
      </c>
      <c r="M312" s="26">
        <f t="shared" si="2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67" t="e">
        <f>SUMIFS([1]Up!$J:$J,[1]Up!$D:$D,D312)</f>
        <v>#VALUE!</v>
      </c>
      <c r="BQ312" s="82"/>
      <c r="BR312" s="82" t="str">
        <f t="shared" si="31"/>
        <v/>
      </c>
      <c r="BS312" s="53" t="str">
        <f t="shared" si="30"/>
        <v/>
      </c>
      <c r="BT312" s="53" t="s">
        <v>50</v>
      </c>
      <c r="BU312" s="53"/>
      <c r="BV312" s="53"/>
      <c r="BW312" s="53" t="s">
        <v>51</v>
      </c>
      <c r="BX312" s="53">
        <v>1</v>
      </c>
      <c r="BY312" s="83"/>
      <c r="BZ312" s="53"/>
      <c r="CA312" s="53"/>
    </row>
    <row r="313" spans="3:79" ht="14.25" hidden="1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28"/>
        <v>2</v>
      </c>
      <c r="M313" s="26">
        <f t="shared" si="29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67" t="e">
        <f>SUMIFS([1]Up!$J:$J,[1]Up!$D:$D,D313)</f>
        <v>#VALUE!</v>
      </c>
      <c r="BQ313" s="82"/>
      <c r="BR313" s="82" t="str">
        <f t="shared" si="31"/>
        <v/>
      </c>
      <c r="BS313" s="53" t="str">
        <f t="shared" si="30"/>
        <v/>
      </c>
      <c r="BT313" s="53" t="s">
        <v>50</v>
      </c>
      <c r="BU313" s="84" t="s">
        <v>60</v>
      </c>
      <c r="BV313" s="53"/>
      <c r="BW313" s="53" t="s">
        <v>61</v>
      </c>
      <c r="BX313" s="53">
        <v>2</v>
      </c>
      <c r="BY313" s="83">
        <v>46134</v>
      </c>
      <c r="BZ313" s="53"/>
      <c r="CA313" s="53"/>
    </row>
    <row r="314" spans="3:79" ht="14.25" hidden="1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28"/>
        <v>1</v>
      </c>
      <c r="M314" s="26">
        <f t="shared" si="2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67" t="e">
        <f>SUMIFS([1]Up!$J:$J,[1]Up!$D:$D,D314)</f>
        <v>#VALUE!</v>
      </c>
      <c r="BQ314" s="82"/>
      <c r="BR314" s="82" t="str">
        <f t="shared" si="31"/>
        <v/>
      </c>
      <c r="BS314" s="53" t="str">
        <f t="shared" si="30"/>
        <v/>
      </c>
      <c r="BT314" s="53" t="s">
        <v>50</v>
      </c>
      <c r="BU314" s="53"/>
      <c r="BV314" s="53"/>
      <c r="BW314" s="53" t="s">
        <v>51</v>
      </c>
      <c r="BX314" s="53">
        <v>1</v>
      </c>
      <c r="BY314" s="83"/>
      <c r="BZ314" s="53"/>
      <c r="CA314" s="53"/>
    </row>
    <row r="315" spans="3:79" ht="14.25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28"/>
        <v>1</v>
      </c>
      <c r="M315" s="26">
        <f t="shared" si="29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67" t="e">
        <f>SUMIFS([1]Up!$J:$J,[1]Up!$D:$D,D315)</f>
        <v>#VALUE!</v>
      </c>
      <c r="BQ315" s="82"/>
      <c r="BR315" s="82" t="str">
        <f t="shared" si="31"/>
        <v/>
      </c>
      <c r="BS315" s="53" t="str">
        <f t="shared" si="30"/>
        <v/>
      </c>
      <c r="BT315" s="53" t="s">
        <v>50</v>
      </c>
      <c r="BU315" s="84" t="s">
        <v>489</v>
      </c>
      <c r="BV315" s="53"/>
      <c r="BW315" s="53" t="s">
        <v>490</v>
      </c>
      <c r="BX315" s="53">
        <v>1</v>
      </c>
      <c r="BY315" s="83">
        <v>46134</v>
      </c>
      <c r="BZ315" s="53"/>
      <c r="CA315" s="53"/>
    </row>
    <row r="316" spans="3:79" ht="14.25" hidden="1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28"/>
        <v>1</v>
      </c>
      <c r="M316" s="26">
        <f t="shared" si="2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67" t="e">
        <f>SUMIFS([1]Up!$J:$J,[1]Up!$D:$D,D316)</f>
        <v>#VALUE!</v>
      </c>
      <c r="BQ316" s="82"/>
      <c r="BR316" s="82" t="str">
        <f t="shared" si="31"/>
        <v/>
      </c>
      <c r="BS316" s="53" t="str">
        <f t="shared" si="30"/>
        <v>Thừa 1</v>
      </c>
      <c r="BT316" s="53" t="s">
        <v>50</v>
      </c>
      <c r="BU316" s="84" t="s">
        <v>486</v>
      </c>
      <c r="BV316" s="53"/>
      <c r="BW316" s="53" t="s">
        <v>487</v>
      </c>
      <c r="BX316" s="53">
        <v>1</v>
      </c>
      <c r="BY316" s="83">
        <v>46149</v>
      </c>
      <c r="BZ316" s="53"/>
      <c r="CA316" s="53"/>
    </row>
    <row r="317" spans="3:79" ht="14.25" hidden="1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28"/>
        <v>1</v>
      </c>
      <c r="M317" s="26">
        <f t="shared" si="2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67" t="e">
        <f>SUMIFS([1]Up!$J:$J,[1]Up!$D:$D,D317)</f>
        <v>#VALUE!</v>
      </c>
      <c r="BQ317" s="82"/>
      <c r="BR317" s="82" t="str">
        <f t="shared" si="31"/>
        <v/>
      </c>
      <c r="BS317" s="53" t="str">
        <f t="shared" si="30"/>
        <v/>
      </c>
      <c r="BT317" s="53" t="s">
        <v>50</v>
      </c>
      <c r="BU317" s="53"/>
      <c r="BV317" s="53"/>
      <c r="BW317" s="53" t="s">
        <v>51</v>
      </c>
      <c r="BX317" s="53">
        <v>1</v>
      </c>
      <c r="BY317" s="83"/>
      <c r="BZ317" s="53"/>
      <c r="CA317" s="53"/>
    </row>
    <row r="318" spans="3:79" ht="14.25" hidden="1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28"/>
        <v>1</v>
      </c>
      <c r="M318" s="26">
        <f t="shared" si="29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67" t="e">
        <f>SUMIFS([1]Up!$J:$J,[1]Up!$D:$D,D318)</f>
        <v>#VALUE!</v>
      </c>
      <c r="BQ318" s="82" t="s">
        <v>143</v>
      </c>
      <c r="BR318" s="82" t="str">
        <f t="shared" si="31"/>
        <v>PL6</v>
      </c>
      <c r="BS318" s="53" t="str">
        <f t="shared" si="30"/>
        <v>Thừa 1</v>
      </c>
      <c r="BT318" s="53" t="s">
        <v>50</v>
      </c>
      <c r="BU318" s="53"/>
      <c r="BV318" s="53"/>
      <c r="BW318" s="53" t="s">
        <v>51</v>
      </c>
      <c r="BX318" s="53">
        <v>1</v>
      </c>
      <c r="BY318" s="83"/>
      <c r="BZ318" s="53"/>
      <c r="CA318" s="53"/>
    </row>
    <row r="319" spans="3:79" ht="14.25" hidden="1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28"/>
        <v>10</v>
      </c>
      <c r="M319" s="26">
        <f t="shared" si="2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67" t="e">
        <f>SUMIFS([1]Up!$J:$J,[1]Up!$D:$D,D319)</f>
        <v>#VALUE!</v>
      </c>
      <c r="BQ319" s="82"/>
      <c r="BR319" s="82" t="str">
        <f t="shared" si="31"/>
        <v>PL12</v>
      </c>
      <c r="BS319" s="53" t="str">
        <f t="shared" si="30"/>
        <v/>
      </c>
      <c r="BT319" s="53" t="s">
        <v>50</v>
      </c>
      <c r="BU319" s="53" t="s">
        <v>480</v>
      </c>
      <c r="BV319" s="53"/>
      <c r="BW319" s="53" t="s">
        <v>481</v>
      </c>
      <c r="BX319" s="53">
        <v>10</v>
      </c>
      <c r="BY319" s="83">
        <v>46128</v>
      </c>
      <c r="BZ319" s="53"/>
      <c r="CA319" s="53"/>
    </row>
    <row r="320" spans="3:79" ht="14.25" hidden="1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28"/>
        <v>8</v>
      </c>
      <c r="M320" s="26">
        <f t="shared" si="2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67" t="e">
        <f>SUMIFS([1]Up!$J:$J,[1]Up!$D:$D,D320)</f>
        <v>#VALUE!</v>
      </c>
      <c r="BQ320" s="82"/>
      <c r="BR320" s="82" t="str">
        <f t="shared" si="31"/>
        <v>PL10</v>
      </c>
      <c r="BS320" s="53" t="str">
        <f t="shared" si="30"/>
        <v/>
      </c>
      <c r="BT320" s="53" t="s">
        <v>50</v>
      </c>
      <c r="BU320" s="84" t="s">
        <v>130</v>
      </c>
      <c r="BV320" s="53"/>
      <c r="BW320" s="53" t="s">
        <v>131</v>
      </c>
      <c r="BX320" s="53">
        <v>8</v>
      </c>
      <c r="BY320" s="83">
        <v>46128</v>
      </c>
      <c r="BZ320" s="53"/>
      <c r="CA320" s="53"/>
    </row>
    <row r="321" spans="3:79" ht="14.25" hidden="1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28"/>
        <v>8</v>
      </c>
      <c r="M321" s="26">
        <f t="shared" si="2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67" t="e">
        <f>SUMIFS([1]Up!$J:$J,[1]Up!$D:$D,D321)</f>
        <v>#VALUE!</v>
      </c>
      <c r="BQ321" s="82"/>
      <c r="BR321" s="82" t="str">
        <f t="shared" si="31"/>
        <v>PL12</v>
      </c>
      <c r="BS321" s="53" t="str">
        <f t="shared" si="30"/>
        <v/>
      </c>
      <c r="BT321" s="53" t="s">
        <v>50</v>
      </c>
      <c r="BU321" s="53" t="s">
        <v>98</v>
      </c>
      <c r="BV321" s="53"/>
      <c r="BW321" s="53" t="s">
        <v>99</v>
      </c>
      <c r="BX321" s="53">
        <v>8</v>
      </c>
      <c r="BY321" s="83">
        <v>46128</v>
      </c>
      <c r="BZ321" s="53"/>
      <c r="CA321" s="53"/>
    </row>
    <row r="322" spans="3:79" ht="14.25" hidden="1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28"/>
        <v>2</v>
      </c>
      <c r="M322" s="26">
        <f t="shared" si="2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67" t="e">
        <f>SUMIFS([1]Up!$J:$J,[1]Up!$D:$D,D322)</f>
        <v>#VALUE!</v>
      </c>
      <c r="BQ322" s="82"/>
      <c r="BR322" s="82" t="str">
        <f t="shared" si="31"/>
        <v>PL25</v>
      </c>
      <c r="BS322" s="53" t="str">
        <f t="shared" si="30"/>
        <v/>
      </c>
      <c r="BT322" s="53" t="s">
        <v>50</v>
      </c>
      <c r="BU322" s="53" t="s">
        <v>3658</v>
      </c>
      <c r="BV322" s="53"/>
      <c r="BW322" s="53" t="s">
        <v>194</v>
      </c>
      <c r="BX322" s="53">
        <v>2</v>
      </c>
      <c r="BY322" s="83">
        <v>46212</v>
      </c>
      <c r="BZ322" s="53"/>
      <c r="CA322" s="53"/>
    </row>
    <row r="323" spans="3:79" ht="14.25" hidden="1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28"/>
        <v>0</v>
      </c>
      <c r="M323" s="26">
        <f t="shared" si="29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67" t="e">
        <f>SUMIFS([1]Up!$J:$J,[1]Up!$D:$D,D323)</f>
        <v>#VALUE!</v>
      </c>
      <c r="BQ323" s="82"/>
      <c r="BR323" s="82" t="str">
        <f t="shared" si="31"/>
        <v/>
      </c>
      <c r="BS323" s="53" t="str">
        <f t="shared" si="30"/>
        <v/>
      </c>
      <c r="BT323" s="53"/>
      <c r="BU323" s="53"/>
      <c r="BV323" s="53"/>
      <c r="BW323" s="53"/>
      <c r="BX323" s="53"/>
      <c r="BY323" s="83"/>
      <c r="BZ323" s="53"/>
      <c r="CA323" s="53"/>
    </row>
    <row r="324" spans="3:79" ht="14.25" hidden="1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28"/>
        <v>0</v>
      </c>
      <c r="M324" s="26">
        <f t="shared" si="2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67" t="e">
        <f>SUMIFS([1]Up!$J:$J,[1]Up!$D:$D,D324)</f>
        <v>#VALUE!</v>
      </c>
      <c r="BQ324" s="82"/>
      <c r="BR324" s="82" t="str">
        <f t="shared" si="31"/>
        <v/>
      </c>
      <c r="BS324" s="53" t="str">
        <f t="shared" si="30"/>
        <v/>
      </c>
      <c r="BT324" s="53"/>
      <c r="BU324" s="53"/>
      <c r="BV324" s="53"/>
      <c r="BW324" s="53"/>
      <c r="BX324" s="53"/>
      <c r="BY324" s="83"/>
      <c r="BZ324" s="53"/>
      <c r="CA324" s="53"/>
    </row>
    <row r="325" spans="3:79" ht="14.25" hidden="1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28"/>
        <v>0</v>
      </c>
      <c r="M325" s="26">
        <f t="shared" si="2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67" t="e">
        <f>SUMIFS([1]Up!$J:$J,[1]Up!$D:$D,D325)</f>
        <v>#VALUE!</v>
      </c>
      <c r="BQ325" s="82"/>
      <c r="BR325" s="82" t="str">
        <f t="shared" si="31"/>
        <v/>
      </c>
      <c r="BS325" s="53" t="str">
        <f t="shared" si="30"/>
        <v/>
      </c>
      <c r="BT325" s="53"/>
      <c r="BU325" s="53"/>
      <c r="BV325" s="53"/>
      <c r="BW325" s="53"/>
      <c r="BX325" s="53"/>
      <c r="BY325" s="83"/>
      <c r="BZ325" s="53"/>
      <c r="CA325" s="53"/>
    </row>
    <row r="326" spans="3:79" ht="14.25" hidden="1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28"/>
        <v>0</v>
      </c>
      <c r="M326" s="26">
        <f t="shared" si="2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67" t="e">
        <f>SUMIFS([1]Up!$J:$J,[1]Up!$D:$D,D326)</f>
        <v>#VALUE!</v>
      </c>
      <c r="BQ326" s="82"/>
      <c r="BR326" s="82" t="str">
        <f t="shared" si="31"/>
        <v/>
      </c>
      <c r="BS326" s="53" t="str">
        <f t="shared" si="30"/>
        <v/>
      </c>
      <c r="BT326" s="53"/>
      <c r="BU326" s="53"/>
      <c r="BV326" s="53"/>
      <c r="BW326" s="53"/>
      <c r="BX326" s="53"/>
      <c r="BY326" s="83"/>
      <c r="BZ326" s="53"/>
      <c r="CA326" s="53"/>
    </row>
    <row r="327" spans="3:79" ht="14.25" hidden="1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28"/>
        <v>0</v>
      </c>
      <c r="M327" s="26">
        <f t="shared" si="2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67" t="e">
        <f>SUMIFS([1]Up!$J:$J,[1]Up!$D:$D,D327)</f>
        <v>#VALUE!</v>
      </c>
      <c r="BQ327" s="82"/>
      <c r="BR327" s="82" t="str">
        <f t="shared" si="31"/>
        <v/>
      </c>
      <c r="BS327" s="53" t="str">
        <f t="shared" si="30"/>
        <v/>
      </c>
      <c r="BT327" s="53"/>
      <c r="BU327" s="53"/>
      <c r="BV327" s="53"/>
      <c r="BW327" s="53"/>
      <c r="BX327" s="53"/>
      <c r="BY327" s="83"/>
      <c r="BZ327" s="53"/>
      <c r="CA327" s="53"/>
    </row>
    <row r="328" spans="3:79" ht="14.25" hidden="1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28"/>
        <v>0</v>
      </c>
      <c r="M328" s="26">
        <f t="shared" si="2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67" t="e">
        <f>SUMIFS([1]Up!$J:$J,[1]Up!$D:$D,D328)</f>
        <v>#VALUE!</v>
      </c>
      <c r="BQ328" s="82"/>
      <c r="BR328" s="82" t="str">
        <f t="shared" si="31"/>
        <v/>
      </c>
      <c r="BS328" s="53" t="str">
        <f t="shared" si="30"/>
        <v/>
      </c>
      <c r="BT328" s="53"/>
      <c r="BU328" s="53"/>
      <c r="BV328" s="53"/>
      <c r="BW328" s="53"/>
      <c r="BX328" s="53"/>
      <c r="BY328" s="83"/>
      <c r="BZ328" s="53"/>
      <c r="CA328" s="53"/>
    </row>
    <row r="329" spans="3:79" ht="14.25" hidden="1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28"/>
        <v>0</v>
      </c>
      <c r="M329" s="26">
        <f t="shared" si="2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67" t="e">
        <f>SUMIFS([1]Up!$J:$J,[1]Up!$D:$D,D329)</f>
        <v>#VALUE!</v>
      </c>
      <c r="BQ329" s="82"/>
      <c r="BR329" s="82" t="str">
        <f t="shared" si="31"/>
        <v/>
      </c>
      <c r="BS329" s="53" t="str">
        <f t="shared" si="30"/>
        <v/>
      </c>
      <c r="BT329" s="53"/>
      <c r="BU329" s="53"/>
      <c r="BV329" s="53"/>
      <c r="BW329" s="53"/>
      <c r="BX329" s="53"/>
      <c r="BY329" s="83"/>
      <c r="BZ329" s="53"/>
      <c r="CA329" s="53"/>
    </row>
    <row r="330" spans="3:79" ht="14.25" hidden="1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28"/>
        <v>0</v>
      </c>
      <c r="M330" s="26">
        <f t="shared" si="2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67" t="e">
        <f>SUMIFS([1]Up!$J:$J,[1]Up!$D:$D,D330)</f>
        <v>#VALUE!</v>
      </c>
      <c r="BQ330" s="82"/>
      <c r="BR330" s="82" t="str">
        <f t="shared" si="31"/>
        <v/>
      </c>
      <c r="BS330" s="53" t="str">
        <f t="shared" si="30"/>
        <v/>
      </c>
      <c r="BT330" s="53"/>
      <c r="BU330" s="53"/>
      <c r="BV330" s="53"/>
      <c r="BW330" s="53"/>
      <c r="BX330" s="53"/>
      <c r="BY330" s="83"/>
      <c r="BZ330" s="53"/>
      <c r="CA330" s="53"/>
    </row>
    <row r="331" spans="3:79" ht="14.25" hidden="1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28"/>
        <v>0</v>
      </c>
      <c r="M331" s="26">
        <f t="shared" si="2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67" t="e">
        <f>SUMIFS([1]Up!$J:$J,[1]Up!$D:$D,D331)</f>
        <v>#VALUE!</v>
      </c>
      <c r="BQ331" s="82"/>
      <c r="BR331" s="82" t="str">
        <f t="shared" si="31"/>
        <v/>
      </c>
      <c r="BS331" s="53" t="str">
        <f t="shared" si="30"/>
        <v/>
      </c>
      <c r="BT331" s="53"/>
      <c r="BU331" s="53"/>
      <c r="BV331" s="53"/>
      <c r="BW331" s="53"/>
      <c r="BX331" s="53"/>
      <c r="BY331" s="83"/>
      <c r="BZ331" s="53"/>
      <c r="CA331" s="53"/>
    </row>
    <row r="332" spans="3:79" ht="14.25" hidden="1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28"/>
        <v>0</v>
      </c>
      <c r="M332" s="26">
        <f t="shared" si="2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67" t="e">
        <f>SUMIFS([1]Up!$J:$J,[1]Up!$D:$D,D332)</f>
        <v>#VALUE!</v>
      </c>
      <c r="BQ332" s="82"/>
      <c r="BR332" s="82" t="str">
        <f t="shared" si="31"/>
        <v/>
      </c>
      <c r="BS332" s="53" t="str">
        <f t="shared" si="30"/>
        <v/>
      </c>
      <c r="BT332" s="53"/>
      <c r="BU332" s="53"/>
      <c r="BV332" s="53"/>
      <c r="BW332" s="53"/>
      <c r="BX332" s="53"/>
      <c r="BY332" s="83"/>
      <c r="BZ332" s="53"/>
      <c r="CA332" s="53"/>
    </row>
    <row r="333" spans="3:79" ht="14.25" hidden="1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28"/>
        <v>1</v>
      </c>
      <c r="M333" s="26">
        <f t="shared" si="2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67" t="e">
        <f>SUMIFS([1]Up!$J:$J,[1]Up!$D:$D,D333)</f>
        <v>#VALUE!</v>
      </c>
      <c r="BQ333" s="82"/>
      <c r="BR333" s="82" t="str">
        <f t="shared" si="31"/>
        <v/>
      </c>
      <c r="BS333" s="53" t="str">
        <f t="shared" si="30"/>
        <v/>
      </c>
      <c r="BT333" s="53" t="s">
        <v>50</v>
      </c>
      <c r="BU333" s="84" t="s">
        <v>436</v>
      </c>
      <c r="BV333" s="53"/>
      <c r="BW333" s="53" t="s">
        <v>437</v>
      </c>
      <c r="BX333" s="53">
        <v>1</v>
      </c>
      <c r="BY333" s="83">
        <v>46133</v>
      </c>
      <c r="BZ333" s="53"/>
      <c r="CA333" s="53"/>
    </row>
    <row r="334" spans="3:79" ht="14.25" hidden="1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28"/>
        <v>2</v>
      </c>
      <c r="M334" s="26">
        <f t="shared" si="29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67" t="e">
        <f>SUMIFS([1]Up!$J:$J,[1]Up!$D:$D,D334)</f>
        <v>#VALUE!</v>
      </c>
      <c r="BQ334" s="82"/>
      <c r="BR334" s="82" t="str">
        <f t="shared" si="31"/>
        <v>PL6</v>
      </c>
      <c r="BS334" s="53" t="str">
        <f t="shared" si="30"/>
        <v/>
      </c>
      <c r="BT334" s="53" t="s">
        <v>50</v>
      </c>
      <c r="BU334" s="53" t="s">
        <v>432</v>
      </c>
      <c r="BV334" s="53"/>
      <c r="BW334" s="53" t="s">
        <v>433</v>
      </c>
      <c r="BX334" s="53">
        <v>2</v>
      </c>
      <c r="BY334" s="83">
        <v>46149</v>
      </c>
      <c r="BZ334" s="53"/>
      <c r="CA334" s="53"/>
    </row>
    <row r="335" spans="3:79" ht="14.25" hidden="1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28"/>
        <v>9</v>
      </c>
      <c r="M335" s="26">
        <f t="shared" si="29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67" t="e">
        <f>SUMIFS([1]Up!$J:$J,[1]Up!$D:$D,D335)</f>
        <v>#VALUE!</v>
      </c>
      <c r="BQ335" s="82"/>
      <c r="BR335" s="82" t="str">
        <f t="shared" si="31"/>
        <v>PL10</v>
      </c>
      <c r="BS335" s="53" t="str">
        <f t="shared" si="30"/>
        <v/>
      </c>
      <c r="BT335" s="53" t="s">
        <v>50</v>
      </c>
      <c r="BU335" s="84" t="s">
        <v>130</v>
      </c>
      <c r="BV335" s="53"/>
      <c r="BW335" s="53" t="s">
        <v>131</v>
      </c>
      <c r="BX335" s="53">
        <v>9</v>
      </c>
      <c r="BY335" s="83">
        <v>46128</v>
      </c>
      <c r="BZ335" s="53"/>
      <c r="CA335" s="53"/>
    </row>
    <row r="336" spans="3:79" ht="14.25" hidden="1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28"/>
        <v>10</v>
      </c>
      <c r="M336" s="26">
        <f t="shared" si="29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67" t="e">
        <f>SUMIFS([1]Up!$J:$J,[1]Up!$D:$D,D336)</f>
        <v>#VALUE!</v>
      </c>
      <c r="BQ336" s="82"/>
      <c r="BR336" s="82" t="str">
        <f t="shared" si="31"/>
        <v>PL10</v>
      </c>
      <c r="BS336" s="53" t="str">
        <f t="shared" si="30"/>
        <v/>
      </c>
      <c r="BT336" s="53" t="s">
        <v>50</v>
      </c>
      <c r="BU336" s="84" t="s">
        <v>130</v>
      </c>
      <c r="BV336" s="53"/>
      <c r="BW336" s="53" t="s">
        <v>131</v>
      </c>
      <c r="BX336" s="53">
        <v>10</v>
      </c>
      <c r="BY336" s="83">
        <v>46128</v>
      </c>
      <c r="BZ336" s="53"/>
      <c r="CA336" s="53"/>
    </row>
    <row r="337" spans="3:79" ht="14.25" hidden="1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28"/>
        <v>0</v>
      </c>
      <c r="M337" s="26">
        <f t="shared" si="29"/>
        <v>1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67" t="e">
        <f>SUMIFS([1]Up!$J:$J,[1]Up!$D:$D,D337)</f>
        <v>#VALUE!</v>
      </c>
      <c r="BQ337" s="82"/>
      <c r="BR337" s="82" t="str">
        <f t="shared" si="31"/>
        <v>PL10</v>
      </c>
      <c r="BS337" s="53" t="str">
        <f t="shared" si="30"/>
        <v/>
      </c>
      <c r="BT337" s="53" t="s">
        <v>50</v>
      </c>
      <c r="BU337" s="53" t="s">
        <v>423</v>
      </c>
      <c r="BV337" s="53"/>
      <c r="BW337" s="53" t="s">
        <v>424</v>
      </c>
      <c r="BX337" s="53">
        <v>1</v>
      </c>
      <c r="BY337" s="83">
        <v>46149</v>
      </c>
      <c r="BZ337" s="53"/>
      <c r="CA337" s="53"/>
    </row>
    <row r="338" spans="3:79" ht="14.25" hidden="1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28"/>
        <v>28</v>
      </c>
      <c r="M338" s="26">
        <f t="shared" si="29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67" t="e">
        <f>SUMIFS([1]Up!$J:$J,[1]Up!$D:$D,D338)</f>
        <v>#VALUE!</v>
      </c>
      <c r="BQ338" s="82"/>
      <c r="BR338" s="82" t="str">
        <f t="shared" si="31"/>
        <v>PL10</v>
      </c>
      <c r="BS338" s="53" t="str">
        <f t="shared" si="30"/>
        <v>Thừa 1</v>
      </c>
      <c r="BT338" s="53" t="s">
        <v>50</v>
      </c>
      <c r="BU338" s="84" t="s">
        <v>130</v>
      </c>
      <c r="BV338" s="53"/>
      <c r="BW338" s="53" t="s">
        <v>131</v>
      </c>
      <c r="BX338" s="53">
        <v>29</v>
      </c>
      <c r="BY338" s="83">
        <v>46128</v>
      </c>
      <c r="BZ338" s="53"/>
      <c r="CA338" s="53"/>
    </row>
    <row r="339" spans="3:79" ht="14.25" hidden="1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28"/>
        <v>0</v>
      </c>
      <c r="M339" s="26">
        <f t="shared" si="29"/>
        <v>2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67" t="e">
        <f>SUMIFS([1]Up!$J:$J,[1]Up!$D:$D,D339)</f>
        <v>#VALUE!</v>
      </c>
      <c r="BQ339" s="82"/>
      <c r="BR339" s="82" t="str">
        <f t="shared" si="31"/>
        <v/>
      </c>
      <c r="BS339" s="53" t="str">
        <f t="shared" si="30"/>
        <v/>
      </c>
      <c r="BT339" s="53" t="s">
        <v>82</v>
      </c>
      <c r="BU339" s="53" t="s">
        <v>417</v>
      </c>
      <c r="BV339" s="53"/>
      <c r="BW339" s="53" t="s">
        <v>418</v>
      </c>
      <c r="BX339" s="53">
        <v>2</v>
      </c>
      <c r="BY339" s="83">
        <v>46133</v>
      </c>
      <c r="BZ339" s="53"/>
      <c r="CA339" s="53"/>
    </row>
    <row r="340" spans="3:79" ht="14.25" hidden="1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28"/>
        <v>48</v>
      </c>
      <c r="M340" s="26">
        <f t="shared" si="2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67" t="e">
        <f>SUMIFS([1]Up!$J:$J,[1]Up!$D:$D,D340)</f>
        <v>#VALUE!</v>
      </c>
      <c r="BQ340" s="82"/>
      <c r="BR340" s="82" t="str">
        <f t="shared" si="31"/>
        <v/>
      </c>
      <c r="BS340" s="53" t="str">
        <f t="shared" si="30"/>
        <v/>
      </c>
      <c r="BT340" s="53" t="s">
        <v>50</v>
      </c>
      <c r="BU340" s="53" t="s">
        <v>413</v>
      </c>
      <c r="BV340" s="53"/>
      <c r="BW340" s="53" t="s">
        <v>414</v>
      </c>
      <c r="BX340" s="53">
        <v>48</v>
      </c>
      <c r="BY340" s="83">
        <v>46133</v>
      </c>
      <c r="BZ340" s="53"/>
      <c r="CA340" s="53"/>
    </row>
    <row r="341" spans="3:79" ht="14.25" hidden="1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28"/>
        <v>4</v>
      </c>
      <c r="M341" s="26">
        <f t="shared" si="2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>
        <v>-1</v>
      </c>
      <c r="BP341" s="67" t="e">
        <f>SUMIFS([1]Up!$J:$J,[1]Up!$D:$D,D341)</f>
        <v>#VALUE!</v>
      </c>
      <c r="BQ341" s="82"/>
      <c r="BR341" s="82" t="str">
        <f t="shared" si="31"/>
        <v/>
      </c>
      <c r="BS341" s="53" t="str">
        <f t="shared" si="30"/>
        <v/>
      </c>
      <c r="BT341" s="53" t="s">
        <v>50</v>
      </c>
      <c r="BU341" s="84" t="s">
        <v>408</v>
      </c>
      <c r="BV341" s="53"/>
      <c r="BW341" s="53" t="s">
        <v>409</v>
      </c>
      <c r="BX341" s="53">
        <v>5</v>
      </c>
      <c r="BY341" s="83">
        <v>46133</v>
      </c>
      <c r="BZ341" s="53"/>
      <c r="CA341" s="53"/>
    </row>
    <row r="342" spans="3:79" ht="14.25" hidden="1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28"/>
        <v>1</v>
      </c>
      <c r="M342" s="26">
        <f t="shared" si="2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>
        <v>1</v>
      </c>
      <c r="BP342" s="67" t="e">
        <f>SUMIFS([1]Up!$J:$J,[1]Up!$D:$D,D342)</f>
        <v>#VALUE!</v>
      </c>
      <c r="BQ342" s="82" t="s">
        <v>3870</v>
      </c>
      <c r="BR342" s="82" t="str">
        <f t="shared" si="31"/>
        <v/>
      </c>
      <c r="BS342" s="53" t="str">
        <f t="shared" si="30"/>
        <v>Thừa 1</v>
      </c>
      <c r="BT342" s="53" t="s">
        <v>50</v>
      </c>
      <c r="BU342" s="53" t="s">
        <v>404</v>
      </c>
      <c r="BV342" s="53"/>
      <c r="BW342" s="53" t="s">
        <v>405</v>
      </c>
      <c r="BX342" s="53">
        <v>1</v>
      </c>
      <c r="BY342" s="83">
        <v>46149</v>
      </c>
      <c r="BZ342" s="53"/>
      <c r="CA342" s="53"/>
    </row>
    <row r="343" spans="3:79" ht="14.25" hidden="1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28"/>
        <v>1</v>
      </c>
      <c r="M343" s="26">
        <f t="shared" si="29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67" t="e">
        <f>SUMIFS([1]Up!$J:$J,[1]Up!$D:$D,D343)</f>
        <v>#VALUE!</v>
      </c>
      <c r="BQ343" s="82"/>
      <c r="BR343" s="82" t="str">
        <f t="shared" si="31"/>
        <v/>
      </c>
      <c r="BS343" s="53" t="str">
        <f t="shared" si="30"/>
        <v/>
      </c>
      <c r="BT343" s="53" t="s">
        <v>50</v>
      </c>
      <c r="BU343" s="84" t="s">
        <v>60</v>
      </c>
      <c r="BV343" s="53"/>
      <c r="BW343" s="53" t="s">
        <v>61</v>
      </c>
      <c r="BX343" s="53">
        <v>1</v>
      </c>
      <c r="BY343" s="83">
        <v>46134</v>
      </c>
      <c r="BZ343" s="53"/>
      <c r="CA343" s="53"/>
    </row>
    <row r="344" spans="3:79" ht="14.25" hidden="1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28"/>
        <v>7</v>
      </c>
      <c r="M344" s="26">
        <f t="shared" si="29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67" t="e">
        <f>SUMIFS([1]Up!$J:$J,[1]Up!$D:$D,D344)</f>
        <v>#VALUE!</v>
      </c>
      <c r="BQ344" s="82"/>
      <c r="BR344" s="82" t="str">
        <f t="shared" si="31"/>
        <v/>
      </c>
      <c r="BS344" s="53" t="str">
        <f t="shared" si="30"/>
        <v/>
      </c>
      <c r="BT344" s="53" t="s">
        <v>50</v>
      </c>
      <c r="BU344" s="84" t="s">
        <v>60</v>
      </c>
      <c r="BV344" s="53"/>
      <c r="BW344" s="53" t="s">
        <v>61</v>
      </c>
      <c r="BX344" s="53">
        <v>7</v>
      </c>
      <c r="BY344" s="83">
        <v>46134</v>
      </c>
      <c r="BZ344" s="53"/>
      <c r="CA344" s="53"/>
    </row>
    <row r="345" spans="3:79" ht="14.25" hidden="1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28"/>
        <v>1</v>
      </c>
      <c r="M345" s="26">
        <f t="shared" si="29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67" t="e">
        <f>SUMIFS([1]Up!$J:$J,[1]Up!$D:$D,D345)</f>
        <v>#VALUE!</v>
      </c>
      <c r="BQ345" s="82"/>
      <c r="BR345" s="82" t="str">
        <f t="shared" si="31"/>
        <v/>
      </c>
      <c r="BS345" s="53" t="str">
        <f t="shared" si="30"/>
        <v/>
      </c>
      <c r="BT345" s="53" t="s">
        <v>50</v>
      </c>
      <c r="BU345" s="84" t="s">
        <v>60</v>
      </c>
      <c r="BV345" s="53"/>
      <c r="BW345" s="53" t="s">
        <v>61</v>
      </c>
      <c r="BX345" s="53">
        <v>1</v>
      </c>
      <c r="BY345" s="83">
        <v>46134</v>
      </c>
      <c r="BZ345" s="53"/>
      <c r="CA345" s="53"/>
    </row>
    <row r="346" spans="3:79" ht="14.25" hidden="1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28"/>
        <v>1</v>
      </c>
      <c r="M346" s="26">
        <f t="shared" si="2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67" t="e">
        <f>SUMIFS([1]Up!$J:$J,[1]Up!$D:$D,D346)</f>
        <v>#VALUE!</v>
      </c>
      <c r="BQ346" s="82"/>
      <c r="BR346" s="82" t="str">
        <f t="shared" si="31"/>
        <v/>
      </c>
      <c r="BS346" s="53" t="str">
        <f t="shared" si="30"/>
        <v/>
      </c>
      <c r="BT346" s="53" t="s">
        <v>50</v>
      </c>
      <c r="BU346" s="53"/>
      <c r="BV346" s="53"/>
      <c r="BW346" s="53" t="s">
        <v>51</v>
      </c>
      <c r="BX346" s="53">
        <v>1</v>
      </c>
      <c r="BY346" s="83"/>
      <c r="BZ346" s="53"/>
      <c r="CA346" s="53"/>
    </row>
    <row r="347" spans="3:79" ht="14.25" hidden="1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28"/>
        <v>7</v>
      </c>
      <c r="M347" s="26">
        <f t="shared" si="29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67" t="e">
        <f>SUMIFS([1]Up!$J:$J,[1]Up!$D:$D,D347)</f>
        <v>#VALUE!</v>
      </c>
      <c r="BQ347" s="82"/>
      <c r="BR347" s="82" t="str">
        <f t="shared" si="31"/>
        <v/>
      </c>
      <c r="BS347" s="53" t="str">
        <f t="shared" si="30"/>
        <v/>
      </c>
      <c r="BT347" s="53" t="s">
        <v>50</v>
      </c>
      <c r="BU347" s="84" t="s">
        <v>60</v>
      </c>
      <c r="BV347" s="53"/>
      <c r="BW347" s="53" t="s">
        <v>61</v>
      </c>
      <c r="BX347" s="53">
        <v>7</v>
      </c>
      <c r="BY347" s="83">
        <v>46134</v>
      </c>
      <c r="BZ347" s="53"/>
      <c r="CA347" s="53"/>
    </row>
    <row r="348" spans="3:79" ht="14.25" hidden="1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28"/>
        <v>1</v>
      </c>
      <c r="M348" s="26">
        <f t="shared" si="29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67" t="e">
        <f>SUMIFS([1]Up!$J:$J,[1]Up!$D:$D,D348)</f>
        <v>#VALUE!</v>
      </c>
      <c r="BQ348" s="82"/>
      <c r="BR348" s="82" t="str">
        <f t="shared" si="31"/>
        <v/>
      </c>
      <c r="BS348" s="53" t="str">
        <f t="shared" si="30"/>
        <v/>
      </c>
      <c r="BT348" s="53" t="s">
        <v>50</v>
      </c>
      <c r="BU348" s="84" t="s">
        <v>60</v>
      </c>
      <c r="BV348" s="53"/>
      <c r="BW348" s="53" t="s">
        <v>61</v>
      </c>
      <c r="BX348" s="53">
        <v>1</v>
      </c>
      <c r="BY348" s="83">
        <v>46134</v>
      </c>
      <c r="BZ348" s="53"/>
      <c r="CA348" s="53"/>
    </row>
    <row r="349" spans="3:79" ht="14.25" hidden="1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28"/>
        <v>10</v>
      </c>
      <c r="M349" s="26">
        <f t="shared" si="29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67" t="e">
        <f>SUMIFS([1]Up!$J:$J,[1]Up!$D:$D,D349)</f>
        <v>#VALUE!</v>
      </c>
      <c r="BQ349" s="82"/>
      <c r="BR349" s="82" t="str">
        <f t="shared" si="31"/>
        <v/>
      </c>
      <c r="BS349" s="53" t="str">
        <f t="shared" si="30"/>
        <v/>
      </c>
      <c r="BT349" s="53" t="s">
        <v>50</v>
      </c>
      <c r="BU349" s="84" t="s">
        <v>60</v>
      </c>
      <c r="BV349" s="53"/>
      <c r="BW349" s="53" t="s">
        <v>61</v>
      </c>
      <c r="BX349" s="53">
        <v>10</v>
      </c>
      <c r="BY349" s="83">
        <v>46134</v>
      </c>
      <c r="BZ349" s="53"/>
      <c r="CA349" s="53"/>
    </row>
    <row r="350" spans="3:79" ht="14.25" hidden="1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2">MIN(SUM(N350:BO350),I350)</f>
        <v>2</v>
      </c>
      <c r="M350" s="26">
        <f t="shared" ref="M350:M413" si="33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67" t="e">
        <f>SUMIFS([1]Up!$J:$J,[1]Up!$D:$D,D350)</f>
        <v>#VALUE!</v>
      </c>
      <c r="BQ350" s="82"/>
      <c r="BR350" s="82" t="str">
        <f t="shared" si="31"/>
        <v/>
      </c>
      <c r="BS350" s="53" t="str">
        <f t="shared" ref="BS350:BS413" si="34">IF(ROUND(SUM(N350:BO350)-I350,0)&gt;0,"Thừa "&amp;SUM(N350:BO350)-I350,"")</f>
        <v/>
      </c>
      <c r="BT350" s="53" t="s">
        <v>50</v>
      </c>
      <c r="BU350" s="84" t="s">
        <v>60</v>
      </c>
      <c r="BV350" s="53"/>
      <c r="BW350" s="53" t="s">
        <v>61</v>
      </c>
      <c r="BX350" s="53">
        <v>2</v>
      </c>
      <c r="BY350" s="83">
        <v>46134</v>
      </c>
      <c r="BZ350" s="53"/>
      <c r="CA350" s="53"/>
    </row>
    <row r="351" spans="3:79" ht="14.25" hidden="1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2"/>
        <v>2</v>
      </c>
      <c r="M351" s="26">
        <f t="shared" si="33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67" t="e">
        <f>SUMIFS([1]Up!$J:$J,[1]Up!$D:$D,D351)</f>
        <v>#VALUE!</v>
      </c>
      <c r="BQ351" s="82"/>
      <c r="BR351" s="82" t="str">
        <f t="shared" si="31"/>
        <v/>
      </c>
      <c r="BS351" s="53" t="str">
        <f t="shared" si="34"/>
        <v/>
      </c>
      <c r="BT351" s="53" t="s">
        <v>50</v>
      </c>
      <c r="BU351" s="84" t="s">
        <v>60</v>
      </c>
      <c r="BV351" s="53"/>
      <c r="BW351" s="53" t="s">
        <v>61</v>
      </c>
      <c r="BX351" s="53">
        <v>2</v>
      </c>
      <c r="BY351" s="83">
        <v>46134</v>
      </c>
      <c r="BZ351" s="53"/>
      <c r="CA351" s="53"/>
    </row>
    <row r="352" spans="3:79" ht="14.25" hidden="1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2"/>
        <v>1</v>
      </c>
      <c r="M352" s="26">
        <f t="shared" si="33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67" t="e">
        <f>SUMIFS([1]Up!$J:$J,[1]Up!$D:$D,D352)</f>
        <v>#VALUE!</v>
      </c>
      <c r="BQ352" s="82"/>
      <c r="BR352" s="82" t="str">
        <f t="shared" si="31"/>
        <v/>
      </c>
      <c r="BS352" s="53" t="str">
        <f t="shared" si="34"/>
        <v/>
      </c>
      <c r="BT352" s="53" t="s">
        <v>50</v>
      </c>
      <c r="BU352" s="84" t="s">
        <v>60</v>
      </c>
      <c r="BV352" s="53"/>
      <c r="BW352" s="53" t="s">
        <v>61</v>
      </c>
      <c r="BX352" s="53">
        <v>1</v>
      </c>
      <c r="BY352" s="83">
        <v>46134</v>
      </c>
      <c r="BZ352" s="53"/>
      <c r="CA352" s="53"/>
    </row>
    <row r="353" spans="3:79" ht="14.25" hidden="1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2"/>
        <v>1</v>
      </c>
      <c r="M353" s="26">
        <f t="shared" si="33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67" t="e">
        <f>SUMIFS([1]Up!$J:$J,[1]Up!$D:$D,D353)</f>
        <v>#VALUE!</v>
      </c>
      <c r="BQ353" s="82"/>
      <c r="BR353" s="82" t="str">
        <f t="shared" si="31"/>
        <v/>
      </c>
      <c r="BS353" s="53" t="str">
        <f t="shared" si="34"/>
        <v/>
      </c>
      <c r="BT353" s="53" t="s">
        <v>50</v>
      </c>
      <c r="BU353" s="84" t="s">
        <v>60</v>
      </c>
      <c r="BV353" s="53"/>
      <c r="BW353" s="53" t="s">
        <v>61</v>
      </c>
      <c r="BX353" s="53">
        <v>1</v>
      </c>
      <c r="BY353" s="83">
        <v>46134</v>
      </c>
      <c r="BZ353" s="53"/>
      <c r="CA353" s="53"/>
    </row>
    <row r="354" spans="3:79" ht="14.25" hidden="1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2"/>
        <v>1</v>
      </c>
      <c r="M354" s="26">
        <f t="shared" si="3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67" t="e">
        <f>SUMIFS([1]Up!$J:$J,[1]Up!$D:$D,D354)</f>
        <v>#VALUE!</v>
      </c>
      <c r="BQ354" s="82"/>
      <c r="BR354" s="82" t="str">
        <f t="shared" si="31"/>
        <v/>
      </c>
      <c r="BS354" s="53" t="str">
        <f t="shared" si="34"/>
        <v/>
      </c>
      <c r="BT354" s="53" t="s">
        <v>50</v>
      </c>
      <c r="BU354" s="53"/>
      <c r="BV354" s="53"/>
      <c r="BW354" s="53" t="s">
        <v>51</v>
      </c>
      <c r="BX354" s="53">
        <v>1</v>
      </c>
      <c r="BY354" s="83"/>
      <c r="BZ354" s="53"/>
      <c r="CA354" s="53"/>
    </row>
    <row r="355" spans="3:79" ht="14.25" hidden="1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2"/>
        <v>1</v>
      </c>
      <c r="M355" s="26">
        <f t="shared" si="3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67" t="e">
        <f>SUMIFS([1]Up!$J:$J,[1]Up!$D:$D,D355)</f>
        <v>#VALUE!</v>
      </c>
      <c r="BQ355" s="82"/>
      <c r="BR355" s="82" t="str">
        <f t="shared" si="31"/>
        <v/>
      </c>
      <c r="BS355" s="53" t="str">
        <f t="shared" si="34"/>
        <v>Thừa 1</v>
      </c>
      <c r="BT355" s="53" t="s">
        <v>50</v>
      </c>
      <c r="BU355" s="84" t="s">
        <v>386</v>
      </c>
      <c r="BV355" s="53"/>
      <c r="BW355" s="53" t="s">
        <v>387</v>
      </c>
      <c r="BX355" s="53">
        <v>1</v>
      </c>
      <c r="BY355" s="83">
        <v>46134</v>
      </c>
      <c r="BZ355" s="53"/>
      <c r="CA355" s="53"/>
    </row>
    <row r="356" spans="3:79" ht="14.25" hidden="1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2"/>
        <v>1</v>
      </c>
      <c r="M356" s="26">
        <f t="shared" si="3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67" t="e">
        <f>SUMIFS([1]Up!$J:$J,[1]Up!$D:$D,D356)</f>
        <v>#VALUE!</v>
      </c>
      <c r="BQ356" s="82"/>
      <c r="BR356" s="82" t="str">
        <f t="shared" si="31"/>
        <v/>
      </c>
      <c r="BS356" s="53" t="str">
        <f t="shared" si="34"/>
        <v/>
      </c>
      <c r="BT356" s="53" t="s">
        <v>50</v>
      </c>
      <c r="BU356" s="53"/>
      <c r="BV356" s="53"/>
      <c r="BW356" s="53" t="s">
        <v>51</v>
      </c>
      <c r="BX356" s="53">
        <v>1</v>
      </c>
      <c r="BY356" s="83"/>
      <c r="BZ356" s="53"/>
      <c r="CA356" s="53"/>
    </row>
    <row r="357" spans="3:79" ht="14.25" hidden="1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2"/>
        <v>2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67" t="e">
        <f>SUMIFS([1]Up!$J:$J,[1]Up!$D:$D,D357)</f>
        <v>#VALUE!</v>
      </c>
      <c r="BQ357" s="82"/>
      <c r="BR357" s="82" t="str">
        <f t="shared" si="31"/>
        <v/>
      </c>
      <c r="BS357" s="53" t="str">
        <f t="shared" si="34"/>
        <v/>
      </c>
      <c r="BT357" s="53" t="s">
        <v>50</v>
      </c>
      <c r="BU357" s="53" t="s">
        <v>380</v>
      </c>
      <c r="BV357" s="53"/>
      <c r="BW357" s="53" t="s">
        <v>381</v>
      </c>
      <c r="BX357" s="53">
        <v>2</v>
      </c>
      <c r="BY357" s="83">
        <v>46133</v>
      </c>
      <c r="BZ357" s="53"/>
      <c r="CA357" s="53"/>
    </row>
    <row r="358" spans="3:79" ht="14.25" hidden="1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2"/>
        <v>2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67" t="e">
        <f>SUMIFS([1]Up!$J:$J,[1]Up!$D:$D,D358)</f>
        <v>#VALUE!</v>
      </c>
      <c r="BQ358" s="82"/>
      <c r="BR358" s="82" t="str">
        <f t="shared" si="31"/>
        <v>PL6</v>
      </c>
      <c r="BS358" s="53" t="str">
        <f t="shared" si="34"/>
        <v/>
      </c>
      <c r="BT358" s="53" t="s">
        <v>50</v>
      </c>
      <c r="BU358" s="84" t="s">
        <v>161</v>
      </c>
      <c r="BV358" s="53"/>
      <c r="BW358" s="53" t="s">
        <v>162</v>
      </c>
      <c r="BX358" s="53">
        <v>2</v>
      </c>
      <c r="BY358" s="83">
        <v>46128</v>
      </c>
      <c r="BZ358" s="53"/>
      <c r="CA358" s="53"/>
    </row>
    <row r="359" spans="3:79" ht="14.25" hidden="1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2"/>
        <v>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67" t="e">
        <f>SUMIFS([1]Up!$J:$J,[1]Up!$D:$D,D359)</f>
        <v>#VALUE!</v>
      </c>
      <c r="BQ359" s="82"/>
      <c r="BR359" s="82" t="str">
        <f t="shared" si="31"/>
        <v>PL2</v>
      </c>
      <c r="BS359" s="53" t="str">
        <f t="shared" si="34"/>
        <v/>
      </c>
      <c r="BT359" s="53" t="s">
        <v>50</v>
      </c>
      <c r="BU359" s="53" t="s">
        <v>307</v>
      </c>
      <c r="BV359" s="53"/>
      <c r="BW359" s="53" t="s">
        <v>308</v>
      </c>
      <c r="BX359" s="53">
        <v>2</v>
      </c>
      <c r="BY359" s="83">
        <v>46128</v>
      </c>
      <c r="BZ359" s="53"/>
      <c r="CA359" s="53"/>
    </row>
    <row r="360" spans="3:79" ht="14.25" hidden="1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2"/>
        <v>2</v>
      </c>
      <c r="M360" s="26">
        <f t="shared" si="33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67" t="e">
        <f>SUMIFS([1]Up!$J:$J,[1]Up!$D:$D,D360)</f>
        <v>#VALUE!</v>
      </c>
      <c r="BQ360" s="82"/>
      <c r="BR360" s="82" t="str">
        <f t="shared" si="31"/>
        <v>PL2</v>
      </c>
      <c r="BS360" s="53" t="str">
        <f t="shared" si="34"/>
        <v/>
      </c>
      <c r="BT360" s="53" t="s">
        <v>50</v>
      </c>
      <c r="BU360" s="53" t="s">
        <v>307</v>
      </c>
      <c r="BV360" s="53"/>
      <c r="BW360" s="53" t="s">
        <v>308</v>
      </c>
      <c r="BX360" s="53">
        <v>2</v>
      </c>
      <c r="BY360" s="83">
        <v>46128</v>
      </c>
      <c r="BZ360" s="53"/>
      <c r="CA360" s="53"/>
    </row>
    <row r="361" spans="3:79" ht="14.25" hidden="1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2"/>
        <v>2</v>
      </c>
      <c r="M361" s="26">
        <f t="shared" si="3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67" t="e">
        <f>SUMIFS([1]Up!$J:$J,[1]Up!$D:$D,D361)</f>
        <v>#VALUE!</v>
      </c>
      <c r="BQ361" s="82"/>
      <c r="BR361" s="82" t="str">
        <f t="shared" si="31"/>
        <v>PL12</v>
      </c>
      <c r="BS361" s="53" t="str">
        <f t="shared" si="34"/>
        <v/>
      </c>
      <c r="BT361" s="53" t="s">
        <v>50</v>
      </c>
      <c r="BU361" s="53" t="s">
        <v>480</v>
      </c>
      <c r="BV361" s="53"/>
      <c r="BW361" s="53" t="s">
        <v>481</v>
      </c>
      <c r="BX361" s="53">
        <v>2</v>
      </c>
      <c r="BY361" s="83">
        <v>46128</v>
      </c>
      <c r="BZ361" s="53"/>
      <c r="CA361" s="53"/>
    </row>
    <row r="362" spans="3:79" ht="14.25" hidden="1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2"/>
        <v>74</v>
      </c>
      <c r="M362" s="26">
        <f t="shared" si="3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67" t="e">
        <f>SUMIFS([1]Up!$J:$J,[1]Up!$D:$D,D362)</f>
        <v>#VALUE!</v>
      </c>
      <c r="BQ362" s="82"/>
      <c r="BR362" s="82" t="str">
        <f t="shared" si="31"/>
        <v>PL10</v>
      </c>
      <c r="BS362" s="53" t="str">
        <f t="shared" si="34"/>
        <v/>
      </c>
      <c r="BT362" s="53" t="s">
        <v>50</v>
      </c>
      <c r="BU362" s="84" t="s">
        <v>130</v>
      </c>
      <c r="BV362" s="53"/>
      <c r="BW362" s="53" t="s">
        <v>131</v>
      </c>
      <c r="BX362" s="53">
        <v>74</v>
      </c>
      <c r="BY362" s="83">
        <v>46128</v>
      </c>
      <c r="BZ362" s="53"/>
      <c r="CA362" s="53"/>
    </row>
    <row r="363" spans="3:79" ht="14.25" hidden="1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2"/>
        <v>21</v>
      </c>
      <c r="M363" s="26">
        <f t="shared" si="33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67" t="e">
        <f>SUMIFS([1]Up!$J:$J,[1]Up!$D:$D,D363)</f>
        <v>#VALUE!</v>
      </c>
      <c r="BQ363" s="82"/>
      <c r="BR363" s="82" t="str">
        <f t="shared" si="31"/>
        <v>PL6</v>
      </c>
      <c r="BS363" s="53" t="str">
        <f t="shared" si="34"/>
        <v/>
      </c>
      <c r="BT363" s="53" t="s">
        <v>50</v>
      </c>
      <c r="BU363" s="84" t="s">
        <v>161</v>
      </c>
      <c r="BV363" s="53"/>
      <c r="BW363" s="53" t="s">
        <v>162</v>
      </c>
      <c r="BX363" s="53">
        <v>21</v>
      </c>
      <c r="BY363" s="83">
        <v>46128</v>
      </c>
      <c r="BZ363" s="53"/>
      <c r="CA363" s="53"/>
    </row>
    <row r="364" spans="3:79" ht="14.25" hidden="1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2"/>
        <v>14</v>
      </c>
      <c r="M364" s="26">
        <f t="shared" si="3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67" t="e">
        <f>SUMIFS([1]Up!$J:$J,[1]Up!$D:$D,D364)</f>
        <v>#VALUE!</v>
      </c>
      <c r="BQ364" s="82"/>
      <c r="BR364" s="82" t="str">
        <f t="shared" si="31"/>
        <v>PL10</v>
      </c>
      <c r="BS364" s="53" t="str">
        <f t="shared" si="34"/>
        <v/>
      </c>
      <c r="BT364" s="53" t="s">
        <v>50</v>
      </c>
      <c r="BU364" s="84" t="s">
        <v>130</v>
      </c>
      <c r="BV364" s="53"/>
      <c r="BW364" s="53" t="s">
        <v>131</v>
      </c>
      <c r="BX364" s="53">
        <v>14</v>
      </c>
      <c r="BY364" s="83">
        <v>46128</v>
      </c>
      <c r="BZ364" s="53"/>
      <c r="CA364" s="53"/>
    </row>
    <row r="365" spans="3:79" ht="14.25" hidden="1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5">MIN(SUM(N365:BO365),I365)</f>
        <v>4</v>
      </c>
      <c r="M365" s="26">
        <f t="shared" ref="M365:M375" si="36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67" t="e">
        <f>SUMIFS([1]Up!$J:$J,[1]Up!$D:$D,D365)</f>
        <v>#VALUE!</v>
      </c>
      <c r="BQ365" s="82"/>
      <c r="BR365" s="82" t="str">
        <f t="shared" ref="BR365:BR375" si="37">IFERROR(IF(C365="Plate",LEFT(E365,FIND("*",E365,1)-1),""),IF(C365="Plate",LEFT(E365,FIND("x",E365,1)-1),""))</f>
        <v>PL2.6</v>
      </c>
      <c r="BS365" s="53" t="str">
        <f t="shared" ref="BS365:BS375" si="38">IF(ROUND(SUM(N365:BO365)-I365,0)&gt;0,"Thừa "&amp;SUM(N365:BO365)-I365,"")</f>
        <v/>
      </c>
      <c r="BT365" s="53" t="s">
        <v>50</v>
      </c>
      <c r="BU365" s="53" t="s">
        <v>683</v>
      </c>
      <c r="BV365" s="53"/>
      <c r="BW365" s="53" t="s">
        <v>684</v>
      </c>
      <c r="BX365" s="53">
        <v>4</v>
      </c>
      <c r="BY365" s="83">
        <v>46128</v>
      </c>
      <c r="BZ365" s="53"/>
      <c r="CA365" s="53"/>
    </row>
    <row r="366" spans="3:79" ht="14.25" hidden="1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5"/>
        <v>6</v>
      </c>
      <c r="M366" s="26">
        <f t="shared" si="36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67" t="e">
        <f>SUMIFS([1]Up!$J:$J,[1]Up!$D:$D,D366)</f>
        <v>#VALUE!</v>
      </c>
      <c r="BQ366" s="82"/>
      <c r="BR366" s="82" t="str">
        <f t="shared" si="37"/>
        <v>PL6</v>
      </c>
      <c r="BS366" s="53" t="str">
        <f t="shared" si="38"/>
        <v/>
      </c>
      <c r="BT366" s="53" t="s">
        <v>50</v>
      </c>
      <c r="BU366" s="84" t="s">
        <v>161</v>
      </c>
      <c r="BV366" s="53"/>
      <c r="BW366" s="53" t="s">
        <v>162</v>
      </c>
      <c r="BX366" s="53">
        <v>6</v>
      </c>
      <c r="BY366" s="83">
        <v>46128</v>
      </c>
      <c r="BZ366" s="53"/>
      <c r="CA366" s="53"/>
    </row>
    <row r="367" spans="3:79" ht="14.25" hidden="1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5"/>
        <v>0</v>
      </c>
      <c r="M367" s="26">
        <f t="shared" si="36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67" t="e">
        <f>SUMIFS([1]Up!$J:$J,[1]Up!$D:$D,D367)</f>
        <v>#VALUE!</v>
      </c>
      <c r="BQ367" s="82"/>
      <c r="BR367" s="82" t="str">
        <f t="shared" si="37"/>
        <v>PL2</v>
      </c>
      <c r="BS367" s="53" t="str">
        <f t="shared" si="38"/>
        <v/>
      </c>
      <c r="BT367" s="53" t="s">
        <v>50</v>
      </c>
      <c r="BU367" s="84" t="s">
        <v>702</v>
      </c>
      <c r="BV367" s="53"/>
      <c r="BW367" s="53" t="s">
        <v>703</v>
      </c>
      <c r="BX367" s="53">
        <v>2</v>
      </c>
      <c r="BY367" s="83">
        <v>46149</v>
      </c>
      <c r="BZ367" s="53"/>
      <c r="CA367" s="53"/>
    </row>
    <row r="368" spans="3:79" ht="14.25" hidden="1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5"/>
        <v>3</v>
      </c>
      <c r="M368" s="26">
        <f t="shared" si="36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/>
      <c r="BP368" s="67" t="e">
        <f>SUMIFS([1]Up!$J:$J,[1]Up!$D:$D,D368)</f>
        <v>#VALUE!</v>
      </c>
      <c r="BQ368" s="82"/>
      <c r="BR368" s="82" t="str">
        <f t="shared" si="37"/>
        <v>PL1.5</v>
      </c>
      <c r="BS368" s="53" t="str">
        <f t="shared" si="38"/>
        <v/>
      </c>
      <c r="BT368" s="53" t="s">
        <v>50</v>
      </c>
      <c r="BU368" s="53" t="s">
        <v>698</v>
      </c>
      <c r="BV368" s="53"/>
      <c r="BW368" s="53" t="s">
        <v>699</v>
      </c>
      <c r="BX368" s="53">
        <v>4</v>
      </c>
      <c r="BY368" s="83">
        <v>46128</v>
      </c>
      <c r="BZ368" s="53"/>
      <c r="CA368" s="53"/>
    </row>
    <row r="369" spans="3:79" ht="14.25" hidden="1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5"/>
        <v>8</v>
      </c>
      <c r="M369" s="26">
        <f t="shared" si="36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67" t="e">
        <f>SUMIFS([1]Up!$J:$J,[1]Up!$D:$D,D369)</f>
        <v>#VALUE!</v>
      </c>
      <c r="BQ369" s="82"/>
      <c r="BR369" s="82" t="str">
        <f t="shared" si="37"/>
        <v>PL2</v>
      </c>
      <c r="BS369" s="53" t="str">
        <f t="shared" si="38"/>
        <v/>
      </c>
      <c r="BT369" s="53" t="s">
        <v>50</v>
      </c>
      <c r="BU369" s="53" t="s">
        <v>307</v>
      </c>
      <c r="BV369" s="53"/>
      <c r="BW369" s="53" t="s">
        <v>308</v>
      </c>
      <c r="BX369" s="53">
        <v>8</v>
      </c>
      <c r="BY369" s="83">
        <v>46128</v>
      </c>
      <c r="BZ369" s="53"/>
      <c r="CA369" s="53"/>
    </row>
    <row r="370" spans="3:79" ht="14.25" hidden="1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5"/>
        <v>4</v>
      </c>
      <c r="M370" s="26">
        <f t="shared" si="36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67" t="e">
        <f>SUMIFS([1]Up!$J:$J,[1]Up!$D:$D,D370)</f>
        <v>#VALUE!</v>
      </c>
      <c r="BQ370" s="82"/>
      <c r="BR370" s="82" t="str">
        <f t="shared" si="37"/>
        <v>PL2</v>
      </c>
      <c r="BS370" s="53" t="str">
        <f t="shared" si="38"/>
        <v/>
      </c>
      <c r="BT370" s="53" t="s">
        <v>50</v>
      </c>
      <c r="BU370" s="53" t="s">
        <v>307</v>
      </c>
      <c r="BV370" s="53"/>
      <c r="BW370" s="53" t="s">
        <v>308</v>
      </c>
      <c r="BX370" s="53">
        <v>4</v>
      </c>
      <c r="BY370" s="83">
        <v>46128</v>
      </c>
      <c r="BZ370" s="53"/>
      <c r="CA370" s="53"/>
    </row>
    <row r="371" spans="3:79" ht="14.25" hidden="1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5"/>
        <v>4</v>
      </c>
      <c r="M371" s="26">
        <f t="shared" si="36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67" t="e">
        <f>SUMIFS([1]Up!$J:$J,[1]Up!$D:$D,D371)</f>
        <v>#VALUE!</v>
      </c>
      <c r="BQ371" s="82"/>
      <c r="BR371" s="82" t="str">
        <f t="shared" si="37"/>
        <v>PL2</v>
      </c>
      <c r="BS371" s="53" t="str">
        <f t="shared" si="38"/>
        <v/>
      </c>
      <c r="BT371" s="53" t="s">
        <v>50</v>
      </c>
      <c r="BU371" s="53" t="s">
        <v>307</v>
      </c>
      <c r="BV371" s="53"/>
      <c r="BW371" s="53" t="s">
        <v>308</v>
      </c>
      <c r="BX371" s="53">
        <v>4</v>
      </c>
      <c r="BY371" s="83">
        <v>46128</v>
      </c>
      <c r="BZ371" s="53"/>
      <c r="CA371" s="53"/>
    </row>
    <row r="372" spans="3:79" ht="14.25" hidden="1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5"/>
        <v>8</v>
      </c>
      <c r="M372" s="26">
        <f t="shared" si="36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67" t="e">
        <f>SUMIFS([1]Up!$J:$J,[1]Up!$D:$D,D372)</f>
        <v>#VALUE!</v>
      </c>
      <c r="BQ372" s="82"/>
      <c r="BR372" s="82" t="str">
        <f t="shared" si="37"/>
        <v>PL2</v>
      </c>
      <c r="BS372" s="53" t="str">
        <f t="shared" si="38"/>
        <v/>
      </c>
      <c r="BT372" s="53" t="s">
        <v>50</v>
      </c>
      <c r="BU372" s="53" t="s">
        <v>307</v>
      </c>
      <c r="BV372" s="53"/>
      <c r="BW372" s="53" t="s">
        <v>308</v>
      </c>
      <c r="BX372" s="53">
        <v>8</v>
      </c>
      <c r="BY372" s="83">
        <v>46128</v>
      </c>
      <c r="BZ372" s="53"/>
      <c r="CA372" s="53"/>
    </row>
    <row r="373" spans="3:79" ht="14.25" hidden="1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5"/>
        <v>8</v>
      </c>
      <c r="M373" s="26">
        <f t="shared" si="36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67" t="e">
        <f>SUMIFS([1]Up!$J:$J,[1]Up!$D:$D,D373)</f>
        <v>#VALUE!</v>
      </c>
      <c r="BQ373" s="82"/>
      <c r="BR373" s="82" t="str">
        <f t="shared" si="37"/>
        <v>PL2</v>
      </c>
      <c r="BS373" s="53" t="str">
        <f t="shared" si="38"/>
        <v/>
      </c>
      <c r="BT373" s="53" t="s">
        <v>50</v>
      </c>
      <c r="BU373" s="53" t="s">
        <v>307</v>
      </c>
      <c r="BV373" s="53"/>
      <c r="BW373" s="53" t="s">
        <v>308</v>
      </c>
      <c r="BX373" s="53">
        <v>8</v>
      </c>
      <c r="BY373" s="83">
        <v>46128</v>
      </c>
      <c r="BZ373" s="53"/>
      <c r="CA373" s="53"/>
    </row>
    <row r="374" spans="3:79" ht="14.25" hidden="1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5"/>
        <v>4</v>
      </c>
      <c r="M374" s="26">
        <f t="shared" si="36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67" t="e">
        <f>SUMIFS([1]Up!$J:$J,[1]Up!$D:$D,D374)</f>
        <v>#VALUE!</v>
      </c>
      <c r="BQ374" s="82"/>
      <c r="BR374" s="82" t="str">
        <f t="shared" si="37"/>
        <v>PL2</v>
      </c>
      <c r="BS374" s="53" t="str">
        <f t="shared" si="38"/>
        <v/>
      </c>
      <c r="BT374" s="53" t="s">
        <v>50</v>
      </c>
      <c r="BU374" s="53" t="s">
        <v>307</v>
      </c>
      <c r="BV374" s="53"/>
      <c r="BW374" s="53" t="s">
        <v>308</v>
      </c>
      <c r="BX374" s="53">
        <v>4</v>
      </c>
      <c r="BY374" s="83">
        <v>46128</v>
      </c>
      <c r="BZ374" s="53"/>
      <c r="CA374" s="53"/>
    </row>
    <row r="375" spans="3:79" ht="14.25" hidden="1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5"/>
        <v>1</v>
      </c>
      <c r="M375" s="26">
        <f t="shared" si="36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67" t="e">
        <f>SUMIFS([1]Up!$J:$J,[1]Up!$D:$D,D375)</f>
        <v>#VALUE!</v>
      </c>
      <c r="BQ375" s="82"/>
      <c r="BR375" s="82" t="str">
        <f t="shared" si="37"/>
        <v>PL2.6</v>
      </c>
      <c r="BS375" s="53" t="str">
        <f t="shared" si="38"/>
        <v/>
      </c>
      <c r="BT375" s="53" t="s">
        <v>50</v>
      </c>
      <c r="BU375" s="53" t="s">
        <v>683</v>
      </c>
      <c r="BV375" s="53"/>
      <c r="BW375" s="53" t="s">
        <v>684</v>
      </c>
      <c r="BX375" s="53">
        <v>1</v>
      </c>
      <c r="BY375" s="83">
        <v>46128</v>
      </c>
      <c r="BZ375" s="53"/>
      <c r="CA375" s="53"/>
    </row>
    <row r="376" spans="3:79" ht="14.25" hidden="1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2"/>
        <v>5</v>
      </c>
      <c r="M376" s="26">
        <f t="shared" si="3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67" t="e">
        <f>SUMIFS([1]Up!$J:$J,[1]Up!$D:$D,D376)</f>
        <v>#VALUE!</v>
      </c>
      <c r="BQ376" s="82"/>
      <c r="BR376" s="82" t="str">
        <f t="shared" ref="BR376:BR428" si="39">IFERROR(IF(C376="Plate",LEFT(E376,FIND("*",E376,1)-1),""),IF(C376="Plate",LEFT(E376,FIND("x",E376,1)-1),""))</f>
        <v>PL2.6</v>
      </c>
      <c r="BS376" s="53" t="str">
        <f t="shared" si="34"/>
        <v/>
      </c>
      <c r="BT376" s="53" t="s">
        <v>50</v>
      </c>
      <c r="BU376" s="53" t="s">
        <v>683</v>
      </c>
      <c r="BV376" s="53"/>
      <c r="BW376" s="53" t="s">
        <v>684</v>
      </c>
      <c r="BX376" s="53">
        <v>5</v>
      </c>
      <c r="BY376" s="83">
        <v>46128</v>
      </c>
      <c r="BZ376" s="53"/>
      <c r="CA376" s="53"/>
    </row>
    <row r="377" spans="3:79" ht="14.25" hidden="1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2"/>
        <v>1</v>
      </c>
      <c r="M377" s="26">
        <f t="shared" si="33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67" t="e">
        <f>SUMIFS([1]Up!$J:$J,[1]Up!$D:$D,D377)</f>
        <v>#VALUE!</v>
      </c>
      <c r="BQ377" s="82"/>
      <c r="BR377" s="82" t="str">
        <f t="shared" si="39"/>
        <v>PL6</v>
      </c>
      <c r="BS377" s="53" t="str">
        <f t="shared" si="34"/>
        <v/>
      </c>
      <c r="BT377" s="53" t="s">
        <v>50</v>
      </c>
      <c r="BU377" s="84" t="s">
        <v>161</v>
      </c>
      <c r="BV377" s="53"/>
      <c r="BW377" s="53" t="s">
        <v>162</v>
      </c>
      <c r="BX377" s="53">
        <v>1</v>
      </c>
      <c r="BY377" s="83">
        <v>46128</v>
      </c>
      <c r="BZ377" s="53"/>
      <c r="CA377" s="53"/>
    </row>
    <row r="378" spans="3:79" ht="14.25" hidden="1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2"/>
        <v>7</v>
      </c>
      <c r="M378" s="26">
        <f t="shared" si="33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67" t="e">
        <f>SUMIFS([1]Up!$J:$J,[1]Up!$D:$D,D378)</f>
        <v>#VALUE!</v>
      </c>
      <c r="BQ378" s="82"/>
      <c r="BR378" s="82" t="str">
        <f t="shared" si="39"/>
        <v>PL6</v>
      </c>
      <c r="BS378" s="53" t="str">
        <f t="shared" si="34"/>
        <v/>
      </c>
      <c r="BT378" s="53" t="s">
        <v>50</v>
      </c>
      <c r="BU378" s="84" t="s">
        <v>161</v>
      </c>
      <c r="BV378" s="53"/>
      <c r="BW378" s="53" t="s">
        <v>162</v>
      </c>
      <c r="BX378" s="53">
        <v>7</v>
      </c>
      <c r="BY378" s="83">
        <v>46128</v>
      </c>
      <c r="BZ378" s="53"/>
      <c r="CA378" s="53"/>
    </row>
    <row r="379" spans="3:79" ht="14.25" hidden="1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2"/>
        <v>7</v>
      </c>
      <c r="M379" s="26">
        <f t="shared" si="33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67" t="e">
        <f>SUMIFS([1]Up!$J:$J,[1]Up!$D:$D,D379)</f>
        <v>#VALUE!</v>
      </c>
      <c r="BQ379" s="82"/>
      <c r="BR379" s="82" t="str">
        <f t="shared" si="39"/>
        <v>PL6</v>
      </c>
      <c r="BS379" s="53" t="str">
        <f t="shared" si="34"/>
        <v/>
      </c>
      <c r="BT379" s="53" t="s">
        <v>50</v>
      </c>
      <c r="BU379" s="84" t="s">
        <v>161</v>
      </c>
      <c r="BV379" s="53"/>
      <c r="BW379" s="53" t="s">
        <v>162</v>
      </c>
      <c r="BX379" s="53">
        <v>7</v>
      </c>
      <c r="BY379" s="83">
        <v>46128</v>
      </c>
      <c r="BZ379" s="53"/>
      <c r="CA379" s="53"/>
    </row>
    <row r="380" spans="3:79" ht="14.25" hidden="1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2"/>
        <v>8</v>
      </c>
      <c r="M380" s="26">
        <f t="shared" si="3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67" t="e">
        <f>SUMIFS([1]Up!$J:$J,[1]Up!$D:$D,D380)</f>
        <v>#VALUE!</v>
      </c>
      <c r="BQ380" s="82"/>
      <c r="BR380" s="82" t="str">
        <f t="shared" si="39"/>
        <v>PL10</v>
      </c>
      <c r="BS380" s="53" t="str">
        <f t="shared" si="34"/>
        <v/>
      </c>
      <c r="BT380" s="53" t="s">
        <v>50</v>
      </c>
      <c r="BU380" s="84" t="s">
        <v>130</v>
      </c>
      <c r="BV380" s="53"/>
      <c r="BW380" s="53" t="s">
        <v>131</v>
      </c>
      <c r="BX380" s="53">
        <v>8</v>
      </c>
      <c r="BY380" s="83">
        <v>46128</v>
      </c>
      <c r="BZ380" s="53"/>
      <c r="CA380" s="53"/>
    </row>
    <row r="381" spans="3:79" ht="14.25" hidden="1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2"/>
        <v>0</v>
      </c>
      <c r="M381" s="26">
        <f t="shared" si="3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67" t="e">
        <f>SUMIFS([1]Up!$J:$J,[1]Up!$D:$D,D381)</f>
        <v>#VALUE!</v>
      </c>
      <c r="BQ381" s="82"/>
      <c r="BR381" s="82" t="str">
        <f t="shared" si="39"/>
        <v/>
      </c>
      <c r="BS381" s="53" t="str">
        <f t="shared" si="34"/>
        <v/>
      </c>
      <c r="BT381" s="53"/>
      <c r="BU381" s="53"/>
      <c r="BV381" s="53"/>
      <c r="BW381" s="53"/>
      <c r="BX381" s="53"/>
      <c r="BY381" s="83"/>
      <c r="BZ381" s="53"/>
      <c r="CA381" s="53"/>
    </row>
    <row r="382" spans="3:79" ht="14.25" hidden="1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2"/>
        <v>0</v>
      </c>
      <c r="M382" s="26">
        <f t="shared" si="3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67" t="e">
        <f>SUMIFS([1]Up!$J:$J,[1]Up!$D:$D,D382)</f>
        <v>#VALUE!</v>
      </c>
      <c r="BQ382" s="82"/>
      <c r="BR382" s="82" t="str">
        <f t="shared" si="39"/>
        <v/>
      </c>
      <c r="BS382" s="53" t="str">
        <f t="shared" si="34"/>
        <v/>
      </c>
      <c r="BT382" s="53"/>
      <c r="BU382" s="53"/>
      <c r="BV382" s="53"/>
      <c r="BW382" s="53"/>
      <c r="BX382" s="53"/>
      <c r="BY382" s="83"/>
      <c r="BZ382" s="53"/>
      <c r="CA382" s="53"/>
    </row>
    <row r="383" spans="3:79" ht="14.25" hidden="1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2"/>
        <v>0</v>
      </c>
      <c r="M383" s="26">
        <f t="shared" si="3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67" t="e">
        <f>SUMIFS([1]Up!$J:$J,[1]Up!$D:$D,D383)</f>
        <v>#VALUE!</v>
      </c>
      <c r="BQ383" s="82"/>
      <c r="BR383" s="82" t="str">
        <f t="shared" si="39"/>
        <v/>
      </c>
      <c r="BS383" s="53" t="str">
        <f t="shared" si="34"/>
        <v/>
      </c>
      <c r="BT383" s="53"/>
      <c r="BU383" s="53"/>
      <c r="BV383" s="53"/>
      <c r="BW383" s="53"/>
      <c r="BX383" s="53"/>
      <c r="BY383" s="83"/>
      <c r="BZ383" s="53"/>
      <c r="CA383" s="53"/>
    </row>
    <row r="384" spans="3:79" ht="14.25" hidden="1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2"/>
        <v>0</v>
      </c>
      <c r="M384" s="26">
        <f t="shared" si="3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67" t="e">
        <f>SUMIFS([1]Up!$J:$J,[1]Up!$D:$D,D384)</f>
        <v>#VALUE!</v>
      </c>
      <c r="BQ384" s="82"/>
      <c r="BR384" s="82" t="str">
        <f t="shared" si="39"/>
        <v/>
      </c>
      <c r="BS384" s="53" t="str">
        <f t="shared" si="34"/>
        <v/>
      </c>
      <c r="BT384" s="53"/>
      <c r="BU384" s="53"/>
      <c r="BV384" s="53"/>
      <c r="BW384" s="53"/>
      <c r="BX384" s="53"/>
      <c r="BY384" s="83"/>
      <c r="BZ384" s="53"/>
      <c r="CA384" s="53"/>
    </row>
    <row r="385" spans="3:79" ht="14.25" hidden="1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2"/>
        <v>0</v>
      </c>
      <c r="M385" s="26">
        <f t="shared" si="33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67" t="e">
        <f>SUMIFS([1]Up!$J:$J,[1]Up!$D:$D,D385)</f>
        <v>#VALUE!</v>
      </c>
      <c r="BQ385" s="82"/>
      <c r="BR385" s="82" t="str">
        <f t="shared" si="39"/>
        <v/>
      </c>
      <c r="BS385" s="53" t="str">
        <f t="shared" si="34"/>
        <v/>
      </c>
      <c r="BT385" s="53"/>
      <c r="BU385" s="53"/>
      <c r="BV385" s="53"/>
      <c r="BW385" s="53"/>
      <c r="BX385" s="53"/>
      <c r="BY385" s="83"/>
      <c r="BZ385" s="53"/>
      <c r="CA385" s="53"/>
    </row>
    <row r="386" spans="3:79" ht="14.25" hidden="1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2"/>
        <v>0</v>
      </c>
      <c r="M386" s="26">
        <f t="shared" si="33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67" t="e">
        <f>SUMIFS([1]Up!$J:$J,[1]Up!$D:$D,D386)</f>
        <v>#VALUE!</v>
      </c>
      <c r="BQ386" s="82"/>
      <c r="BR386" s="82" t="str">
        <f t="shared" si="39"/>
        <v/>
      </c>
      <c r="BS386" s="53" t="str">
        <f t="shared" si="34"/>
        <v/>
      </c>
      <c r="BT386" s="53"/>
      <c r="BU386" s="53"/>
      <c r="BV386" s="53"/>
      <c r="BW386" s="53"/>
      <c r="BX386" s="53"/>
      <c r="BY386" s="83"/>
      <c r="BZ386" s="53"/>
      <c r="CA386" s="53"/>
    </row>
    <row r="387" spans="3:79" ht="14.25" hidden="1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2"/>
        <v>0</v>
      </c>
      <c r="M387" s="26">
        <f t="shared" si="3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67" t="e">
        <f>SUMIFS([1]Up!$J:$J,[1]Up!$D:$D,D387)</f>
        <v>#VALUE!</v>
      </c>
      <c r="BQ387" s="82"/>
      <c r="BR387" s="82" t="str">
        <f t="shared" si="39"/>
        <v/>
      </c>
      <c r="BS387" s="53" t="str">
        <f t="shared" si="34"/>
        <v/>
      </c>
      <c r="BT387" s="53"/>
      <c r="BU387" s="53"/>
      <c r="BV387" s="53"/>
      <c r="BW387" s="53"/>
      <c r="BX387" s="53"/>
      <c r="BY387" s="83"/>
      <c r="BZ387" s="53"/>
      <c r="CA387" s="53"/>
    </row>
    <row r="388" spans="3:79" ht="14.25" hidden="1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2"/>
        <v>0</v>
      </c>
      <c r="M388" s="26">
        <f t="shared" si="3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67" t="e">
        <f>SUMIFS([1]Up!$J:$J,[1]Up!$D:$D,D388)</f>
        <v>#VALUE!</v>
      </c>
      <c r="BQ388" s="82"/>
      <c r="BR388" s="82" t="str">
        <f t="shared" si="39"/>
        <v/>
      </c>
      <c r="BS388" s="53" t="str">
        <f t="shared" si="34"/>
        <v/>
      </c>
      <c r="BT388" s="53"/>
      <c r="BU388" s="53"/>
      <c r="BV388" s="53"/>
      <c r="BW388" s="53"/>
      <c r="BX388" s="53"/>
      <c r="BY388" s="83"/>
      <c r="BZ388" s="53"/>
      <c r="CA388" s="53"/>
    </row>
    <row r="389" spans="3:79" ht="14.25" hidden="1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2"/>
        <v>0</v>
      </c>
      <c r="M389" s="26">
        <f t="shared" si="3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67" t="e">
        <f>SUMIFS([1]Up!$J:$J,[1]Up!$D:$D,D389)</f>
        <v>#VALUE!</v>
      </c>
      <c r="BQ389" s="82"/>
      <c r="BR389" s="82" t="str">
        <f t="shared" si="39"/>
        <v/>
      </c>
      <c r="BS389" s="53" t="str">
        <f t="shared" si="34"/>
        <v/>
      </c>
      <c r="BT389" s="53"/>
      <c r="BU389" s="53"/>
      <c r="BV389" s="53"/>
      <c r="BW389" s="53"/>
      <c r="BX389" s="53"/>
      <c r="BY389" s="83"/>
      <c r="BZ389" s="53"/>
      <c r="CA389" s="53"/>
    </row>
    <row r="390" spans="3:79" ht="14.25" hidden="1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2"/>
        <v>0</v>
      </c>
      <c r="M390" s="26">
        <f t="shared" si="3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67" t="e">
        <f>SUMIFS([1]Up!$J:$J,[1]Up!$D:$D,D390)</f>
        <v>#VALUE!</v>
      </c>
      <c r="BQ390" s="82"/>
      <c r="BR390" s="82" t="str">
        <f t="shared" si="39"/>
        <v/>
      </c>
      <c r="BS390" s="53" t="str">
        <f t="shared" si="34"/>
        <v/>
      </c>
      <c r="BT390" s="53"/>
      <c r="BU390" s="53"/>
      <c r="BV390" s="53"/>
      <c r="BW390" s="53"/>
      <c r="BX390" s="53"/>
      <c r="BY390" s="83"/>
      <c r="BZ390" s="53"/>
      <c r="CA390" s="53"/>
    </row>
    <row r="391" spans="3:79" ht="14.25" hidden="1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2"/>
        <v>0</v>
      </c>
      <c r="M391" s="26">
        <f t="shared" si="3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67" t="e">
        <f>SUMIFS([1]Up!$J:$J,[1]Up!$D:$D,D391)</f>
        <v>#VALUE!</v>
      </c>
      <c r="BQ391" s="82"/>
      <c r="BR391" s="82" t="str">
        <f t="shared" si="39"/>
        <v/>
      </c>
      <c r="BS391" s="53" t="str">
        <f t="shared" si="34"/>
        <v/>
      </c>
      <c r="BT391" s="53"/>
      <c r="BU391" s="53"/>
      <c r="BV391" s="53"/>
      <c r="BW391" s="53"/>
      <c r="BX391" s="53"/>
      <c r="BY391" s="83"/>
      <c r="BZ391" s="53"/>
      <c r="CA391" s="53"/>
    </row>
    <row r="392" spans="3:79" ht="14.25" hidden="1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2"/>
        <v>1</v>
      </c>
      <c r="M392" s="26">
        <f t="shared" si="3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67" t="e">
        <f>SUMIFS([1]Up!$J:$J,[1]Up!$D:$D,D392)</f>
        <v>#VALUE!</v>
      </c>
      <c r="BQ392" s="82"/>
      <c r="BR392" s="82" t="str">
        <f t="shared" si="39"/>
        <v>PL6</v>
      </c>
      <c r="BS392" s="53" t="str">
        <f t="shared" si="34"/>
        <v/>
      </c>
      <c r="BT392" s="53" t="s">
        <v>50</v>
      </c>
      <c r="BU392" s="53" t="s">
        <v>432</v>
      </c>
      <c r="BV392" s="53"/>
      <c r="BW392" s="53" t="s">
        <v>433</v>
      </c>
      <c r="BX392" s="53">
        <v>1</v>
      </c>
      <c r="BY392" s="83">
        <v>46149</v>
      </c>
      <c r="BZ392" s="53"/>
      <c r="CA392" s="53"/>
    </row>
    <row r="393" spans="3:79" ht="14.25" hidden="1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2"/>
        <v>1</v>
      </c>
      <c r="M393" s="26">
        <f t="shared" si="33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67" t="e">
        <f>SUMIFS([1]Up!$J:$J,[1]Up!$D:$D,D393)</f>
        <v>#VALUE!</v>
      </c>
      <c r="BQ393" s="82"/>
      <c r="BR393" s="82" t="str">
        <f t="shared" si="39"/>
        <v/>
      </c>
      <c r="BS393" s="53" t="str">
        <f t="shared" si="34"/>
        <v/>
      </c>
      <c r="BT393" s="53" t="s">
        <v>50</v>
      </c>
      <c r="BU393" s="53" t="s">
        <v>662</v>
      </c>
      <c r="BV393" s="53"/>
      <c r="BW393" s="53" t="s">
        <v>663</v>
      </c>
      <c r="BX393" s="53">
        <v>1</v>
      </c>
      <c r="BY393" s="83">
        <v>46149</v>
      </c>
      <c r="BZ393" s="53"/>
      <c r="CA393" s="53"/>
    </row>
    <row r="394" spans="3:79" ht="14.25" hidden="1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2"/>
        <v>0</v>
      </c>
      <c r="M394" s="26">
        <f t="shared" si="3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67" t="e">
        <f>SUMIFS([1]Up!$J:$J,[1]Up!$D:$D,D394)</f>
        <v>#VALUE!</v>
      </c>
      <c r="BQ394" s="82"/>
      <c r="BR394" s="82" t="str">
        <f t="shared" si="39"/>
        <v/>
      </c>
      <c r="BS394" s="53" t="str">
        <f t="shared" si="34"/>
        <v/>
      </c>
      <c r="BT394" s="53" t="s">
        <v>82</v>
      </c>
      <c r="BU394" s="53" t="s">
        <v>417</v>
      </c>
      <c r="BV394" s="53"/>
      <c r="BW394" s="53" t="s">
        <v>418</v>
      </c>
      <c r="BX394" s="53">
        <v>1</v>
      </c>
      <c r="BY394" s="83">
        <v>46133</v>
      </c>
      <c r="BZ394" s="53"/>
      <c r="CA394" s="53"/>
    </row>
    <row r="395" spans="3:79" ht="14.25" hidden="1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2"/>
        <v>7</v>
      </c>
      <c r="M395" s="26">
        <f t="shared" si="3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67" t="e">
        <f>SUMIFS([1]Up!$J:$J,[1]Up!$D:$D,D395)</f>
        <v>#VALUE!</v>
      </c>
      <c r="BQ395" s="82"/>
      <c r="BR395" s="82" t="str">
        <f t="shared" si="39"/>
        <v/>
      </c>
      <c r="BS395" s="53" t="str">
        <f t="shared" si="34"/>
        <v/>
      </c>
      <c r="BT395" s="53" t="s">
        <v>50</v>
      </c>
      <c r="BU395" s="84" t="s">
        <v>616</v>
      </c>
      <c r="BV395" s="53"/>
      <c r="BW395" s="53" t="s">
        <v>617</v>
      </c>
      <c r="BX395" s="53">
        <v>7</v>
      </c>
      <c r="BY395" s="83">
        <v>46133</v>
      </c>
      <c r="BZ395" s="53"/>
      <c r="CA395" s="53"/>
    </row>
    <row r="396" spans="3:79" ht="14.25" hidden="1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2"/>
        <v>4</v>
      </c>
      <c r="M396" s="26">
        <f t="shared" si="3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67" t="e">
        <f>SUMIFS([1]Up!$J:$J,[1]Up!$D:$D,D396)</f>
        <v>#VALUE!</v>
      </c>
      <c r="BQ396" s="82"/>
      <c r="BR396" s="82" t="str">
        <f t="shared" si="39"/>
        <v/>
      </c>
      <c r="BS396" s="53" t="str">
        <f t="shared" si="34"/>
        <v/>
      </c>
      <c r="BT396" s="53" t="s">
        <v>50</v>
      </c>
      <c r="BU396" s="84" t="s">
        <v>408</v>
      </c>
      <c r="BV396" s="53"/>
      <c r="BW396" s="53" t="s">
        <v>409</v>
      </c>
      <c r="BX396" s="53">
        <v>4</v>
      </c>
      <c r="BY396" s="83">
        <v>46133</v>
      </c>
      <c r="BZ396" s="53"/>
      <c r="CA396" s="53"/>
    </row>
    <row r="397" spans="3:79" ht="14.25" hidden="1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2"/>
        <v>8</v>
      </c>
      <c r="M397" s="26">
        <f t="shared" si="33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67" t="e">
        <f>SUMIFS([1]Up!$J:$J,[1]Up!$D:$D,D397)</f>
        <v>#VALUE!</v>
      </c>
      <c r="BQ397" s="82"/>
      <c r="BR397" s="82" t="str">
        <f t="shared" si="39"/>
        <v/>
      </c>
      <c r="BS397" s="53" t="str">
        <f t="shared" si="34"/>
        <v/>
      </c>
      <c r="BT397" s="53" t="s">
        <v>50</v>
      </c>
      <c r="BU397" s="84" t="s">
        <v>60</v>
      </c>
      <c r="BV397" s="53"/>
      <c r="BW397" s="53" t="s">
        <v>61</v>
      </c>
      <c r="BX397" s="53">
        <v>8</v>
      </c>
      <c r="BY397" s="83">
        <v>46134</v>
      </c>
      <c r="BZ397" s="53"/>
      <c r="CA397" s="53"/>
    </row>
    <row r="398" spans="3:79" ht="14.25" hidden="1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2"/>
        <v>8</v>
      </c>
      <c r="M398" s="26">
        <f t="shared" si="33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67" t="e">
        <f>SUMIFS([1]Up!$J:$J,[1]Up!$D:$D,D398)</f>
        <v>#VALUE!</v>
      </c>
      <c r="BQ398" s="82"/>
      <c r="BR398" s="82" t="str">
        <f t="shared" si="39"/>
        <v/>
      </c>
      <c r="BS398" s="53" t="str">
        <f t="shared" si="34"/>
        <v/>
      </c>
      <c r="BT398" s="53" t="s">
        <v>50</v>
      </c>
      <c r="BU398" s="84" t="s">
        <v>60</v>
      </c>
      <c r="BV398" s="53"/>
      <c r="BW398" s="53" t="s">
        <v>61</v>
      </c>
      <c r="BX398" s="53">
        <v>8</v>
      </c>
      <c r="BY398" s="83">
        <v>46134</v>
      </c>
      <c r="BZ398" s="53"/>
      <c r="CA398" s="53"/>
    </row>
    <row r="399" spans="3:79" ht="14.25" hidden="1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2"/>
        <v>1</v>
      </c>
      <c r="M399" s="26">
        <f t="shared" si="33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67" t="e">
        <f>SUMIFS([1]Up!$J:$J,[1]Up!$D:$D,D399)</f>
        <v>#VALUE!</v>
      </c>
      <c r="BQ399" s="82"/>
      <c r="BR399" s="82" t="str">
        <f t="shared" si="39"/>
        <v/>
      </c>
      <c r="BS399" s="53" t="str">
        <f t="shared" si="34"/>
        <v/>
      </c>
      <c r="BT399" s="53" t="s">
        <v>50</v>
      </c>
      <c r="BU399" s="53"/>
      <c r="BV399" s="53"/>
      <c r="BW399" s="53" t="s">
        <v>51</v>
      </c>
      <c r="BX399" s="53">
        <v>1</v>
      </c>
      <c r="BY399" s="83"/>
      <c r="BZ399" s="53"/>
      <c r="CA399" s="53"/>
    </row>
    <row r="400" spans="3:79" ht="14.25" hidden="1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2"/>
        <v>1</v>
      </c>
      <c r="M400" s="26">
        <f t="shared" si="3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67" t="e">
        <f>SUMIFS([1]Up!$J:$J,[1]Up!$D:$D,D400)</f>
        <v>#VALUE!</v>
      </c>
      <c r="BQ400" s="82"/>
      <c r="BR400" s="82" t="str">
        <f t="shared" si="39"/>
        <v/>
      </c>
      <c r="BS400" s="53" t="str">
        <f t="shared" si="34"/>
        <v/>
      </c>
      <c r="BT400" s="53" t="s">
        <v>50</v>
      </c>
      <c r="BU400" s="53"/>
      <c r="BV400" s="53"/>
      <c r="BW400" s="53" t="s">
        <v>51</v>
      </c>
      <c r="BX400" s="53">
        <v>1</v>
      </c>
      <c r="BY400" s="83"/>
      <c r="BZ400" s="53"/>
      <c r="CA400" s="53"/>
    </row>
    <row r="401" spans="3:79" ht="14.25" hidden="1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2"/>
        <v>8</v>
      </c>
      <c r="M401" s="26">
        <f t="shared" si="33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67" t="e">
        <f>SUMIFS([1]Up!$J:$J,[1]Up!$D:$D,D401)</f>
        <v>#VALUE!</v>
      </c>
      <c r="BQ401" s="82"/>
      <c r="BR401" s="82" t="str">
        <f t="shared" si="39"/>
        <v/>
      </c>
      <c r="BS401" s="53" t="str">
        <f t="shared" si="34"/>
        <v/>
      </c>
      <c r="BT401" s="53" t="s">
        <v>50</v>
      </c>
      <c r="BU401" s="84" t="s">
        <v>60</v>
      </c>
      <c r="BV401" s="53"/>
      <c r="BW401" s="53" t="s">
        <v>61</v>
      </c>
      <c r="BX401" s="53">
        <v>8</v>
      </c>
      <c r="BY401" s="83">
        <v>46134</v>
      </c>
      <c r="BZ401" s="53"/>
      <c r="CA401" s="53"/>
    </row>
    <row r="402" spans="3:79" ht="14.25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2"/>
        <v>1</v>
      </c>
      <c r="M402" s="26">
        <f t="shared" si="33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67" t="e">
        <f>SUMIFS([1]Up!$J:$J,[1]Up!$D:$D,D402)</f>
        <v>#VALUE!</v>
      </c>
      <c r="BQ402" s="82"/>
      <c r="BR402" s="82" t="str">
        <f t="shared" si="39"/>
        <v/>
      </c>
      <c r="BS402" s="53" t="str">
        <f t="shared" si="34"/>
        <v/>
      </c>
      <c r="BT402" s="53" t="s">
        <v>50</v>
      </c>
      <c r="BU402" s="84" t="s">
        <v>489</v>
      </c>
      <c r="BV402" s="53"/>
      <c r="BW402" s="53" t="s">
        <v>490</v>
      </c>
      <c r="BX402" s="53">
        <v>1</v>
      </c>
      <c r="BY402" s="83">
        <v>46134</v>
      </c>
      <c r="BZ402" s="53"/>
      <c r="CA402" s="53"/>
    </row>
    <row r="403" spans="3:79" ht="14.25" hidden="1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2"/>
        <v>1</v>
      </c>
      <c r="M403" s="26">
        <f t="shared" si="3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67" t="e">
        <f>SUMIFS([1]Up!$J:$J,[1]Up!$D:$D,D403)</f>
        <v>#VALUE!</v>
      </c>
      <c r="BQ403" s="82"/>
      <c r="BR403" s="82" t="str">
        <f t="shared" si="39"/>
        <v/>
      </c>
      <c r="BS403" s="53" t="str">
        <f t="shared" si="34"/>
        <v>Thừa 1</v>
      </c>
      <c r="BT403" s="53" t="s">
        <v>50</v>
      </c>
      <c r="BU403" s="84" t="s">
        <v>386</v>
      </c>
      <c r="BV403" s="53"/>
      <c r="BW403" s="53" t="s">
        <v>387</v>
      </c>
      <c r="BX403" s="53">
        <v>1</v>
      </c>
      <c r="BY403" s="83">
        <v>46134</v>
      </c>
      <c r="BZ403" s="53"/>
      <c r="CA403" s="53"/>
    </row>
    <row r="404" spans="3:79" ht="14.25" hidden="1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2"/>
        <v>1</v>
      </c>
      <c r="M404" s="26">
        <f t="shared" si="3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67" t="e">
        <f>SUMIFS([1]Up!$J:$J,[1]Up!$D:$D,D404)</f>
        <v>#VALUE!</v>
      </c>
      <c r="BQ404" s="82"/>
      <c r="BR404" s="82" t="str">
        <f t="shared" si="39"/>
        <v/>
      </c>
      <c r="BS404" s="53" t="str">
        <f t="shared" si="34"/>
        <v/>
      </c>
      <c r="BT404" s="53" t="s">
        <v>50</v>
      </c>
      <c r="BU404" s="53"/>
      <c r="BV404" s="53"/>
      <c r="BW404" s="53" t="s">
        <v>51</v>
      </c>
      <c r="BX404" s="53">
        <v>1</v>
      </c>
      <c r="BY404" s="83"/>
      <c r="BZ404" s="53"/>
      <c r="CA404" s="53"/>
    </row>
    <row r="405" spans="3:79" ht="14.25" hidden="1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2"/>
        <v>1</v>
      </c>
      <c r="M405" s="26">
        <f t="shared" si="3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67" t="e">
        <f>SUMIFS([1]Up!$J:$J,[1]Up!$D:$D,D405)</f>
        <v>#VALUE!</v>
      </c>
      <c r="BQ405" s="82"/>
      <c r="BR405" s="82" t="str">
        <f t="shared" si="39"/>
        <v>PL6</v>
      </c>
      <c r="BS405" s="53" t="str">
        <f t="shared" si="34"/>
        <v/>
      </c>
      <c r="BT405" s="53" t="s">
        <v>50</v>
      </c>
      <c r="BU405" s="84" t="s">
        <v>161</v>
      </c>
      <c r="BV405" s="53"/>
      <c r="BW405" s="53" t="s">
        <v>162</v>
      </c>
      <c r="BX405" s="53">
        <v>1</v>
      </c>
      <c r="BY405" s="83">
        <v>46128</v>
      </c>
      <c r="BZ405" s="53"/>
      <c r="CA405" s="53"/>
    </row>
    <row r="406" spans="3:79" ht="14.25" hidden="1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2"/>
        <v>11</v>
      </c>
      <c r="M406" s="26">
        <f t="shared" si="33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67" t="e">
        <f>SUMIFS([1]Up!$J:$J,[1]Up!$D:$D,D406)</f>
        <v>#VALUE!</v>
      </c>
      <c r="BQ406" s="82"/>
      <c r="BR406" s="82" t="str">
        <f t="shared" si="39"/>
        <v>PL6</v>
      </c>
      <c r="BS406" s="53" t="str">
        <f t="shared" si="34"/>
        <v/>
      </c>
      <c r="BT406" s="53" t="s">
        <v>50</v>
      </c>
      <c r="BU406" s="84" t="s">
        <v>161</v>
      </c>
      <c r="BV406" s="53"/>
      <c r="BW406" s="53" t="s">
        <v>162</v>
      </c>
      <c r="BX406" s="53">
        <v>11</v>
      </c>
      <c r="BY406" s="83">
        <v>46128</v>
      </c>
      <c r="BZ406" s="53"/>
      <c r="CA406" s="53"/>
    </row>
    <row r="407" spans="3:79" ht="14.25" hidden="1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2"/>
        <v>11</v>
      </c>
      <c r="M407" s="26">
        <f t="shared" si="33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67" t="e">
        <f>SUMIFS([1]Up!$J:$J,[1]Up!$D:$D,D407)</f>
        <v>#VALUE!</v>
      </c>
      <c r="BQ407" s="82"/>
      <c r="BR407" s="82" t="str">
        <f t="shared" si="39"/>
        <v>PL6</v>
      </c>
      <c r="BS407" s="53" t="str">
        <f t="shared" si="34"/>
        <v/>
      </c>
      <c r="BT407" s="53" t="s">
        <v>50</v>
      </c>
      <c r="BU407" s="84" t="s">
        <v>161</v>
      </c>
      <c r="BV407" s="53"/>
      <c r="BW407" s="53" t="s">
        <v>162</v>
      </c>
      <c r="BX407" s="53">
        <v>11</v>
      </c>
      <c r="BY407" s="83">
        <v>46128</v>
      </c>
      <c r="BZ407" s="53"/>
      <c r="CA407" s="53"/>
    </row>
    <row r="408" spans="3:79" ht="14.25" hidden="1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2"/>
        <v>8</v>
      </c>
      <c r="M408" s="26">
        <f t="shared" si="3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67" t="e">
        <f>SUMIFS([1]Up!$J:$J,[1]Up!$D:$D,D408)</f>
        <v>#VALUE!</v>
      </c>
      <c r="BQ408" s="82"/>
      <c r="BR408" s="82" t="str">
        <f t="shared" si="39"/>
        <v>PL10</v>
      </c>
      <c r="BS408" s="53" t="str">
        <f t="shared" si="34"/>
        <v/>
      </c>
      <c r="BT408" s="53" t="s">
        <v>50</v>
      </c>
      <c r="BU408" s="84" t="s">
        <v>130</v>
      </c>
      <c r="BV408" s="53"/>
      <c r="BW408" s="53" t="s">
        <v>131</v>
      </c>
      <c r="BX408" s="53">
        <v>8</v>
      </c>
      <c r="BY408" s="83">
        <v>46128</v>
      </c>
      <c r="BZ408" s="53"/>
      <c r="CA408" s="53"/>
    </row>
    <row r="409" spans="3:79" ht="14.25" hidden="1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2"/>
        <v>0</v>
      </c>
      <c r="M409" s="26">
        <f t="shared" si="3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67" t="e">
        <f>SUMIFS([1]Up!$J:$J,[1]Up!$D:$D,D409)</f>
        <v>#VALUE!</v>
      </c>
      <c r="BQ409" s="82"/>
      <c r="BR409" s="82" t="str">
        <f t="shared" si="39"/>
        <v/>
      </c>
      <c r="BS409" s="53" t="str">
        <f t="shared" si="34"/>
        <v/>
      </c>
      <c r="BT409" s="53"/>
      <c r="BU409" s="53"/>
      <c r="BV409" s="53"/>
      <c r="BW409" s="53"/>
      <c r="BX409" s="53"/>
      <c r="BY409" s="83"/>
      <c r="BZ409" s="53"/>
      <c r="CA409" s="53"/>
    </row>
    <row r="410" spans="3:79" ht="14.25" hidden="1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2"/>
        <v>0</v>
      </c>
      <c r="M410" s="26">
        <f t="shared" si="3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67" t="e">
        <f>SUMIFS([1]Up!$J:$J,[1]Up!$D:$D,D410)</f>
        <v>#VALUE!</v>
      </c>
      <c r="BQ410" s="82"/>
      <c r="BR410" s="82" t="str">
        <f t="shared" si="39"/>
        <v/>
      </c>
      <c r="BS410" s="53" t="str">
        <f t="shared" si="34"/>
        <v/>
      </c>
      <c r="BT410" s="53"/>
      <c r="BU410" s="53"/>
      <c r="BV410" s="53"/>
      <c r="BW410" s="53"/>
      <c r="BX410" s="53"/>
      <c r="BY410" s="83"/>
      <c r="BZ410" s="53"/>
      <c r="CA410" s="53"/>
    </row>
    <row r="411" spans="3:79" ht="14.25" hidden="1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2"/>
        <v>0</v>
      </c>
      <c r="M411" s="26">
        <f t="shared" si="3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67" t="e">
        <f>SUMIFS([1]Up!$J:$J,[1]Up!$D:$D,D411)</f>
        <v>#VALUE!</v>
      </c>
      <c r="BQ411" s="82"/>
      <c r="BR411" s="82" t="str">
        <f t="shared" si="39"/>
        <v/>
      </c>
      <c r="BS411" s="53" t="str">
        <f t="shared" si="34"/>
        <v/>
      </c>
      <c r="BT411" s="53"/>
      <c r="BU411" s="53"/>
      <c r="BV411" s="53"/>
      <c r="BW411" s="53"/>
      <c r="BX411" s="53"/>
      <c r="BY411" s="83"/>
      <c r="BZ411" s="53"/>
      <c r="CA411" s="53"/>
    </row>
    <row r="412" spans="3:79" ht="14.25" hidden="1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2"/>
        <v>0</v>
      </c>
      <c r="M412" s="26">
        <f t="shared" si="3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67" t="e">
        <f>SUMIFS([1]Up!$J:$J,[1]Up!$D:$D,D412)</f>
        <v>#VALUE!</v>
      </c>
      <c r="BQ412" s="82"/>
      <c r="BR412" s="82" t="str">
        <f t="shared" si="39"/>
        <v/>
      </c>
      <c r="BS412" s="53" t="str">
        <f t="shared" si="34"/>
        <v/>
      </c>
      <c r="BT412" s="53"/>
      <c r="BU412" s="53"/>
      <c r="BV412" s="53"/>
      <c r="BW412" s="53"/>
      <c r="BX412" s="53"/>
      <c r="BY412" s="83"/>
      <c r="BZ412" s="53"/>
      <c r="CA412" s="53"/>
    </row>
    <row r="413" spans="3:79" ht="14.25" hidden="1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2"/>
        <v>0</v>
      </c>
      <c r="M413" s="26">
        <f t="shared" si="3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67" t="e">
        <f>SUMIFS([1]Up!$J:$J,[1]Up!$D:$D,D413)</f>
        <v>#VALUE!</v>
      </c>
      <c r="BQ413" s="82"/>
      <c r="BR413" s="82" t="str">
        <f t="shared" si="39"/>
        <v/>
      </c>
      <c r="BS413" s="53" t="str">
        <f t="shared" si="34"/>
        <v/>
      </c>
      <c r="BT413" s="53"/>
      <c r="BU413" s="53"/>
      <c r="BV413" s="53"/>
      <c r="BW413" s="53"/>
      <c r="BX413" s="53"/>
      <c r="BY413" s="83"/>
      <c r="BZ413" s="53"/>
      <c r="CA413" s="53"/>
    </row>
    <row r="414" spans="3:79" ht="14.25" hidden="1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0">MIN(SUM(N414:BO414),I414)</f>
        <v>0</v>
      </c>
      <c r="M414" s="26">
        <f t="shared" ref="M414:M477" si="41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67" t="e">
        <f>SUMIFS([1]Up!$J:$J,[1]Up!$D:$D,D414)</f>
        <v>#VALUE!</v>
      </c>
      <c r="BQ414" s="82"/>
      <c r="BR414" s="82" t="str">
        <f t="shared" si="39"/>
        <v/>
      </c>
      <c r="BS414" s="53" t="str">
        <f t="shared" ref="BS414:BS477" si="42">IF(ROUND(SUM(N414:BO414)-I414,0)&gt;0,"Thừa "&amp;SUM(N414:BO414)-I414,"")</f>
        <v/>
      </c>
      <c r="BT414" s="53"/>
      <c r="BU414" s="53"/>
      <c r="BV414" s="53"/>
      <c r="BW414" s="53"/>
      <c r="BX414" s="53"/>
      <c r="BY414" s="83"/>
      <c r="BZ414" s="53"/>
      <c r="CA414" s="53"/>
    </row>
    <row r="415" spans="3:79" ht="14.25" hidden="1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0"/>
        <v>0</v>
      </c>
      <c r="M415" s="26">
        <f t="shared" si="41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67" t="e">
        <f>SUMIFS([1]Up!$J:$J,[1]Up!$D:$D,D415)</f>
        <v>#VALUE!</v>
      </c>
      <c r="BQ415" s="82"/>
      <c r="BR415" s="82" t="str">
        <f t="shared" si="39"/>
        <v/>
      </c>
      <c r="BS415" s="53" t="str">
        <f t="shared" si="42"/>
        <v/>
      </c>
      <c r="BT415" s="53"/>
      <c r="BU415" s="53"/>
      <c r="BV415" s="53"/>
      <c r="BW415" s="53"/>
      <c r="BX415" s="53"/>
      <c r="BY415" s="83"/>
      <c r="BZ415" s="53"/>
      <c r="CA415" s="53"/>
    </row>
    <row r="416" spans="3:79" ht="14.25" hidden="1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0"/>
        <v>0</v>
      </c>
      <c r="M416" s="26">
        <f t="shared" si="41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67" t="e">
        <f>SUMIFS([1]Up!$J:$J,[1]Up!$D:$D,D416)</f>
        <v>#VALUE!</v>
      </c>
      <c r="BQ416" s="82"/>
      <c r="BR416" s="82" t="str">
        <f t="shared" si="39"/>
        <v/>
      </c>
      <c r="BS416" s="53" t="str">
        <f t="shared" si="42"/>
        <v/>
      </c>
      <c r="BT416" s="53"/>
      <c r="BU416" s="53"/>
      <c r="BV416" s="53"/>
      <c r="BW416" s="53"/>
      <c r="BX416" s="53"/>
      <c r="BY416" s="83"/>
      <c r="BZ416" s="53"/>
      <c r="CA416" s="53"/>
    </row>
    <row r="417" spans="3:79" ht="14.25" hidden="1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0"/>
        <v>0</v>
      </c>
      <c r="M417" s="26">
        <f t="shared" si="41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67" t="e">
        <f>SUMIFS([1]Up!$J:$J,[1]Up!$D:$D,D417)</f>
        <v>#VALUE!</v>
      </c>
      <c r="BQ417" s="82"/>
      <c r="BR417" s="82" t="str">
        <f t="shared" si="39"/>
        <v/>
      </c>
      <c r="BS417" s="53" t="str">
        <f t="shared" si="42"/>
        <v/>
      </c>
      <c r="BT417" s="53"/>
      <c r="BU417" s="53"/>
      <c r="BV417" s="53"/>
      <c r="BW417" s="53"/>
      <c r="BX417" s="53"/>
      <c r="BY417" s="83"/>
      <c r="BZ417" s="53"/>
      <c r="CA417" s="53"/>
    </row>
    <row r="418" spans="3:79" ht="14.25" hidden="1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0"/>
        <v>0</v>
      </c>
      <c r="M418" s="26">
        <f t="shared" si="41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67" t="e">
        <f>SUMIFS([1]Up!$J:$J,[1]Up!$D:$D,D418)</f>
        <v>#VALUE!</v>
      </c>
      <c r="BQ418" s="82"/>
      <c r="BR418" s="82" t="str">
        <f t="shared" si="39"/>
        <v/>
      </c>
      <c r="BS418" s="53" t="str">
        <f t="shared" si="42"/>
        <v/>
      </c>
      <c r="BT418" s="53"/>
      <c r="BU418" s="53"/>
      <c r="BV418" s="53"/>
      <c r="BW418" s="53"/>
      <c r="BX418" s="53"/>
      <c r="BY418" s="83"/>
      <c r="BZ418" s="53"/>
      <c r="CA418" s="53"/>
    </row>
    <row r="419" spans="3:79" ht="14.25" hidden="1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0"/>
        <v>0</v>
      </c>
      <c r="M419" s="26">
        <f t="shared" si="41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67" t="e">
        <f>SUMIFS([1]Up!$J:$J,[1]Up!$D:$D,D419)</f>
        <v>#VALUE!</v>
      </c>
      <c r="BQ419" s="82"/>
      <c r="BR419" s="82" t="str">
        <f t="shared" si="39"/>
        <v/>
      </c>
      <c r="BS419" s="53" t="str">
        <f t="shared" si="42"/>
        <v/>
      </c>
      <c r="BT419" s="53"/>
      <c r="BU419" s="53"/>
      <c r="BV419" s="53"/>
      <c r="BW419" s="53"/>
      <c r="BX419" s="53"/>
      <c r="BY419" s="83"/>
      <c r="BZ419" s="53"/>
      <c r="CA419" s="53"/>
    </row>
    <row r="420" spans="3:79" ht="14.25" hidden="1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0"/>
        <v>0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67" t="e">
        <f>SUMIFS([1]Up!$J:$J,[1]Up!$D:$D,D420)</f>
        <v>#VALUE!</v>
      </c>
      <c r="BQ420" s="82"/>
      <c r="BR420" s="82" t="str">
        <f t="shared" si="39"/>
        <v/>
      </c>
      <c r="BS420" s="53" t="str">
        <f t="shared" si="42"/>
        <v/>
      </c>
      <c r="BT420" s="53"/>
      <c r="BU420" s="53"/>
      <c r="BV420" s="53"/>
      <c r="BW420" s="53"/>
      <c r="BX420" s="53"/>
      <c r="BY420" s="83"/>
      <c r="BZ420" s="53"/>
      <c r="CA420" s="53"/>
    </row>
    <row r="421" spans="3:79" ht="14.25" hidden="1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67" t="e">
        <f>SUMIFS([1]Up!$J:$J,[1]Up!$D:$D,D421)</f>
        <v>#VALUE!</v>
      </c>
      <c r="BQ421" s="82"/>
      <c r="BR421" s="82" t="str">
        <f t="shared" si="39"/>
        <v/>
      </c>
      <c r="BS421" s="53" t="str">
        <f t="shared" si="42"/>
        <v/>
      </c>
      <c r="BT421" s="53" t="s">
        <v>50</v>
      </c>
      <c r="BU421" s="84" t="s">
        <v>436</v>
      </c>
      <c r="BV421" s="53"/>
      <c r="BW421" s="53" t="s">
        <v>437</v>
      </c>
      <c r="BX421" s="53">
        <v>1</v>
      </c>
      <c r="BY421" s="83">
        <v>46133</v>
      </c>
      <c r="BZ421" s="53"/>
      <c r="CA421" s="53"/>
    </row>
    <row r="422" spans="3:79" ht="14.25" hidden="1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0"/>
        <v>2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67" t="e">
        <f>SUMIFS([1]Up!$J:$J,[1]Up!$D:$D,D422)</f>
        <v>#VALUE!</v>
      </c>
      <c r="BQ422" s="82"/>
      <c r="BR422" s="82" t="str">
        <f t="shared" si="39"/>
        <v>PL6</v>
      </c>
      <c r="BS422" s="53" t="str">
        <f t="shared" si="42"/>
        <v/>
      </c>
      <c r="BT422" s="53" t="s">
        <v>50</v>
      </c>
      <c r="BU422" s="84" t="s">
        <v>161</v>
      </c>
      <c r="BV422" s="53"/>
      <c r="BW422" s="53" t="s">
        <v>162</v>
      </c>
      <c r="BX422" s="53">
        <v>2</v>
      </c>
      <c r="BY422" s="83">
        <v>46128</v>
      </c>
      <c r="BZ422" s="53"/>
      <c r="CA422" s="53"/>
    </row>
    <row r="423" spans="3:79" ht="14.25" hidden="1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0"/>
        <v>2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67" t="e">
        <f>SUMIFS([1]Up!$J:$J,[1]Up!$D:$D,D423)</f>
        <v>#VALUE!</v>
      </c>
      <c r="BQ423" s="82"/>
      <c r="BR423" s="82" t="str">
        <f t="shared" si="39"/>
        <v>PL6</v>
      </c>
      <c r="BS423" s="53" t="str">
        <f t="shared" si="42"/>
        <v/>
      </c>
      <c r="BT423" s="53" t="s">
        <v>50</v>
      </c>
      <c r="BU423" s="53" t="s">
        <v>432</v>
      </c>
      <c r="BV423" s="53"/>
      <c r="BW423" s="53" t="s">
        <v>433</v>
      </c>
      <c r="BX423" s="53">
        <v>2</v>
      </c>
      <c r="BY423" s="83">
        <v>46149</v>
      </c>
      <c r="BZ423" s="53"/>
      <c r="CA423" s="53"/>
    </row>
    <row r="424" spans="3:79" ht="14.25" hidden="1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0"/>
        <v>0</v>
      </c>
      <c r="M424" s="26">
        <f t="shared" si="41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67" t="e">
        <f>SUMIFS([1]Up!$J:$J,[1]Up!$D:$D,D424)</f>
        <v>#VALUE!</v>
      </c>
      <c r="BQ424" s="82"/>
      <c r="BR424" s="82" t="str">
        <f t="shared" si="39"/>
        <v/>
      </c>
      <c r="BS424" s="53" t="str">
        <f t="shared" si="42"/>
        <v/>
      </c>
      <c r="BT424" s="53" t="s">
        <v>82</v>
      </c>
      <c r="BU424" s="53" t="s">
        <v>417</v>
      </c>
      <c r="BV424" s="53"/>
      <c r="BW424" s="53" t="s">
        <v>418</v>
      </c>
      <c r="BX424" s="53">
        <v>2</v>
      </c>
      <c r="BY424" s="83">
        <v>46133</v>
      </c>
      <c r="BZ424" s="53"/>
      <c r="CA424" s="53"/>
    </row>
    <row r="425" spans="3:79" ht="14.25" hidden="1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0"/>
        <v>11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67" t="e">
        <f>SUMIFS([1]Up!$J:$J,[1]Up!$D:$D,D425)</f>
        <v>#VALUE!</v>
      </c>
      <c r="BQ425" s="82"/>
      <c r="BR425" s="82" t="str">
        <f t="shared" si="39"/>
        <v/>
      </c>
      <c r="BS425" s="53" t="str">
        <f t="shared" si="42"/>
        <v/>
      </c>
      <c r="BT425" s="53" t="s">
        <v>50</v>
      </c>
      <c r="BU425" s="84" t="s">
        <v>616</v>
      </c>
      <c r="BV425" s="53"/>
      <c r="BW425" s="53" t="s">
        <v>617</v>
      </c>
      <c r="BX425" s="53">
        <v>11</v>
      </c>
      <c r="BY425" s="83">
        <v>46133</v>
      </c>
      <c r="BZ425" s="53"/>
      <c r="CA425" s="53"/>
    </row>
    <row r="426" spans="3:79" ht="14.25" hidden="1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0"/>
        <v>2</v>
      </c>
      <c r="M426" s="26">
        <f t="shared" si="41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67" t="e">
        <f>SUMIFS([1]Up!$J:$J,[1]Up!$D:$D,D426)</f>
        <v>#VALUE!</v>
      </c>
      <c r="BQ426" s="82"/>
      <c r="BR426" s="82" t="str">
        <f t="shared" si="39"/>
        <v/>
      </c>
      <c r="BS426" s="53" t="str">
        <f t="shared" si="42"/>
        <v/>
      </c>
      <c r="BT426" s="53" t="s">
        <v>50</v>
      </c>
      <c r="BU426" s="53" t="s">
        <v>613</v>
      </c>
      <c r="BV426" s="53"/>
      <c r="BW426" s="53" t="s">
        <v>614</v>
      </c>
      <c r="BX426" s="53">
        <v>2</v>
      </c>
      <c r="BY426" s="83">
        <v>46133</v>
      </c>
      <c r="BZ426" s="53"/>
      <c r="CA426" s="53"/>
    </row>
    <row r="427" spans="3:79" ht="14.25" hidden="1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0"/>
        <v>1</v>
      </c>
      <c r="M427" s="26">
        <f t="shared" si="41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67" t="e">
        <f>SUMIFS([1]Up!$J:$J,[1]Up!$D:$D,D427)</f>
        <v>#VALUE!</v>
      </c>
      <c r="BQ427" s="82"/>
      <c r="BR427" s="82" t="str">
        <f t="shared" si="39"/>
        <v/>
      </c>
      <c r="BS427" s="53" t="str">
        <f t="shared" si="42"/>
        <v>Thừa 1</v>
      </c>
      <c r="BT427" s="53" t="s">
        <v>50</v>
      </c>
      <c r="BU427" s="53" t="s">
        <v>609</v>
      </c>
      <c r="BV427" s="53"/>
      <c r="BW427" s="53" t="s">
        <v>610</v>
      </c>
      <c r="BX427" s="53">
        <v>2</v>
      </c>
      <c r="BY427" s="83">
        <v>46133</v>
      </c>
      <c r="BZ427" s="53"/>
      <c r="CA427" s="53"/>
    </row>
    <row r="428" spans="3:79" ht="14.25" hidden="1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0"/>
        <v>3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67" t="e">
        <f>SUMIFS([1]Up!$J:$J,[1]Up!$D:$D,D428)</f>
        <v>#VALUE!</v>
      </c>
      <c r="BQ428" s="82"/>
      <c r="BR428" s="82" t="str">
        <f t="shared" si="39"/>
        <v/>
      </c>
      <c r="BS428" s="53" t="str">
        <f t="shared" si="42"/>
        <v/>
      </c>
      <c r="BT428" s="53" t="s">
        <v>50</v>
      </c>
      <c r="BU428" s="84" t="s">
        <v>408</v>
      </c>
      <c r="BV428" s="53"/>
      <c r="BW428" s="53" t="s">
        <v>409</v>
      </c>
      <c r="BX428" s="53">
        <v>3</v>
      </c>
      <c r="BY428" s="83">
        <v>46133</v>
      </c>
      <c r="BZ428" s="53"/>
      <c r="CA428" s="53"/>
    </row>
    <row r="429" spans="3:79" ht="14.25" hidden="1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67" t="e">
        <f>SUMIFS([1]Up!$J:$J,[1]Up!$D:$D,D429)</f>
        <v>#VALUE!</v>
      </c>
      <c r="BQ429" s="82"/>
      <c r="BR429" s="82" t="str">
        <f t="shared" ref="BR429:BR492" si="43">IFERROR(IF(C429="Plate",LEFT(E429,FIND("*",E429,1)-1),""),IF(C429="Plate",LEFT(E429,FIND("x",E429,1)-1),""))</f>
        <v/>
      </c>
      <c r="BS429" s="53" t="str">
        <f t="shared" si="42"/>
        <v/>
      </c>
      <c r="BT429" s="53" t="s">
        <v>50</v>
      </c>
      <c r="BU429" s="53" t="s">
        <v>605</v>
      </c>
      <c r="BV429" s="53"/>
      <c r="BW429" s="53" t="s">
        <v>606</v>
      </c>
      <c r="BX429" s="53">
        <v>1</v>
      </c>
      <c r="BY429" s="83">
        <v>46149</v>
      </c>
      <c r="BZ429" s="53"/>
      <c r="CA429" s="53"/>
    </row>
    <row r="430" spans="3:79" ht="14.25" hidden="1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0"/>
        <v>6</v>
      </c>
      <c r="M430" s="26">
        <f t="shared" si="41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67" t="e">
        <f>SUMIFS([1]Up!$J:$J,[1]Up!$D:$D,D430)</f>
        <v>#VALUE!</v>
      </c>
      <c r="BQ430" s="82"/>
      <c r="BR430" s="82" t="str">
        <f t="shared" si="43"/>
        <v/>
      </c>
      <c r="BS430" s="53" t="str">
        <f t="shared" si="42"/>
        <v/>
      </c>
      <c r="BT430" s="53" t="s">
        <v>50</v>
      </c>
      <c r="BU430" s="84" t="s">
        <v>60</v>
      </c>
      <c r="BV430" s="53"/>
      <c r="BW430" s="53" t="s">
        <v>61</v>
      </c>
      <c r="BX430" s="53">
        <v>6</v>
      </c>
      <c r="BY430" s="83">
        <v>46134</v>
      </c>
      <c r="BZ430" s="53"/>
      <c r="CA430" s="53"/>
    </row>
    <row r="431" spans="3:79" ht="14.25" hidden="1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0"/>
        <v>1</v>
      </c>
      <c r="M431" s="26">
        <f t="shared" si="41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67" t="e">
        <f>SUMIFS([1]Up!$J:$J,[1]Up!$D:$D,D431)</f>
        <v>#VALUE!</v>
      </c>
      <c r="BQ431" s="82"/>
      <c r="BR431" s="82" t="str">
        <f t="shared" si="43"/>
        <v/>
      </c>
      <c r="BS431" s="53" t="str">
        <f t="shared" si="42"/>
        <v/>
      </c>
      <c r="BT431" s="53" t="s">
        <v>50</v>
      </c>
      <c r="BU431" s="84" t="s">
        <v>60</v>
      </c>
      <c r="BV431" s="53"/>
      <c r="BW431" s="53" t="s">
        <v>61</v>
      </c>
      <c r="BX431" s="53">
        <v>1</v>
      </c>
      <c r="BY431" s="83">
        <v>46134</v>
      </c>
      <c r="BZ431" s="53"/>
      <c r="CA431" s="53"/>
    </row>
    <row r="432" spans="3:79" ht="14.25" hidden="1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0"/>
        <v>2</v>
      </c>
      <c r="M432" s="26">
        <f t="shared" si="41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67" t="e">
        <f>SUMIFS([1]Up!$J:$J,[1]Up!$D:$D,D432)</f>
        <v>#VALUE!</v>
      </c>
      <c r="BQ432" s="82"/>
      <c r="BR432" s="82" t="str">
        <f t="shared" si="43"/>
        <v/>
      </c>
      <c r="BS432" s="53" t="str">
        <f t="shared" si="42"/>
        <v/>
      </c>
      <c r="BT432" s="53" t="s">
        <v>50</v>
      </c>
      <c r="BU432" s="84" t="s">
        <v>60</v>
      </c>
      <c r="BV432" s="53"/>
      <c r="BW432" s="53" t="s">
        <v>61</v>
      </c>
      <c r="BX432" s="53">
        <v>2</v>
      </c>
      <c r="BY432" s="83">
        <v>46134</v>
      </c>
      <c r="BZ432" s="53"/>
      <c r="CA432" s="53"/>
    </row>
    <row r="433" spans="3:79" ht="14.25" hidden="1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0"/>
        <v>6</v>
      </c>
      <c r="M433" s="26">
        <f t="shared" si="4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67" t="e">
        <f>SUMIFS([1]Up!$J:$J,[1]Up!$D:$D,D433)</f>
        <v>#VALUE!</v>
      </c>
      <c r="BQ433" s="82"/>
      <c r="BR433" s="82" t="str">
        <f t="shared" si="43"/>
        <v/>
      </c>
      <c r="BS433" s="53" t="str">
        <f t="shared" si="42"/>
        <v/>
      </c>
      <c r="BT433" s="53" t="s">
        <v>50</v>
      </c>
      <c r="BU433" s="84" t="s">
        <v>60</v>
      </c>
      <c r="BV433" s="53"/>
      <c r="BW433" s="53" t="s">
        <v>61</v>
      </c>
      <c r="BX433" s="53">
        <v>6</v>
      </c>
      <c r="BY433" s="83">
        <v>46134</v>
      </c>
      <c r="BZ433" s="53"/>
      <c r="CA433" s="53"/>
    </row>
    <row r="434" spans="3:79" ht="14.25" hidden="1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0"/>
        <v>1</v>
      </c>
      <c r="M434" s="26">
        <f t="shared" si="41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67" t="e">
        <f>SUMIFS([1]Up!$J:$J,[1]Up!$D:$D,D434)</f>
        <v>#VALUE!</v>
      </c>
      <c r="BQ434" s="82"/>
      <c r="BR434" s="82" t="str">
        <f t="shared" si="43"/>
        <v/>
      </c>
      <c r="BS434" s="53" t="str">
        <f t="shared" si="42"/>
        <v/>
      </c>
      <c r="BT434" s="53" t="s">
        <v>50</v>
      </c>
      <c r="BU434" s="84" t="s">
        <v>60</v>
      </c>
      <c r="BV434" s="53"/>
      <c r="BW434" s="53" t="s">
        <v>61</v>
      </c>
      <c r="BX434" s="53">
        <v>1</v>
      </c>
      <c r="BY434" s="83">
        <v>46134</v>
      </c>
      <c r="BZ434" s="53"/>
      <c r="CA434" s="53"/>
    </row>
    <row r="435" spans="3:79" ht="14.25" hidden="1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0"/>
        <v>1</v>
      </c>
      <c r="M435" s="26">
        <f t="shared" si="41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67" t="e">
        <f>SUMIFS([1]Up!$J:$J,[1]Up!$D:$D,D435)</f>
        <v>#VALUE!</v>
      </c>
      <c r="BQ435" s="82"/>
      <c r="BR435" s="82" t="str">
        <f t="shared" si="43"/>
        <v/>
      </c>
      <c r="BS435" s="53" t="str">
        <f t="shared" si="42"/>
        <v/>
      </c>
      <c r="BT435" s="53" t="s">
        <v>50</v>
      </c>
      <c r="BU435" s="84" t="s">
        <v>60</v>
      </c>
      <c r="BV435" s="53"/>
      <c r="BW435" s="53" t="s">
        <v>61</v>
      </c>
      <c r="BX435" s="53">
        <v>1</v>
      </c>
      <c r="BY435" s="83">
        <v>46134</v>
      </c>
      <c r="BZ435" s="53"/>
      <c r="CA435" s="53"/>
    </row>
    <row r="436" spans="3:79" ht="14.25" hidden="1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0"/>
        <v>6</v>
      </c>
      <c r="M436" s="26">
        <f t="shared" si="41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67" t="e">
        <f>SUMIFS([1]Up!$J:$J,[1]Up!$D:$D,D436)</f>
        <v>#VALUE!</v>
      </c>
      <c r="BQ436" s="82"/>
      <c r="BR436" s="82" t="str">
        <f t="shared" si="43"/>
        <v/>
      </c>
      <c r="BS436" s="53" t="str">
        <f t="shared" si="42"/>
        <v/>
      </c>
      <c r="BT436" s="53" t="s">
        <v>50</v>
      </c>
      <c r="BU436" s="84" t="s">
        <v>60</v>
      </c>
      <c r="BV436" s="53"/>
      <c r="BW436" s="53" t="s">
        <v>61</v>
      </c>
      <c r="BX436" s="53">
        <v>6</v>
      </c>
      <c r="BY436" s="83">
        <v>46134</v>
      </c>
      <c r="BZ436" s="53"/>
      <c r="CA436" s="53"/>
    </row>
    <row r="437" spans="3:79" ht="14.25" hidden="1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0"/>
        <v>1</v>
      </c>
      <c r="M437" s="26">
        <f t="shared" si="41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67" t="e">
        <f>SUMIFS([1]Up!$J:$J,[1]Up!$D:$D,D437)</f>
        <v>#VALUE!</v>
      </c>
      <c r="BQ437" s="82"/>
      <c r="BR437" s="82" t="str">
        <f t="shared" si="43"/>
        <v/>
      </c>
      <c r="BS437" s="53" t="str">
        <f t="shared" si="42"/>
        <v>Thừa 1</v>
      </c>
      <c r="BT437" s="53" t="s">
        <v>50</v>
      </c>
      <c r="BU437" s="84" t="s">
        <v>486</v>
      </c>
      <c r="BV437" s="53"/>
      <c r="BW437" s="53" t="s">
        <v>487</v>
      </c>
      <c r="BX437" s="53">
        <v>1</v>
      </c>
      <c r="BY437" s="83">
        <v>46149</v>
      </c>
      <c r="BZ437" s="53"/>
      <c r="CA437" s="53"/>
    </row>
    <row r="438" spans="3:79" ht="14.25" hidden="1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0"/>
        <v>1</v>
      </c>
      <c r="M438" s="26">
        <f t="shared" si="41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67" t="e">
        <f>SUMIFS([1]Up!$J:$J,[1]Up!$D:$D,D438)</f>
        <v>#VALUE!</v>
      </c>
      <c r="BQ438" s="82"/>
      <c r="BR438" s="82" t="str">
        <f t="shared" si="43"/>
        <v/>
      </c>
      <c r="BS438" s="53" t="str">
        <f t="shared" si="42"/>
        <v/>
      </c>
      <c r="BT438" s="53" t="s">
        <v>50</v>
      </c>
      <c r="BU438" s="53"/>
      <c r="BV438" s="53"/>
      <c r="BW438" s="53" t="s">
        <v>51</v>
      </c>
      <c r="BX438" s="53">
        <v>1</v>
      </c>
      <c r="BY438" s="83"/>
      <c r="BZ438" s="53"/>
      <c r="CA438" s="53"/>
    </row>
    <row r="439" spans="3:79" ht="14.25" hidden="1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0"/>
        <v>2</v>
      </c>
      <c r="M439" s="26">
        <f t="shared" si="41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67" t="e">
        <f>SUMIFS([1]Up!$J:$J,[1]Up!$D:$D,D439)</f>
        <v>#VALUE!</v>
      </c>
      <c r="BQ439" s="82"/>
      <c r="BR439" s="82" t="str">
        <f t="shared" si="43"/>
        <v/>
      </c>
      <c r="BS439" s="53" t="str">
        <f t="shared" si="42"/>
        <v/>
      </c>
      <c r="BT439" s="53" t="s">
        <v>50</v>
      </c>
      <c r="BU439" s="53" t="s">
        <v>380</v>
      </c>
      <c r="BV439" s="53"/>
      <c r="BW439" s="53" t="s">
        <v>381</v>
      </c>
      <c r="BX439" s="53">
        <v>2</v>
      </c>
      <c r="BY439" s="83">
        <v>46133</v>
      </c>
      <c r="BZ439" s="53"/>
      <c r="CA439" s="53"/>
    </row>
    <row r="440" spans="3:79" ht="14.25" hidden="1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0"/>
        <v>1</v>
      </c>
      <c r="M440" s="26">
        <f t="shared" si="41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67" t="e">
        <f>SUMIFS([1]Up!$J:$J,[1]Up!$D:$D,D440)</f>
        <v>#VALUE!</v>
      </c>
      <c r="BQ440" s="82" t="s">
        <v>3079</v>
      </c>
      <c r="BR440" s="82" t="str">
        <f t="shared" si="43"/>
        <v>PL6</v>
      </c>
      <c r="BS440" s="53" t="str">
        <f t="shared" si="42"/>
        <v>Thừa 3</v>
      </c>
      <c r="BT440" s="53" t="s">
        <v>50</v>
      </c>
      <c r="BU440" s="53"/>
      <c r="BV440" s="53"/>
      <c r="BW440" s="53" t="s">
        <v>51</v>
      </c>
      <c r="BX440" s="53">
        <v>1</v>
      </c>
      <c r="BY440" s="83"/>
      <c r="BZ440" s="53"/>
      <c r="CA440" s="53"/>
    </row>
    <row r="441" spans="3:79" ht="14.25" hidden="1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0"/>
        <v>16</v>
      </c>
      <c r="M441" s="26">
        <f t="shared" si="41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67" t="e">
        <f>SUMIFS([1]Up!$J:$J,[1]Up!$D:$D,D441)</f>
        <v>#VALUE!</v>
      </c>
      <c r="BQ441" s="82"/>
      <c r="BR441" s="82" t="str">
        <f t="shared" si="43"/>
        <v>PL20</v>
      </c>
      <c r="BS441" s="53" t="str">
        <f t="shared" si="42"/>
        <v/>
      </c>
      <c r="BT441" s="53" t="s">
        <v>50</v>
      </c>
      <c r="BU441" s="53" t="s">
        <v>591</v>
      </c>
      <c r="BV441" s="53"/>
      <c r="BW441" s="53" t="s">
        <v>592</v>
      </c>
      <c r="BX441" s="53">
        <v>16</v>
      </c>
      <c r="BY441" s="83">
        <v>46128</v>
      </c>
      <c r="BZ441" s="53"/>
      <c r="CA441" s="53"/>
    </row>
    <row r="442" spans="3:79" ht="14.25" hidden="1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0"/>
        <v>2</v>
      </c>
      <c r="M442" s="26">
        <f t="shared" si="41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67" t="e">
        <f>SUMIFS([1]Up!$J:$J,[1]Up!$D:$D,D442)</f>
        <v>#VALUE!</v>
      </c>
      <c r="BQ442" s="82"/>
      <c r="BR442" s="82" t="str">
        <f t="shared" si="43"/>
        <v>PL25</v>
      </c>
      <c r="BS442" s="53" t="str">
        <f t="shared" si="42"/>
        <v/>
      </c>
      <c r="BT442" s="53" t="s">
        <v>50</v>
      </c>
      <c r="BU442" s="84" t="s">
        <v>587</v>
      </c>
      <c r="BV442" s="53"/>
      <c r="BW442" s="53" t="s">
        <v>588</v>
      </c>
      <c r="BX442" s="53">
        <v>2</v>
      </c>
      <c r="BY442" s="83">
        <v>46128</v>
      </c>
      <c r="BZ442" s="53"/>
      <c r="CA442" s="53"/>
    </row>
    <row r="443" spans="3:79" ht="14.25" hidden="1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0"/>
        <v>5</v>
      </c>
      <c r="M443" s="26">
        <f t="shared" si="4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67" t="e">
        <f>SUMIFS([1]Up!$J:$J,[1]Up!$D:$D,D443)</f>
        <v>#VALUE!</v>
      </c>
      <c r="BQ443" s="82"/>
      <c r="BR443" s="82" t="str">
        <f t="shared" si="43"/>
        <v>PL19</v>
      </c>
      <c r="BS443" s="53" t="str">
        <f t="shared" si="42"/>
        <v/>
      </c>
      <c r="BT443" s="53" t="s">
        <v>50</v>
      </c>
      <c r="BU443" s="53" t="s">
        <v>565</v>
      </c>
      <c r="BV443" s="53"/>
      <c r="BW443" s="53" t="s">
        <v>566</v>
      </c>
      <c r="BX443" s="53">
        <v>5</v>
      </c>
      <c r="BY443" s="83">
        <v>46128</v>
      </c>
      <c r="BZ443" s="53"/>
      <c r="CA443" s="53"/>
    </row>
    <row r="444" spans="3:79" ht="14.25" hidden="1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0"/>
        <v>16</v>
      </c>
      <c r="M444" s="26">
        <f t="shared" si="4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67" t="e">
        <f>SUMIFS([1]Up!$J:$J,[1]Up!$D:$D,D444)</f>
        <v>#VALUE!</v>
      </c>
      <c r="BQ444" s="82"/>
      <c r="BR444" s="82" t="str">
        <f t="shared" si="43"/>
        <v>PL10</v>
      </c>
      <c r="BS444" s="53" t="str">
        <f t="shared" si="42"/>
        <v/>
      </c>
      <c r="BT444" s="53" t="s">
        <v>50</v>
      </c>
      <c r="BU444" s="84" t="s">
        <v>130</v>
      </c>
      <c r="BV444" s="53"/>
      <c r="BW444" s="53" t="s">
        <v>131</v>
      </c>
      <c r="BX444" s="53">
        <v>16</v>
      </c>
      <c r="BY444" s="83">
        <v>46128</v>
      </c>
      <c r="BZ444" s="53"/>
      <c r="CA444" s="53"/>
    </row>
    <row r="445" spans="3:79" ht="14.25" hidden="1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0"/>
        <v>37</v>
      </c>
      <c r="M445" s="26">
        <f t="shared" si="4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67" t="e">
        <f>SUMIFS([1]Up!$J:$J,[1]Up!$D:$D,D445)</f>
        <v>#VALUE!</v>
      </c>
      <c r="BQ445" s="82"/>
      <c r="BR445" s="82" t="str">
        <f t="shared" si="43"/>
        <v>PL8</v>
      </c>
      <c r="BS445" s="53" t="str">
        <f t="shared" si="42"/>
        <v/>
      </c>
      <c r="BT445" s="53" t="s">
        <v>50</v>
      </c>
      <c r="BU445" s="53" t="s">
        <v>579</v>
      </c>
      <c r="BV445" s="53"/>
      <c r="BW445" s="53" t="s">
        <v>580</v>
      </c>
      <c r="BX445" s="53">
        <v>37</v>
      </c>
      <c r="BY445" s="83">
        <v>46128</v>
      </c>
      <c r="BZ445" s="53"/>
      <c r="CA445" s="53"/>
    </row>
    <row r="446" spans="3:79" ht="14.25" hidden="1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0"/>
        <v>1</v>
      </c>
      <c r="M446" s="26">
        <f t="shared" si="4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67" t="e">
        <f>SUMIFS([1]Up!$J:$J,[1]Up!$D:$D,D446)</f>
        <v>#VALUE!</v>
      </c>
      <c r="BQ446" s="82"/>
      <c r="BR446" s="82" t="str">
        <f t="shared" si="43"/>
        <v>PL10</v>
      </c>
      <c r="BS446" s="53" t="str">
        <f t="shared" si="42"/>
        <v/>
      </c>
      <c r="BT446" s="53" t="s">
        <v>50</v>
      </c>
      <c r="BU446" s="84" t="s">
        <v>130</v>
      </c>
      <c r="BV446" s="53"/>
      <c r="BW446" s="53" t="s">
        <v>131</v>
      </c>
      <c r="BX446" s="53">
        <v>1</v>
      </c>
      <c r="BY446" s="83">
        <v>46128</v>
      </c>
      <c r="BZ446" s="53"/>
      <c r="CA446" s="53"/>
    </row>
    <row r="447" spans="3:79" ht="14.25" hidden="1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0"/>
        <v>2</v>
      </c>
      <c r="M447" s="26">
        <f t="shared" si="4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67" t="e">
        <f>SUMIFS([1]Up!$J:$J,[1]Up!$D:$D,D447)</f>
        <v>#VALUE!</v>
      </c>
      <c r="BQ447" s="82"/>
      <c r="BR447" s="82" t="str">
        <f t="shared" si="43"/>
        <v>PL10</v>
      </c>
      <c r="BS447" s="53" t="str">
        <f t="shared" si="42"/>
        <v/>
      </c>
      <c r="BT447" s="53" t="s">
        <v>50</v>
      </c>
      <c r="BU447" s="84" t="s">
        <v>130</v>
      </c>
      <c r="BV447" s="53"/>
      <c r="BW447" s="53" t="s">
        <v>131</v>
      </c>
      <c r="BX447" s="53">
        <v>2</v>
      </c>
      <c r="BY447" s="83">
        <v>46128</v>
      </c>
      <c r="BZ447" s="53"/>
      <c r="CA447" s="53"/>
    </row>
    <row r="448" spans="3:79" ht="14.25" hidden="1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0"/>
        <v>32</v>
      </c>
      <c r="M448" s="26">
        <f t="shared" si="4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67" t="e">
        <f>SUMIFS([1]Up!$J:$J,[1]Up!$D:$D,D448)</f>
        <v>#VALUE!</v>
      </c>
      <c r="BQ448" s="82"/>
      <c r="BR448" s="82" t="str">
        <f t="shared" si="43"/>
        <v>PL10</v>
      </c>
      <c r="BS448" s="53" t="str">
        <f t="shared" si="42"/>
        <v/>
      </c>
      <c r="BT448" s="53" t="s">
        <v>50</v>
      </c>
      <c r="BU448" s="53" t="s">
        <v>571</v>
      </c>
      <c r="BV448" s="53"/>
      <c r="BW448" s="53" t="s">
        <v>572</v>
      </c>
      <c r="BX448" s="53">
        <v>32</v>
      </c>
      <c r="BY448" s="83">
        <v>46128</v>
      </c>
      <c r="BZ448" s="53"/>
      <c r="CA448" s="53"/>
    </row>
    <row r="449" spans="3:79" ht="14.25" hidden="1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0"/>
        <v>4</v>
      </c>
      <c r="M449" s="26">
        <f t="shared" si="41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67" t="e">
        <f>SUMIFS([1]Up!$J:$J,[1]Up!$D:$D,D449)</f>
        <v>#VALUE!</v>
      </c>
      <c r="BQ449" s="82"/>
      <c r="BR449" s="82" t="str">
        <f t="shared" si="43"/>
        <v>PL60</v>
      </c>
      <c r="BS449" s="53" t="str">
        <f t="shared" si="42"/>
        <v/>
      </c>
      <c r="BT449" s="53" t="s">
        <v>50</v>
      </c>
      <c r="BU449" s="53" t="s">
        <v>551</v>
      </c>
      <c r="BV449" s="53"/>
      <c r="BW449" s="53" t="s">
        <v>552</v>
      </c>
      <c r="BX449" s="53">
        <v>4</v>
      </c>
      <c r="BY449" s="83">
        <v>46128</v>
      </c>
      <c r="BZ449" s="53"/>
      <c r="CA449" s="53"/>
    </row>
    <row r="450" spans="3:79" ht="14.25" hidden="1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0"/>
        <v>5</v>
      </c>
      <c r="M450" s="26">
        <f t="shared" si="4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67" t="e">
        <f>SUMIFS([1]Up!$J:$J,[1]Up!$D:$D,D450)</f>
        <v>#VALUE!</v>
      </c>
      <c r="BQ450" s="82"/>
      <c r="BR450" s="82" t="str">
        <f t="shared" si="43"/>
        <v>PL19</v>
      </c>
      <c r="BS450" s="53" t="str">
        <f t="shared" si="42"/>
        <v/>
      </c>
      <c r="BT450" s="53" t="s">
        <v>50</v>
      </c>
      <c r="BU450" s="53" t="s">
        <v>565</v>
      </c>
      <c r="BV450" s="53"/>
      <c r="BW450" s="53" t="s">
        <v>566</v>
      </c>
      <c r="BX450" s="53">
        <v>5</v>
      </c>
      <c r="BY450" s="83">
        <v>46128</v>
      </c>
      <c r="BZ450" s="53"/>
      <c r="CA450" s="53"/>
    </row>
    <row r="451" spans="3:79" ht="14.25" hidden="1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0"/>
        <v>2</v>
      </c>
      <c r="M451" s="26">
        <f t="shared" si="41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67" t="e">
        <f>SUMIFS([1]Up!$J:$J,[1]Up!$D:$D,D451)</f>
        <v>#VALUE!</v>
      </c>
      <c r="BQ451" s="82"/>
      <c r="BR451" s="82" t="str">
        <f t="shared" si="43"/>
        <v>PL60</v>
      </c>
      <c r="BS451" s="53" t="str">
        <f t="shared" si="42"/>
        <v/>
      </c>
      <c r="BT451" s="53" t="s">
        <v>50</v>
      </c>
      <c r="BU451" s="53" t="s">
        <v>551</v>
      </c>
      <c r="BV451" s="53"/>
      <c r="BW451" s="53" t="s">
        <v>552</v>
      </c>
      <c r="BX451" s="53">
        <v>2</v>
      </c>
      <c r="BY451" s="83">
        <v>46128</v>
      </c>
      <c r="BZ451" s="53"/>
      <c r="CA451" s="53"/>
    </row>
    <row r="452" spans="3:79" ht="14.25" hidden="1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0"/>
        <v>0</v>
      </c>
      <c r="M452" s="26">
        <f t="shared" si="4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67" t="e">
        <f>SUMIFS([1]Up!$J:$J,[1]Up!$D:$D,D452)</f>
        <v>#VALUE!</v>
      </c>
      <c r="BQ452" s="82"/>
      <c r="BR452" s="82" t="str">
        <f t="shared" si="43"/>
        <v/>
      </c>
      <c r="BS452" s="53" t="str">
        <f t="shared" si="42"/>
        <v/>
      </c>
      <c r="BT452" s="53"/>
      <c r="BU452" s="53"/>
      <c r="BV452" s="53"/>
      <c r="BW452" s="53"/>
      <c r="BX452" s="53"/>
      <c r="BY452" s="83"/>
      <c r="BZ452" s="53"/>
      <c r="CA452" s="53"/>
    </row>
    <row r="453" spans="3:79" ht="14.25" hidden="1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0"/>
        <v>0</v>
      </c>
      <c r="M453" s="26">
        <f t="shared" si="4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67" t="e">
        <f>SUMIFS([1]Up!$J:$J,[1]Up!$D:$D,D453)</f>
        <v>#VALUE!</v>
      </c>
      <c r="BQ453" s="82"/>
      <c r="BR453" s="82" t="str">
        <f t="shared" si="43"/>
        <v/>
      </c>
      <c r="BS453" s="53" t="str">
        <f t="shared" si="42"/>
        <v/>
      </c>
      <c r="BT453" s="53"/>
      <c r="BU453" s="53"/>
      <c r="BV453" s="53"/>
      <c r="BW453" s="53"/>
      <c r="BX453" s="53"/>
      <c r="BY453" s="83"/>
      <c r="BZ453" s="53"/>
      <c r="CA453" s="53"/>
    </row>
    <row r="454" spans="3:79" ht="14.25" hidden="1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0"/>
        <v>0</v>
      </c>
      <c r="M454" s="26">
        <f t="shared" si="4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67" t="e">
        <f>SUMIFS([1]Up!$J:$J,[1]Up!$D:$D,D454)</f>
        <v>#VALUE!</v>
      </c>
      <c r="BQ454" s="82"/>
      <c r="BR454" s="82" t="str">
        <f t="shared" si="43"/>
        <v/>
      </c>
      <c r="BS454" s="53" t="str">
        <f t="shared" si="42"/>
        <v/>
      </c>
      <c r="BT454" s="53"/>
      <c r="BU454" s="53"/>
      <c r="BV454" s="53"/>
      <c r="BW454" s="53"/>
      <c r="BX454" s="53"/>
      <c r="BY454" s="83"/>
      <c r="BZ454" s="53"/>
      <c r="CA454" s="53"/>
    </row>
    <row r="455" spans="3:79" ht="14.25" hidden="1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0"/>
        <v>0</v>
      </c>
      <c r="M455" s="26">
        <f t="shared" si="4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67" t="e">
        <f>SUMIFS([1]Up!$J:$J,[1]Up!$D:$D,D455)</f>
        <v>#VALUE!</v>
      </c>
      <c r="BQ455" s="82"/>
      <c r="BR455" s="82" t="str">
        <f t="shared" si="43"/>
        <v/>
      </c>
      <c r="BS455" s="53" t="str">
        <f t="shared" si="42"/>
        <v/>
      </c>
      <c r="BT455" s="53"/>
      <c r="BU455" s="53"/>
      <c r="BV455" s="53"/>
      <c r="BW455" s="53"/>
      <c r="BX455" s="53"/>
      <c r="BY455" s="83"/>
      <c r="BZ455" s="53"/>
      <c r="CA455" s="53"/>
    </row>
    <row r="456" spans="3:79" ht="14.25" hidden="1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0"/>
        <v>0</v>
      </c>
      <c r="M456" s="26">
        <f t="shared" si="4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67" t="e">
        <f>SUMIFS([1]Up!$J:$J,[1]Up!$D:$D,D456)</f>
        <v>#VALUE!</v>
      </c>
      <c r="BQ456" s="82"/>
      <c r="BR456" s="82" t="str">
        <f t="shared" si="43"/>
        <v/>
      </c>
      <c r="BS456" s="53" t="str">
        <f t="shared" si="42"/>
        <v/>
      </c>
      <c r="BT456" s="53"/>
      <c r="BU456" s="53"/>
      <c r="BV456" s="53"/>
      <c r="BW456" s="53"/>
      <c r="BX456" s="53"/>
      <c r="BY456" s="83"/>
      <c r="BZ456" s="53"/>
      <c r="CA456" s="53"/>
    </row>
    <row r="457" spans="3:79" ht="14.25" hidden="1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0"/>
        <v>1</v>
      </c>
      <c r="M457" s="26">
        <f t="shared" si="41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67" t="e">
        <f>SUMIFS([1]Up!$J:$J,[1]Up!$D:$D,D457)</f>
        <v>#VALUE!</v>
      </c>
      <c r="BQ457" s="82"/>
      <c r="BR457" s="82" t="str">
        <f t="shared" si="43"/>
        <v>PL12</v>
      </c>
      <c r="BS457" s="53" t="str">
        <f t="shared" si="42"/>
        <v>Thừa 1</v>
      </c>
      <c r="BT457" s="53" t="s">
        <v>82</v>
      </c>
      <c r="BU457" s="53" t="s">
        <v>432</v>
      </c>
      <c r="BV457" s="53"/>
      <c r="BW457" s="53" t="s">
        <v>555</v>
      </c>
      <c r="BX457" s="53">
        <v>1</v>
      </c>
      <c r="BY457" s="83">
        <v>46149</v>
      </c>
      <c r="BZ457" s="53"/>
      <c r="CA457" s="53"/>
    </row>
    <row r="458" spans="3:79" ht="14.25" hidden="1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0"/>
        <v>2</v>
      </c>
      <c r="M458" s="26">
        <f t="shared" si="41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67" t="e">
        <f>SUMIFS([1]Up!$J:$J,[1]Up!$D:$D,D458)</f>
        <v>#VALUE!</v>
      </c>
      <c r="BQ458" s="82"/>
      <c r="BR458" s="82" t="str">
        <f t="shared" si="43"/>
        <v>PL60</v>
      </c>
      <c r="BS458" s="53" t="str">
        <f t="shared" si="42"/>
        <v/>
      </c>
      <c r="BT458" s="53" t="s">
        <v>50</v>
      </c>
      <c r="BU458" s="53" t="s">
        <v>551</v>
      </c>
      <c r="BV458" s="53"/>
      <c r="BW458" s="53" t="s">
        <v>552</v>
      </c>
      <c r="BX458" s="53">
        <v>2</v>
      </c>
      <c r="BY458" s="83">
        <v>46128</v>
      </c>
      <c r="BZ458" s="53"/>
      <c r="CA458" s="53"/>
    </row>
    <row r="459" spans="3:79" ht="14.25" hidden="1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0"/>
        <v>4</v>
      </c>
      <c r="M459" s="26">
        <f t="shared" si="4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67" t="e">
        <f>SUMIFS([1]Up!$J:$J,[1]Up!$D:$D,D459)</f>
        <v>#VALUE!</v>
      </c>
      <c r="BQ459" s="82"/>
      <c r="BR459" s="82" t="str">
        <f t="shared" si="43"/>
        <v>PL38</v>
      </c>
      <c r="BS459" s="53" t="str">
        <f t="shared" si="42"/>
        <v/>
      </c>
      <c r="BT459" s="53" t="s">
        <v>50</v>
      </c>
      <c r="BU459" s="84" t="s">
        <v>67</v>
      </c>
      <c r="BV459" s="53"/>
      <c r="BW459" s="53" t="s">
        <v>68</v>
      </c>
      <c r="BX459" s="53">
        <v>4</v>
      </c>
      <c r="BY459" s="83">
        <v>46128</v>
      </c>
      <c r="BZ459" s="53"/>
      <c r="CA459" s="53"/>
    </row>
    <row r="460" spans="3:79" ht="14.25" hidden="1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0"/>
        <v>2</v>
      </c>
      <c r="M460" s="26">
        <f t="shared" si="41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67" t="e">
        <f>SUMIFS([1]Up!$J:$J,[1]Up!$D:$D,D460)</f>
        <v>#VALUE!</v>
      </c>
      <c r="BQ460" s="82"/>
      <c r="BR460" s="82" t="str">
        <f t="shared" si="43"/>
        <v>PL16</v>
      </c>
      <c r="BS460" s="53" t="str">
        <f t="shared" si="42"/>
        <v/>
      </c>
      <c r="BT460" s="53" t="s">
        <v>50</v>
      </c>
      <c r="BU460" s="53" t="s">
        <v>432</v>
      </c>
      <c r="BV460" s="53"/>
      <c r="BW460" s="53" t="s">
        <v>544</v>
      </c>
      <c r="BX460" s="53">
        <v>2</v>
      </c>
      <c r="BY460" s="83">
        <v>46149</v>
      </c>
      <c r="BZ460" s="53"/>
      <c r="CA460" s="53"/>
    </row>
    <row r="461" spans="3:79" ht="14.25" hidden="1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0"/>
        <v>0</v>
      </c>
      <c r="M461" s="26">
        <f t="shared" si="41"/>
        <v>1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67" t="e">
        <f>SUMIFS([1]Up!$J:$J,[1]Up!$D:$D,D461)</f>
        <v>#VALUE!</v>
      </c>
      <c r="BQ461" s="82"/>
      <c r="BR461" s="82" t="str">
        <f t="shared" si="43"/>
        <v/>
      </c>
      <c r="BS461" s="53" t="str">
        <f t="shared" si="42"/>
        <v/>
      </c>
      <c r="BT461" s="53" t="s">
        <v>50</v>
      </c>
      <c r="BU461" s="53"/>
      <c r="BV461" s="53"/>
      <c r="BW461" s="53"/>
      <c r="BX461" s="53"/>
      <c r="BY461" s="83"/>
      <c r="BZ461" s="53"/>
      <c r="CA461" s="53"/>
    </row>
    <row r="462" spans="3:79" ht="14.25" hidden="1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0"/>
        <v>9</v>
      </c>
      <c r="M462" s="26">
        <f t="shared" si="41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67" t="e">
        <f>SUMIFS([1]Up!$J:$J,[1]Up!$D:$D,D462)</f>
        <v>#VALUE!</v>
      </c>
      <c r="BQ462" s="82"/>
      <c r="BR462" s="82" t="str">
        <f t="shared" si="43"/>
        <v/>
      </c>
      <c r="BS462" s="53" t="str">
        <f t="shared" si="42"/>
        <v/>
      </c>
      <c r="BT462" s="53" t="s">
        <v>50</v>
      </c>
      <c r="BU462" s="84" t="s">
        <v>60</v>
      </c>
      <c r="BV462" s="53"/>
      <c r="BW462" s="53" t="s">
        <v>61</v>
      </c>
      <c r="BX462" s="53">
        <v>9</v>
      </c>
      <c r="BY462" s="83">
        <v>46134</v>
      </c>
      <c r="BZ462" s="53"/>
      <c r="CA462" s="53"/>
    </row>
    <row r="463" spans="3:79" ht="14.25" hidden="1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0"/>
        <v>8</v>
      </c>
      <c r="M463" s="26">
        <f t="shared" si="41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67" t="e">
        <f>SUMIFS([1]Up!$J:$J,[1]Up!$D:$D,D463)</f>
        <v>#VALUE!</v>
      </c>
      <c r="BQ463" s="82"/>
      <c r="BR463" s="82" t="str">
        <f t="shared" si="43"/>
        <v/>
      </c>
      <c r="BS463" s="53" t="str">
        <f t="shared" si="42"/>
        <v/>
      </c>
      <c r="BT463" s="53" t="s">
        <v>50</v>
      </c>
      <c r="BU463" s="84" t="s">
        <v>176</v>
      </c>
      <c r="BV463" s="53"/>
      <c r="BW463" s="53" t="s">
        <v>177</v>
      </c>
      <c r="BX463" s="53">
        <v>8</v>
      </c>
      <c r="BY463" s="83">
        <v>46133</v>
      </c>
      <c r="BZ463" s="53"/>
      <c r="CA463" s="53"/>
    </row>
    <row r="464" spans="3:79" ht="14.25" hidden="1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0"/>
        <v>1</v>
      </c>
      <c r="M464" s="26">
        <f t="shared" si="41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67" t="e">
        <f>SUMIFS([1]Up!$J:$J,[1]Up!$D:$D,D464)</f>
        <v>#VALUE!</v>
      </c>
      <c r="BQ464" s="82"/>
      <c r="BR464" s="82" t="str">
        <f t="shared" si="43"/>
        <v/>
      </c>
      <c r="BS464" s="53" t="str">
        <f t="shared" si="42"/>
        <v/>
      </c>
      <c r="BT464" s="53" t="s">
        <v>50</v>
      </c>
      <c r="BU464" s="84" t="s">
        <v>60</v>
      </c>
      <c r="BV464" s="53"/>
      <c r="BW464" s="53" t="s">
        <v>61</v>
      </c>
      <c r="BX464" s="53">
        <v>1</v>
      </c>
      <c r="BY464" s="83">
        <v>46134</v>
      </c>
      <c r="BZ464" s="53"/>
      <c r="CA464" s="53"/>
    </row>
    <row r="465" spans="3:79" ht="14.25" hidden="1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0"/>
        <v>1</v>
      </c>
      <c r="M465" s="26">
        <f t="shared" si="4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26">
        <v>0.52</v>
      </c>
      <c r="BP465" s="67" t="e">
        <f>SUMIFS([1]Up!$J:$J,[1]Up!$D:$D,D465)</f>
        <v>#VALUE!</v>
      </c>
      <c r="BQ465" s="82"/>
      <c r="BR465" s="82" t="str">
        <f t="shared" si="43"/>
        <v/>
      </c>
      <c r="BS465" s="53" t="str">
        <f t="shared" si="42"/>
        <v/>
      </c>
      <c r="BT465" s="53" t="s">
        <v>56</v>
      </c>
      <c r="BU465" s="53"/>
      <c r="BV465" s="53"/>
      <c r="BW465" s="53" t="s">
        <v>51</v>
      </c>
      <c r="BX465" s="53">
        <v>2</v>
      </c>
      <c r="BY465" s="83"/>
      <c r="BZ465" s="53"/>
      <c r="CA465" s="53"/>
    </row>
    <row r="466" spans="3:79" ht="14.25" hidden="1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0"/>
        <v>1</v>
      </c>
      <c r="M466" s="26">
        <f t="shared" si="41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26">
        <v>1</v>
      </c>
      <c r="BP466" s="67" t="e">
        <f>SUMIFS([1]Up!$J:$J,[1]Up!$D:$D,D466)</f>
        <v>#VALUE!</v>
      </c>
      <c r="BQ466" s="82"/>
      <c r="BR466" s="82" t="str">
        <f t="shared" si="43"/>
        <v/>
      </c>
      <c r="BS466" s="53" t="str">
        <f t="shared" si="42"/>
        <v/>
      </c>
      <c r="BT466" s="53" t="s">
        <v>56</v>
      </c>
      <c r="BU466" s="53"/>
      <c r="BV466" s="53"/>
      <c r="BW466" s="53" t="s">
        <v>51</v>
      </c>
      <c r="BX466" s="53">
        <v>2</v>
      </c>
      <c r="BY466" s="83"/>
      <c r="BZ466" s="53"/>
      <c r="CA466" s="53"/>
    </row>
    <row r="467" spans="3:79" ht="14.25" hidden="1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0"/>
        <v>1</v>
      </c>
      <c r="M467" s="26">
        <f t="shared" si="4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67" t="e">
        <f>SUMIFS([1]Up!$J:$J,[1]Up!$D:$D,D467)</f>
        <v>#VALUE!</v>
      </c>
      <c r="BQ467" s="82"/>
      <c r="BR467" s="82" t="str">
        <f t="shared" si="43"/>
        <v/>
      </c>
      <c r="BS467" s="53" t="str">
        <f t="shared" si="42"/>
        <v>Thừa 1</v>
      </c>
      <c r="BT467" s="53" t="s">
        <v>50</v>
      </c>
      <c r="BU467" s="84" t="s">
        <v>486</v>
      </c>
      <c r="BV467" s="53"/>
      <c r="BW467" s="53" t="s">
        <v>487</v>
      </c>
      <c r="BX467" s="53">
        <v>1</v>
      </c>
      <c r="BY467" s="83">
        <v>46149</v>
      </c>
      <c r="BZ467" s="53"/>
      <c r="CA467" s="53"/>
    </row>
    <row r="468" spans="3:79" ht="14.25" hidden="1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0"/>
        <v>1</v>
      </c>
      <c r="M468" s="26">
        <f t="shared" si="4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67" t="e">
        <f>SUMIFS([1]Up!$J:$J,[1]Up!$D:$D,D468)</f>
        <v>#VALUE!</v>
      </c>
      <c r="BQ468" s="82"/>
      <c r="BR468" s="82" t="str">
        <f t="shared" si="43"/>
        <v/>
      </c>
      <c r="BS468" s="53" t="str">
        <f t="shared" si="42"/>
        <v>Thừa 1</v>
      </c>
      <c r="BT468" s="53" t="s">
        <v>50</v>
      </c>
      <c r="BU468" s="84" t="s">
        <v>486</v>
      </c>
      <c r="BV468" s="53"/>
      <c r="BW468" s="53" t="s">
        <v>487</v>
      </c>
      <c r="BX468" s="53">
        <v>1</v>
      </c>
      <c r="BY468" s="83">
        <v>46149</v>
      </c>
      <c r="BZ468" s="53"/>
      <c r="CA468" s="53"/>
    </row>
    <row r="469" spans="3:79" ht="14.25" hidden="1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0"/>
        <v>1</v>
      </c>
      <c r="M469" s="26">
        <f t="shared" si="4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67" t="e">
        <f>SUMIFS([1]Up!$J:$J,[1]Up!$D:$D,D469)</f>
        <v>#VALUE!</v>
      </c>
      <c r="BQ469" s="82"/>
      <c r="BR469" s="82" t="str">
        <f t="shared" si="43"/>
        <v/>
      </c>
      <c r="BS469" s="53" t="str">
        <f t="shared" si="42"/>
        <v/>
      </c>
      <c r="BT469" s="53" t="s">
        <v>50</v>
      </c>
      <c r="BU469" s="53"/>
      <c r="BV469" s="53"/>
      <c r="BW469" s="53" t="s">
        <v>51</v>
      </c>
      <c r="BX469" s="53">
        <v>1</v>
      </c>
      <c r="BY469" s="83"/>
      <c r="BZ469" s="53"/>
      <c r="CA469" s="53"/>
    </row>
    <row r="470" spans="3:79" ht="14.25" hidden="1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0"/>
        <v>1</v>
      </c>
      <c r="M470" s="26">
        <f t="shared" si="4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67" t="e">
        <f>SUMIFS([1]Up!$J:$J,[1]Up!$D:$D,D470)</f>
        <v>#VALUE!</v>
      </c>
      <c r="BQ470" s="82"/>
      <c r="BR470" s="82" t="str">
        <f t="shared" si="43"/>
        <v/>
      </c>
      <c r="BS470" s="53" t="str">
        <f t="shared" si="42"/>
        <v/>
      </c>
      <c r="BT470" s="53" t="s">
        <v>50</v>
      </c>
      <c r="BU470" s="53"/>
      <c r="BV470" s="53"/>
      <c r="BW470" s="53" t="s">
        <v>51</v>
      </c>
      <c r="BX470" s="53">
        <v>1</v>
      </c>
      <c r="BY470" s="83"/>
      <c r="BZ470" s="53"/>
      <c r="CA470" s="53"/>
    </row>
    <row r="471" spans="3:79" ht="14.25" hidden="1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0"/>
        <v>1</v>
      </c>
      <c r="M471" s="26">
        <f t="shared" si="41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67" t="e">
        <f>SUMIFS([1]Up!$J:$J,[1]Up!$D:$D,D471)</f>
        <v>#VALUE!</v>
      </c>
      <c r="BQ471" s="82" t="s">
        <v>143</v>
      </c>
      <c r="BR471" s="82" t="str">
        <f t="shared" si="43"/>
        <v>PL6</v>
      </c>
      <c r="BS471" s="53" t="str">
        <f t="shared" si="42"/>
        <v>Thừa 1</v>
      </c>
      <c r="BT471" s="53" t="s">
        <v>50</v>
      </c>
      <c r="BU471" s="53"/>
      <c r="BV471" s="53"/>
      <c r="BW471" s="53" t="s">
        <v>51</v>
      </c>
      <c r="BX471" s="53">
        <v>1</v>
      </c>
      <c r="BY471" s="83"/>
      <c r="BZ471" s="53"/>
      <c r="CA471" s="53"/>
    </row>
    <row r="472" spans="3:79" ht="14.25" hidden="1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0"/>
        <v>9</v>
      </c>
      <c r="M472" s="26">
        <f t="shared" si="4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67" t="e">
        <f>SUMIFS([1]Up!$J:$J,[1]Up!$D:$D,D472)</f>
        <v>#VALUE!</v>
      </c>
      <c r="BQ472" s="82"/>
      <c r="BR472" s="82" t="str">
        <f t="shared" si="43"/>
        <v>PL12</v>
      </c>
      <c r="BS472" s="53" t="str">
        <f t="shared" si="42"/>
        <v/>
      </c>
      <c r="BT472" s="53" t="s">
        <v>50</v>
      </c>
      <c r="BU472" s="53" t="s">
        <v>480</v>
      </c>
      <c r="BV472" s="53"/>
      <c r="BW472" s="53" t="s">
        <v>481</v>
      </c>
      <c r="BX472" s="53">
        <v>9</v>
      </c>
      <c r="BY472" s="83">
        <v>46128</v>
      </c>
      <c r="BZ472" s="53"/>
      <c r="CA472" s="53"/>
    </row>
    <row r="473" spans="3:79" ht="14.25" hidden="1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0"/>
        <v>8</v>
      </c>
      <c r="M473" s="26">
        <f t="shared" si="4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67" t="e">
        <f>SUMIFS([1]Up!$J:$J,[1]Up!$D:$D,D473)</f>
        <v>#VALUE!</v>
      </c>
      <c r="BQ473" s="82"/>
      <c r="BR473" s="82" t="str">
        <f t="shared" si="43"/>
        <v>PL10</v>
      </c>
      <c r="BS473" s="53" t="str">
        <f t="shared" si="42"/>
        <v/>
      </c>
      <c r="BT473" s="53" t="s">
        <v>50</v>
      </c>
      <c r="BU473" s="84" t="s">
        <v>130</v>
      </c>
      <c r="BV473" s="53"/>
      <c r="BW473" s="53" t="s">
        <v>131</v>
      </c>
      <c r="BX473" s="53">
        <v>8</v>
      </c>
      <c r="BY473" s="83">
        <v>46128</v>
      </c>
      <c r="BZ473" s="53"/>
      <c r="CA473" s="53"/>
    </row>
    <row r="474" spans="3:79" ht="14.25" hidden="1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0"/>
        <v>16</v>
      </c>
      <c r="M474" s="26">
        <f t="shared" si="41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67" t="e">
        <f>SUMIFS([1]Up!$J:$J,[1]Up!$D:$D,D474)</f>
        <v>#VALUE!</v>
      </c>
      <c r="BQ474" s="82"/>
      <c r="BR474" s="82" t="str">
        <f t="shared" si="43"/>
        <v>PL12</v>
      </c>
      <c r="BS474" s="53" t="str">
        <f t="shared" si="42"/>
        <v/>
      </c>
      <c r="BT474" s="53" t="s">
        <v>50</v>
      </c>
      <c r="BU474" s="53" t="s">
        <v>98</v>
      </c>
      <c r="BV474" s="53"/>
      <c r="BW474" s="53" t="s">
        <v>99</v>
      </c>
      <c r="BX474" s="53">
        <v>16</v>
      </c>
      <c r="BY474" s="83">
        <v>46128</v>
      </c>
      <c r="BZ474" s="53"/>
      <c r="CA474" s="53"/>
    </row>
    <row r="475" spans="3:79" ht="14.25" hidden="1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0"/>
        <v>4</v>
      </c>
      <c r="M475" s="26">
        <f t="shared" si="41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67" t="e">
        <f>SUMIFS([1]Up!$J:$J,[1]Up!$D:$D,D475)</f>
        <v>#VALUE!</v>
      </c>
      <c r="BQ475" s="82"/>
      <c r="BR475" s="82" t="str">
        <f t="shared" si="43"/>
        <v>PL25</v>
      </c>
      <c r="BS475" s="53" t="str">
        <f t="shared" si="42"/>
        <v/>
      </c>
      <c r="BT475" s="53" t="s">
        <v>50</v>
      </c>
      <c r="BU475" s="53" t="s">
        <v>3658</v>
      </c>
      <c r="BV475" s="53"/>
      <c r="BW475" s="53" t="s">
        <v>194</v>
      </c>
      <c r="BX475" s="53">
        <v>4</v>
      </c>
      <c r="BY475" s="83">
        <v>46212</v>
      </c>
      <c r="BZ475" s="53"/>
      <c r="CA475" s="53"/>
    </row>
    <row r="476" spans="3:79" ht="14.25" hidden="1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0"/>
        <v>0</v>
      </c>
      <c r="M476" s="26">
        <f t="shared" si="41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67" t="e">
        <f>SUMIFS([1]Up!$J:$J,[1]Up!$D:$D,D476)</f>
        <v>#VALUE!</v>
      </c>
      <c r="BQ476" s="82"/>
      <c r="BR476" s="82" t="str">
        <f t="shared" si="43"/>
        <v/>
      </c>
      <c r="BS476" s="53" t="str">
        <f t="shared" si="42"/>
        <v/>
      </c>
      <c r="BT476" s="53"/>
      <c r="BU476" s="53"/>
      <c r="BV476" s="53"/>
      <c r="BW476" s="53"/>
      <c r="BX476" s="53"/>
      <c r="BY476" s="83"/>
      <c r="BZ476" s="53"/>
      <c r="CA476" s="53"/>
    </row>
    <row r="477" spans="3:79" ht="14.25" hidden="1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0"/>
        <v>0</v>
      </c>
      <c r="M477" s="26">
        <f t="shared" si="41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67" t="e">
        <f>SUMIFS([1]Up!$J:$J,[1]Up!$D:$D,D477)</f>
        <v>#VALUE!</v>
      </c>
      <c r="BQ477" s="82"/>
      <c r="BR477" s="82" t="str">
        <f t="shared" si="43"/>
        <v/>
      </c>
      <c r="BS477" s="53" t="str">
        <f t="shared" si="42"/>
        <v/>
      </c>
      <c r="BT477" s="53"/>
      <c r="BU477" s="53"/>
      <c r="BV477" s="53"/>
      <c r="BW477" s="53"/>
      <c r="BX477" s="53"/>
      <c r="BY477" s="83"/>
      <c r="BZ477" s="53"/>
      <c r="CA477" s="53"/>
    </row>
    <row r="478" spans="3:79" ht="14.25" hidden="1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4">MIN(SUM(N478:BO478),I478)</f>
        <v>0</v>
      </c>
      <c r="M478" s="26">
        <f t="shared" ref="M478:M541" si="45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67" t="e">
        <f>SUMIFS([1]Up!$J:$J,[1]Up!$D:$D,D478)</f>
        <v>#VALUE!</v>
      </c>
      <c r="BQ478" s="82"/>
      <c r="BR478" s="82" t="str">
        <f t="shared" si="43"/>
        <v/>
      </c>
      <c r="BS478" s="53" t="str">
        <f t="shared" ref="BS478:BS541" si="46">IF(ROUND(SUM(N478:BO478)-I478,0)&gt;0,"Thừa "&amp;SUM(N478:BO478)-I478,"")</f>
        <v/>
      </c>
      <c r="BT478" s="53"/>
      <c r="BU478" s="53"/>
      <c r="BV478" s="53"/>
      <c r="BW478" s="53"/>
      <c r="BX478" s="53"/>
      <c r="BY478" s="83"/>
      <c r="BZ478" s="53"/>
      <c r="CA478" s="53"/>
    </row>
    <row r="479" spans="3:79" ht="14.25" hidden="1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4"/>
        <v>0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67" t="e">
        <f>SUMIFS([1]Up!$J:$J,[1]Up!$D:$D,D479)</f>
        <v>#VALUE!</v>
      </c>
      <c r="BQ479" s="82"/>
      <c r="BR479" s="82" t="str">
        <f t="shared" si="43"/>
        <v/>
      </c>
      <c r="BS479" s="53" t="str">
        <f t="shared" si="46"/>
        <v/>
      </c>
      <c r="BT479" s="53"/>
      <c r="BU479" s="53"/>
      <c r="BV479" s="53"/>
      <c r="BW479" s="53"/>
      <c r="BX479" s="53"/>
      <c r="BY479" s="83"/>
      <c r="BZ479" s="53"/>
      <c r="CA479" s="53"/>
    </row>
    <row r="480" spans="3:79" ht="14.25" hidden="1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4"/>
        <v>0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67" t="e">
        <f>SUMIFS([1]Up!$J:$J,[1]Up!$D:$D,D480)</f>
        <v>#VALUE!</v>
      </c>
      <c r="BQ480" s="82"/>
      <c r="BR480" s="82" t="str">
        <f t="shared" si="43"/>
        <v/>
      </c>
      <c r="BS480" s="53" t="str">
        <f t="shared" si="46"/>
        <v/>
      </c>
      <c r="BT480" s="53"/>
      <c r="BU480" s="53"/>
      <c r="BV480" s="53"/>
      <c r="BW480" s="53"/>
      <c r="BX480" s="53"/>
      <c r="BY480" s="83"/>
      <c r="BZ480" s="53"/>
      <c r="CA480" s="53"/>
    </row>
    <row r="481" spans="3:79" ht="14.25" hidden="1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4"/>
        <v>0</v>
      </c>
      <c r="M481" s="26">
        <f t="shared" si="45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67" t="e">
        <f>SUMIFS([1]Up!$J:$J,[1]Up!$D:$D,D481)</f>
        <v>#VALUE!</v>
      </c>
      <c r="BQ481" s="82"/>
      <c r="BR481" s="82" t="str">
        <f t="shared" si="43"/>
        <v/>
      </c>
      <c r="BS481" s="53" t="str">
        <f t="shared" si="46"/>
        <v/>
      </c>
      <c r="BT481" s="53"/>
      <c r="BU481" s="53"/>
      <c r="BV481" s="53"/>
      <c r="BW481" s="53"/>
      <c r="BX481" s="53"/>
      <c r="BY481" s="83"/>
      <c r="BZ481" s="53"/>
      <c r="CA481" s="53"/>
    </row>
    <row r="482" spans="3:79" ht="14.25" hidden="1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4"/>
        <v>0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67" t="e">
        <f>SUMIFS([1]Up!$J:$J,[1]Up!$D:$D,D482)</f>
        <v>#VALUE!</v>
      </c>
      <c r="BQ482" s="82"/>
      <c r="BR482" s="82" t="str">
        <f t="shared" si="43"/>
        <v/>
      </c>
      <c r="BS482" s="53" t="str">
        <f t="shared" si="46"/>
        <v/>
      </c>
      <c r="BT482" s="53"/>
      <c r="BU482" s="53"/>
      <c r="BV482" s="53"/>
      <c r="BW482" s="53"/>
      <c r="BX482" s="53"/>
      <c r="BY482" s="83"/>
      <c r="BZ482" s="53"/>
      <c r="CA482" s="53"/>
    </row>
    <row r="483" spans="3:79" ht="14.25" hidden="1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4"/>
        <v>0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67" t="e">
        <f>SUMIFS([1]Up!$J:$J,[1]Up!$D:$D,D483)</f>
        <v>#VALUE!</v>
      </c>
      <c r="BQ483" s="82"/>
      <c r="BR483" s="82" t="str">
        <f t="shared" si="43"/>
        <v/>
      </c>
      <c r="BS483" s="53" t="str">
        <f t="shared" si="46"/>
        <v/>
      </c>
      <c r="BT483" s="53"/>
      <c r="BU483" s="53"/>
      <c r="BV483" s="53"/>
      <c r="BW483" s="53"/>
      <c r="BX483" s="53"/>
      <c r="BY483" s="83"/>
      <c r="BZ483" s="53"/>
      <c r="CA483" s="53"/>
    </row>
    <row r="484" spans="3:79" ht="14.25" hidden="1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4"/>
        <v>0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67" t="e">
        <f>SUMIFS([1]Up!$J:$J,[1]Up!$D:$D,D484)</f>
        <v>#VALUE!</v>
      </c>
      <c r="BQ484" s="82"/>
      <c r="BR484" s="82" t="str">
        <f t="shared" si="43"/>
        <v/>
      </c>
      <c r="BS484" s="53" t="str">
        <f t="shared" si="46"/>
        <v/>
      </c>
      <c r="BT484" s="53"/>
      <c r="BU484" s="53"/>
      <c r="BV484" s="53"/>
      <c r="BW484" s="53"/>
      <c r="BX484" s="53"/>
      <c r="BY484" s="83"/>
      <c r="BZ484" s="53"/>
      <c r="CA484" s="53"/>
    </row>
    <row r="485" spans="3:79" ht="14.25" hidden="1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4"/>
        <v>0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67" t="e">
        <f>SUMIFS([1]Up!$J:$J,[1]Up!$D:$D,D485)</f>
        <v>#VALUE!</v>
      </c>
      <c r="BQ485" s="82"/>
      <c r="BR485" s="82" t="str">
        <f t="shared" si="43"/>
        <v/>
      </c>
      <c r="BS485" s="53" t="str">
        <f t="shared" si="46"/>
        <v/>
      </c>
      <c r="BT485" s="53"/>
      <c r="BU485" s="53"/>
      <c r="BV485" s="53"/>
      <c r="BW485" s="53"/>
      <c r="BX485" s="53"/>
      <c r="BY485" s="83"/>
      <c r="BZ485" s="53"/>
      <c r="CA485" s="53"/>
    </row>
    <row r="486" spans="3:79" ht="14.25" hidden="1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4"/>
        <v>0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67" t="e">
        <f>SUMIFS([1]Up!$J:$J,[1]Up!$D:$D,D486)</f>
        <v>#VALUE!</v>
      </c>
      <c r="BQ486" s="82"/>
      <c r="BR486" s="82" t="str">
        <f t="shared" si="43"/>
        <v/>
      </c>
      <c r="BS486" s="53" t="str">
        <f t="shared" si="46"/>
        <v/>
      </c>
      <c r="BT486" s="53"/>
      <c r="BU486" s="53"/>
      <c r="BV486" s="53"/>
      <c r="BW486" s="53"/>
      <c r="BX486" s="53"/>
      <c r="BY486" s="83"/>
      <c r="BZ486" s="53"/>
      <c r="CA486" s="53"/>
    </row>
    <row r="487" spans="3:79" ht="14.25" hidden="1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4"/>
        <v>0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67" t="e">
        <f>SUMIFS([1]Up!$J:$J,[1]Up!$D:$D,D487)</f>
        <v>#VALUE!</v>
      </c>
      <c r="BQ487" s="82"/>
      <c r="BR487" s="82" t="str">
        <f t="shared" si="43"/>
        <v/>
      </c>
      <c r="BS487" s="53" t="str">
        <f t="shared" si="46"/>
        <v/>
      </c>
      <c r="BT487" s="53"/>
      <c r="BU487" s="53"/>
      <c r="BV487" s="53"/>
      <c r="BW487" s="53"/>
      <c r="BX487" s="53"/>
      <c r="BY487" s="83"/>
      <c r="BZ487" s="53"/>
      <c r="CA487" s="53"/>
    </row>
    <row r="488" spans="3:79" ht="14.25" hidden="1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4"/>
        <v>1</v>
      </c>
      <c r="M488" s="26">
        <f t="shared" si="4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67" t="e">
        <f>SUMIFS([1]Up!$J:$J,[1]Up!$D:$D,D488)</f>
        <v>#VALUE!</v>
      </c>
      <c r="BQ488" s="82"/>
      <c r="BR488" s="82" t="str">
        <f t="shared" si="43"/>
        <v>PL6</v>
      </c>
      <c r="BS488" s="53" t="str">
        <f t="shared" si="46"/>
        <v/>
      </c>
      <c r="BT488" s="53" t="s">
        <v>50</v>
      </c>
      <c r="BU488" s="53" t="s">
        <v>432</v>
      </c>
      <c r="BV488" s="53"/>
      <c r="BW488" s="53" t="s">
        <v>433</v>
      </c>
      <c r="BX488" s="53">
        <v>1</v>
      </c>
      <c r="BY488" s="83">
        <v>46149</v>
      </c>
      <c r="BZ488" s="53"/>
      <c r="CA488" s="53"/>
    </row>
    <row r="489" spans="3:79" ht="14.25" hidden="1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4"/>
        <v>9</v>
      </c>
      <c r="M489" s="26">
        <f t="shared" si="4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67" t="e">
        <f>SUMIFS([1]Up!$J:$J,[1]Up!$D:$D,D489)</f>
        <v>#VALUE!</v>
      </c>
      <c r="BQ489" s="82"/>
      <c r="BR489" s="82" t="str">
        <f t="shared" si="43"/>
        <v>PL10</v>
      </c>
      <c r="BS489" s="53" t="str">
        <f t="shared" si="46"/>
        <v/>
      </c>
      <c r="BT489" s="53" t="s">
        <v>50</v>
      </c>
      <c r="BU489" s="84" t="s">
        <v>130</v>
      </c>
      <c r="BV489" s="53"/>
      <c r="BW489" s="53" t="s">
        <v>131</v>
      </c>
      <c r="BX489" s="53">
        <v>9</v>
      </c>
      <c r="BY489" s="83">
        <v>46128</v>
      </c>
      <c r="BZ489" s="53"/>
      <c r="CA489" s="53"/>
    </row>
    <row r="490" spans="3:79" ht="14.25" hidden="1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4"/>
        <v>9</v>
      </c>
      <c r="M490" s="26">
        <f t="shared" si="4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67" t="e">
        <f>SUMIFS([1]Up!$J:$J,[1]Up!$D:$D,D490)</f>
        <v>#VALUE!</v>
      </c>
      <c r="BQ490" s="82"/>
      <c r="BR490" s="82" t="str">
        <f t="shared" si="43"/>
        <v>PL10</v>
      </c>
      <c r="BS490" s="53" t="str">
        <f t="shared" si="46"/>
        <v/>
      </c>
      <c r="BT490" s="53" t="s">
        <v>50</v>
      </c>
      <c r="BU490" s="84" t="s">
        <v>130</v>
      </c>
      <c r="BV490" s="53"/>
      <c r="BW490" s="53" t="s">
        <v>131</v>
      </c>
      <c r="BX490" s="53">
        <v>9</v>
      </c>
      <c r="BY490" s="83">
        <v>46128</v>
      </c>
      <c r="BZ490" s="53"/>
      <c r="CA490" s="53"/>
    </row>
    <row r="491" spans="3:79" ht="14.25" hidden="1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4"/>
        <v>0</v>
      </c>
      <c r="M491" s="26">
        <f t="shared" si="45"/>
        <v>1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67" t="e">
        <f>SUMIFS([1]Up!$J:$J,[1]Up!$D:$D,D491)</f>
        <v>#VALUE!</v>
      </c>
      <c r="BQ491" s="82"/>
      <c r="BR491" s="82" t="str">
        <f t="shared" si="43"/>
        <v>PL10</v>
      </c>
      <c r="BS491" s="53" t="str">
        <f t="shared" si="46"/>
        <v/>
      </c>
      <c r="BT491" s="53" t="s">
        <v>50</v>
      </c>
      <c r="BU491" s="53" t="s">
        <v>423</v>
      </c>
      <c r="BV491" s="53"/>
      <c r="BW491" s="53" t="s">
        <v>424</v>
      </c>
      <c r="BX491" s="53">
        <v>1</v>
      </c>
      <c r="BY491" s="83">
        <v>46149</v>
      </c>
      <c r="BZ491" s="53"/>
      <c r="CA491" s="53"/>
    </row>
    <row r="492" spans="3:79" ht="14.25" hidden="1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4"/>
        <v>29</v>
      </c>
      <c r="M492" s="26">
        <f t="shared" si="45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67" t="e">
        <f>SUMIFS([1]Up!$J:$J,[1]Up!$D:$D,D492)</f>
        <v>#VALUE!</v>
      </c>
      <c r="BQ492" s="82"/>
      <c r="BR492" s="82" t="str">
        <f t="shared" si="43"/>
        <v>PL10</v>
      </c>
      <c r="BS492" s="53" t="str">
        <f t="shared" si="46"/>
        <v>Thừa 1</v>
      </c>
      <c r="BT492" s="53" t="s">
        <v>50</v>
      </c>
      <c r="BU492" s="84" t="s">
        <v>130</v>
      </c>
      <c r="BV492" s="53"/>
      <c r="BW492" s="53" t="s">
        <v>131</v>
      </c>
      <c r="BX492" s="53">
        <v>30</v>
      </c>
      <c r="BY492" s="83">
        <v>46128</v>
      </c>
      <c r="BZ492" s="53"/>
      <c r="CA492" s="53"/>
    </row>
    <row r="493" spans="3:79" ht="14.25" hidden="1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4"/>
        <v>0</v>
      </c>
      <c r="M493" s="26">
        <f t="shared" si="45"/>
        <v>2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67" t="e">
        <f>SUMIFS([1]Up!$J:$J,[1]Up!$D:$D,D493)</f>
        <v>#VALUE!</v>
      </c>
      <c r="BQ493" s="82"/>
      <c r="BR493" s="82" t="str">
        <f t="shared" ref="BR493:BR556" si="47">IFERROR(IF(C493="Plate",LEFT(E493,FIND("*",E493,1)-1),""),IF(C493="Plate",LEFT(E493,FIND("x",E493,1)-1),""))</f>
        <v/>
      </c>
      <c r="BS493" s="53" t="str">
        <f t="shared" si="46"/>
        <v/>
      </c>
      <c r="BT493" s="53" t="s">
        <v>82</v>
      </c>
      <c r="BU493" s="53"/>
      <c r="BV493" s="53"/>
      <c r="BW493" s="53"/>
      <c r="BX493" s="53"/>
      <c r="BY493" s="83"/>
      <c r="BZ493" s="53"/>
      <c r="CA493" s="53"/>
    </row>
    <row r="494" spans="3:79" ht="14.25" hidden="1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4"/>
        <v>0</v>
      </c>
      <c r="M494" s="26">
        <f t="shared" si="45"/>
        <v>1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67" t="e">
        <f>SUMIFS([1]Up!$J:$J,[1]Up!$D:$D,D494)</f>
        <v>#VALUE!</v>
      </c>
      <c r="BQ494" s="82"/>
      <c r="BR494" s="82" t="str">
        <f t="shared" si="47"/>
        <v/>
      </c>
      <c r="BS494" s="53" t="str">
        <f t="shared" si="46"/>
        <v/>
      </c>
      <c r="BT494" s="53" t="s">
        <v>82</v>
      </c>
      <c r="BU494" s="53" t="s">
        <v>417</v>
      </c>
      <c r="BV494" s="53"/>
      <c r="BW494" s="53" t="s">
        <v>418</v>
      </c>
      <c r="BX494" s="53">
        <v>1</v>
      </c>
      <c r="BY494" s="83">
        <v>46133</v>
      </c>
      <c r="BZ494" s="53"/>
      <c r="CA494" s="53"/>
    </row>
    <row r="495" spans="3:79" ht="14.25" hidden="1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4"/>
        <v>48</v>
      </c>
      <c r="M495" s="26">
        <f t="shared" si="45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67" t="e">
        <f>SUMIFS([1]Up!$J:$J,[1]Up!$D:$D,D495)</f>
        <v>#VALUE!</v>
      </c>
      <c r="BQ495" s="82"/>
      <c r="BR495" s="82" t="str">
        <f t="shared" si="47"/>
        <v/>
      </c>
      <c r="BS495" s="53" t="str">
        <f t="shared" si="46"/>
        <v/>
      </c>
      <c r="BT495" s="53" t="s">
        <v>50</v>
      </c>
      <c r="BU495" s="53" t="s">
        <v>413</v>
      </c>
      <c r="BV495" s="53"/>
      <c r="BW495" s="53" t="s">
        <v>414</v>
      </c>
      <c r="BX495" s="53">
        <v>48</v>
      </c>
      <c r="BY495" s="83">
        <v>46133</v>
      </c>
      <c r="BZ495" s="53"/>
      <c r="CA495" s="53"/>
    </row>
    <row r="496" spans="3:79" ht="14.25" hidden="1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4"/>
        <v>4</v>
      </c>
      <c r="M496" s="26">
        <f t="shared" si="4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67" t="e">
        <f>SUMIFS([1]Up!$J:$J,[1]Up!$D:$D,D496)</f>
        <v>#VALUE!</v>
      </c>
      <c r="BQ496" s="82"/>
      <c r="BR496" s="82" t="str">
        <f t="shared" si="47"/>
        <v/>
      </c>
      <c r="BS496" s="53" t="str">
        <f t="shared" si="46"/>
        <v/>
      </c>
      <c r="BT496" s="53" t="s">
        <v>50</v>
      </c>
      <c r="BU496" s="84" t="s">
        <v>408</v>
      </c>
      <c r="BV496" s="53"/>
      <c r="BW496" s="53" t="s">
        <v>409</v>
      </c>
      <c r="BX496" s="53">
        <v>4</v>
      </c>
      <c r="BY496" s="83">
        <v>46133</v>
      </c>
      <c r="BZ496" s="53"/>
      <c r="CA496" s="53"/>
    </row>
    <row r="497" spans="3:79" ht="14.25" hidden="1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4"/>
        <v>1</v>
      </c>
      <c r="M497" s="26">
        <f t="shared" si="45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67" t="e">
        <f>SUMIFS([1]Up!$J:$J,[1]Up!$D:$D,D497)</f>
        <v>#VALUE!</v>
      </c>
      <c r="BQ497" s="82"/>
      <c r="BR497" s="82" t="str">
        <f t="shared" si="47"/>
        <v/>
      </c>
      <c r="BS497" s="53" t="str">
        <f t="shared" si="46"/>
        <v>Thừa 1</v>
      </c>
      <c r="BT497" s="53" t="s">
        <v>50</v>
      </c>
      <c r="BU497" s="84" t="s">
        <v>3655</v>
      </c>
      <c r="BV497" s="53"/>
      <c r="BW497" s="53" t="s">
        <v>3656</v>
      </c>
      <c r="BX497" s="53">
        <v>1</v>
      </c>
      <c r="BY497" s="83">
        <v>46200</v>
      </c>
      <c r="BZ497" s="53"/>
      <c r="CA497" s="53"/>
    </row>
    <row r="498" spans="3:79" ht="14.25" hidden="1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4"/>
        <v>1</v>
      </c>
      <c r="M498" s="26">
        <f t="shared" si="45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67" t="e">
        <f>SUMIFS([1]Up!$J:$J,[1]Up!$D:$D,D498)</f>
        <v>#VALUE!</v>
      </c>
      <c r="BQ498" s="82"/>
      <c r="BR498" s="82" t="str">
        <f t="shared" si="47"/>
        <v/>
      </c>
      <c r="BS498" s="53" t="str">
        <f t="shared" si="46"/>
        <v/>
      </c>
      <c r="BT498" s="53" t="s">
        <v>50</v>
      </c>
      <c r="BU498" s="84" t="s">
        <v>60</v>
      </c>
      <c r="BV498" s="53"/>
      <c r="BW498" s="53" t="s">
        <v>61</v>
      </c>
      <c r="BX498" s="53">
        <v>1</v>
      </c>
      <c r="BY498" s="83">
        <v>46134</v>
      </c>
      <c r="BZ498" s="53"/>
      <c r="CA498" s="53"/>
    </row>
    <row r="499" spans="3:79" ht="14.25" hidden="1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4"/>
        <v>2</v>
      </c>
      <c r="M499" s="26">
        <f t="shared" si="45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67" t="e">
        <f>SUMIFS([1]Up!$J:$J,[1]Up!$D:$D,D499)</f>
        <v>#VALUE!</v>
      </c>
      <c r="BQ499" s="82"/>
      <c r="BR499" s="82" t="str">
        <f t="shared" si="47"/>
        <v/>
      </c>
      <c r="BS499" s="53" t="str">
        <f t="shared" si="46"/>
        <v/>
      </c>
      <c r="BT499" s="53" t="s">
        <v>50</v>
      </c>
      <c r="BU499" s="84" t="s">
        <v>60</v>
      </c>
      <c r="BV499" s="53"/>
      <c r="BW499" s="53" t="s">
        <v>61</v>
      </c>
      <c r="BX499" s="53">
        <v>2</v>
      </c>
      <c r="BY499" s="83">
        <v>46134</v>
      </c>
      <c r="BZ499" s="53"/>
      <c r="CA499" s="53"/>
    </row>
    <row r="500" spans="3:79" ht="14.25" hidden="1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4"/>
        <v>9</v>
      </c>
      <c r="M500" s="26">
        <f t="shared" si="45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67" t="e">
        <f>SUMIFS([1]Up!$J:$J,[1]Up!$D:$D,D500)</f>
        <v>#VALUE!</v>
      </c>
      <c r="BQ500" s="82"/>
      <c r="BR500" s="82" t="str">
        <f t="shared" si="47"/>
        <v/>
      </c>
      <c r="BS500" s="53" t="str">
        <f t="shared" si="46"/>
        <v/>
      </c>
      <c r="BT500" s="53" t="s">
        <v>50</v>
      </c>
      <c r="BU500" s="84" t="s">
        <v>60</v>
      </c>
      <c r="BV500" s="53"/>
      <c r="BW500" s="53" t="s">
        <v>61</v>
      </c>
      <c r="BX500" s="53">
        <v>9</v>
      </c>
      <c r="BY500" s="83">
        <v>46134</v>
      </c>
      <c r="BZ500" s="53"/>
      <c r="CA500" s="53"/>
    </row>
    <row r="501" spans="3:79" ht="14.25" hidden="1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4"/>
        <v>9</v>
      </c>
      <c r="M501" s="26">
        <f t="shared" si="45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67" t="e">
        <f>SUMIFS([1]Up!$J:$J,[1]Up!$D:$D,D501)</f>
        <v>#VALUE!</v>
      </c>
      <c r="BQ501" s="82"/>
      <c r="BR501" s="82" t="str">
        <f t="shared" si="47"/>
        <v/>
      </c>
      <c r="BS501" s="53" t="str">
        <f t="shared" si="46"/>
        <v/>
      </c>
      <c r="BT501" s="53" t="s">
        <v>50</v>
      </c>
      <c r="BU501" s="84" t="s">
        <v>60</v>
      </c>
      <c r="BV501" s="53"/>
      <c r="BW501" s="53" t="s">
        <v>61</v>
      </c>
      <c r="BX501" s="53">
        <v>9</v>
      </c>
      <c r="BY501" s="83">
        <v>46134</v>
      </c>
      <c r="BZ501" s="53"/>
      <c r="CA501" s="53"/>
    </row>
    <row r="502" spans="3:79" ht="14.25" hidden="1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4"/>
        <v>9</v>
      </c>
      <c r="M502" s="26">
        <f t="shared" si="45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67" t="e">
        <f>SUMIFS([1]Up!$J:$J,[1]Up!$D:$D,D502)</f>
        <v>#VALUE!</v>
      </c>
      <c r="BQ502" s="82"/>
      <c r="BR502" s="82" t="str">
        <f t="shared" si="47"/>
        <v/>
      </c>
      <c r="BS502" s="53" t="str">
        <f t="shared" si="46"/>
        <v/>
      </c>
      <c r="BT502" s="53" t="s">
        <v>50</v>
      </c>
      <c r="BU502" s="84" t="s">
        <v>60</v>
      </c>
      <c r="BV502" s="53"/>
      <c r="BW502" s="53" t="s">
        <v>61</v>
      </c>
      <c r="BX502" s="53">
        <v>9</v>
      </c>
      <c r="BY502" s="83">
        <v>46134</v>
      </c>
      <c r="BZ502" s="53"/>
      <c r="CA502" s="53"/>
    </row>
    <row r="503" spans="3:79" ht="14.25" hidden="1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4"/>
        <v>1</v>
      </c>
      <c r="M503" s="26">
        <f t="shared" si="45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67" t="e">
        <f>SUMIFS([1]Up!$J:$J,[1]Up!$D:$D,D503)</f>
        <v>#VALUE!</v>
      </c>
      <c r="BQ503" s="82"/>
      <c r="BR503" s="82" t="str">
        <f t="shared" si="47"/>
        <v/>
      </c>
      <c r="BS503" s="53" t="str">
        <f t="shared" si="46"/>
        <v/>
      </c>
      <c r="BT503" s="53" t="s">
        <v>50</v>
      </c>
      <c r="BU503" s="53"/>
      <c r="BV503" s="53"/>
      <c r="BW503" s="53" t="s">
        <v>51</v>
      </c>
      <c r="BX503" s="53">
        <v>1</v>
      </c>
      <c r="BY503" s="83"/>
      <c r="BZ503" s="53"/>
      <c r="CA503" s="53"/>
    </row>
    <row r="504" spans="3:79" ht="14.25" hidden="1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4"/>
        <v>1</v>
      </c>
      <c r="M504" s="26">
        <f t="shared" si="45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67" t="e">
        <f>SUMIFS([1]Up!$J:$J,[1]Up!$D:$D,D504)</f>
        <v>#VALUE!</v>
      </c>
      <c r="BQ504" s="82"/>
      <c r="BR504" s="82" t="str">
        <f t="shared" si="47"/>
        <v/>
      </c>
      <c r="BS504" s="53" t="str">
        <f t="shared" si="46"/>
        <v/>
      </c>
      <c r="BT504" s="53" t="s">
        <v>50</v>
      </c>
      <c r="BU504" s="53"/>
      <c r="BV504" s="53"/>
      <c r="BW504" s="53" t="s">
        <v>51</v>
      </c>
      <c r="BX504" s="53">
        <v>1</v>
      </c>
      <c r="BY504" s="83"/>
      <c r="BZ504" s="53"/>
      <c r="CA504" s="53"/>
    </row>
    <row r="505" spans="3:79" ht="14.25" hidden="1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4"/>
        <v>1</v>
      </c>
      <c r="M505" s="26">
        <f t="shared" si="45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67" t="e">
        <f>SUMIFS([1]Up!$J:$J,[1]Up!$D:$D,D505)</f>
        <v>#VALUE!</v>
      </c>
      <c r="BQ505" s="82"/>
      <c r="BR505" s="82" t="str">
        <f t="shared" si="47"/>
        <v/>
      </c>
      <c r="BS505" s="53" t="str">
        <f t="shared" si="46"/>
        <v/>
      </c>
      <c r="BT505" s="53" t="s">
        <v>50</v>
      </c>
      <c r="BU505" s="53"/>
      <c r="BV505" s="53"/>
      <c r="BW505" s="53" t="s">
        <v>51</v>
      </c>
      <c r="BX505" s="53">
        <v>1</v>
      </c>
      <c r="BY505" s="83"/>
      <c r="BZ505" s="53"/>
      <c r="CA505" s="53"/>
    </row>
    <row r="506" spans="3:79" ht="14.25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4"/>
        <v>1</v>
      </c>
      <c r="M506" s="26">
        <f t="shared" si="45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67" t="e">
        <f>SUMIFS([1]Up!$J:$J,[1]Up!$D:$D,D506)</f>
        <v>#VALUE!</v>
      </c>
      <c r="BQ506" s="82"/>
      <c r="BR506" s="82" t="str">
        <f t="shared" si="47"/>
        <v/>
      </c>
      <c r="BS506" s="53" t="str">
        <f t="shared" si="46"/>
        <v/>
      </c>
      <c r="BT506" s="53" t="s">
        <v>50</v>
      </c>
      <c r="BU506" s="84" t="s">
        <v>489</v>
      </c>
      <c r="BV506" s="53"/>
      <c r="BW506" s="53" t="s">
        <v>490</v>
      </c>
      <c r="BX506" s="53">
        <v>1</v>
      </c>
      <c r="BY506" s="83">
        <v>46134</v>
      </c>
      <c r="BZ506" s="53"/>
      <c r="CA506" s="53"/>
    </row>
    <row r="507" spans="3:79" ht="14.25" hidden="1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4"/>
        <v>1</v>
      </c>
      <c r="M507" s="26">
        <f t="shared" si="45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67" t="e">
        <f>SUMIFS([1]Up!$J:$J,[1]Up!$D:$D,D507)</f>
        <v>#VALUE!</v>
      </c>
      <c r="BQ507" s="82"/>
      <c r="BR507" s="82" t="str">
        <f t="shared" si="47"/>
        <v/>
      </c>
      <c r="BS507" s="53" t="str">
        <f t="shared" si="46"/>
        <v>Thừa 1</v>
      </c>
      <c r="BT507" s="53" t="s">
        <v>50</v>
      </c>
      <c r="BU507" s="84" t="s">
        <v>486</v>
      </c>
      <c r="BV507" s="53"/>
      <c r="BW507" s="53" t="s">
        <v>487</v>
      </c>
      <c r="BX507" s="53">
        <v>1</v>
      </c>
      <c r="BY507" s="83">
        <v>46149</v>
      </c>
      <c r="BZ507" s="53"/>
      <c r="CA507" s="53"/>
    </row>
    <row r="508" spans="3:79" ht="14.25" hidden="1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4"/>
        <v>1</v>
      </c>
      <c r="M508" s="26">
        <f t="shared" si="45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67" t="e">
        <f>SUMIFS([1]Up!$J:$J,[1]Up!$D:$D,D508)</f>
        <v>#VALUE!</v>
      </c>
      <c r="BQ508" s="82"/>
      <c r="BR508" s="82" t="str">
        <f t="shared" si="47"/>
        <v/>
      </c>
      <c r="BS508" s="53" t="str">
        <f t="shared" si="46"/>
        <v/>
      </c>
      <c r="BT508" s="53" t="s">
        <v>50</v>
      </c>
      <c r="BU508" s="53"/>
      <c r="BV508" s="53"/>
      <c r="BW508" s="53" t="s">
        <v>51</v>
      </c>
      <c r="BX508" s="53">
        <v>1</v>
      </c>
      <c r="BY508" s="83"/>
      <c r="BZ508" s="53"/>
      <c r="CA508" s="53"/>
    </row>
    <row r="509" spans="3:79" ht="14.25" hidden="1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4"/>
        <v>1</v>
      </c>
      <c r="M509" s="26">
        <f t="shared" si="45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67" t="e">
        <f>SUMIFS([1]Up!$J:$J,[1]Up!$D:$D,D509)</f>
        <v>#VALUE!</v>
      </c>
      <c r="BQ509" s="82" t="s">
        <v>143</v>
      </c>
      <c r="BR509" s="82" t="str">
        <f t="shared" si="47"/>
        <v>PL6</v>
      </c>
      <c r="BS509" s="53" t="str">
        <f t="shared" si="46"/>
        <v>Thừa 1</v>
      </c>
      <c r="BT509" s="53" t="s">
        <v>50</v>
      </c>
      <c r="BU509" s="53"/>
      <c r="BV509" s="53"/>
      <c r="BW509" s="53" t="s">
        <v>51</v>
      </c>
      <c r="BX509" s="53">
        <v>1</v>
      </c>
      <c r="BY509" s="83"/>
      <c r="BZ509" s="53"/>
      <c r="CA509" s="53"/>
    </row>
    <row r="510" spans="3:79" ht="14.25" hidden="1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4"/>
        <v>10</v>
      </c>
      <c r="M510" s="26">
        <f t="shared" si="45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67" t="e">
        <f>SUMIFS([1]Up!$J:$J,[1]Up!$D:$D,D510)</f>
        <v>#VALUE!</v>
      </c>
      <c r="BQ510" s="82"/>
      <c r="BR510" s="82" t="str">
        <f t="shared" si="47"/>
        <v>PL12</v>
      </c>
      <c r="BS510" s="53" t="str">
        <f t="shared" si="46"/>
        <v/>
      </c>
      <c r="BT510" s="53" t="s">
        <v>50</v>
      </c>
      <c r="BU510" s="53" t="s">
        <v>480</v>
      </c>
      <c r="BV510" s="53"/>
      <c r="BW510" s="53" t="s">
        <v>481</v>
      </c>
      <c r="BX510" s="53">
        <v>10</v>
      </c>
      <c r="BY510" s="83">
        <v>46128</v>
      </c>
      <c r="BZ510" s="53"/>
      <c r="CA510" s="53"/>
    </row>
    <row r="511" spans="3:79" ht="14.25" hidden="1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4"/>
        <v>8</v>
      </c>
      <c r="M511" s="26">
        <f t="shared" si="45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67" t="e">
        <f>SUMIFS([1]Up!$J:$J,[1]Up!$D:$D,D511)</f>
        <v>#VALUE!</v>
      </c>
      <c r="BQ511" s="82"/>
      <c r="BR511" s="82" t="str">
        <f t="shared" si="47"/>
        <v>PL10</v>
      </c>
      <c r="BS511" s="53" t="str">
        <f t="shared" si="46"/>
        <v/>
      </c>
      <c r="BT511" s="53" t="s">
        <v>50</v>
      </c>
      <c r="BU511" s="84" t="s">
        <v>130</v>
      </c>
      <c r="BV511" s="53"/>
      <c r="BW511" s="53" t="s">
        <v>131</v>
      </c>
      <c r="BX511" s="53">
        <v>8</v>
      </c>
      <c r="BY511" s="83">
        <v>46128</v>
      </c>
      <c r="BZ511" s="53"/>
      <c r="CA511" s="53"/>
    </row>
    <row r="512" spans="3:79" ht="14.25" hidden="1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4"/>
        <v>8</v>
      </c>
      <c r="M512" s="26">
        <f t="shared" si="45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67" t="e">
        <f>SUMIFS([1]Up!$J:$J,[1]Up!$D:$D,D512)</f>
        <v>#VALUE!</v>
      </c>
      <c r="BQ512" s="82"/>
      <c r="BR512" s="82" t="str">
        <f t="shared" si="47"/>
        <v>PL12</v>
      </c>
      <c r="BS512" s="53" t="str">
        <f t="shared" si="46"/>
        <v/>
      </c>
      <c r="BT512" s="53" t="s">
        <v>50</v>
      </c>
      <c r="BU512" s="53" t="s">
        <v>98</v>
      </c>
      <c r="BV512" s="53"/>
      <c r="BW512" s="53" t="s">
        <v>99</v>
      </c>
      <c r="BX512" s="53">
        <v>8</v>
      </c>
      <c r="BY512" s="83">
        <v>46128</v>
      </c>
      <c r="BZ512" s="53"/>
      <c r="CA512" s="53"/>
    </row>
    <row r="513" spans="3:79" ht="14.25" hidden="1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4"/>
        <v>2</v>
      </c>
      <c r="M513" s="26">
        <f t="shared" si="45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67" t="e">
        <f>SUMIFS([1]Up!$J:$J,[1]Up!$D:$D,D513)</f>
        <v>#VALUE!</v>
      </c>
      <c r="BQ513" s="82"/>
      <c r="BR513" s="82" t="str">
        <f t="shared" si="47"/>
        <v>PL25</v>
      </c>
      <c r="BS513" s="53" t="str">
        <f t="shared" si="46"/>
        <v/>
      </c>
      <c r="BT513" s="53" t="s">
        <v>50</v>
      </c>
      <c r="BU513" s="53" t="s">
        <v>3658</v>
      </c>
      <c r="BV513" s="53"/>
      <c r="BW513" s="53" t="s">
        <v>194</v>
      </c>
      <c r="BX513" s="53">
        <v>2</v>
      </c>
      <c r="BY513" s="83">
        <v>46212</v>
      </c>
      <c r="BZ513" s="53"/>
      <c r="CA513" s="53"/>
    </row>
    <row r="514" spans="3:79" ht="14.25" hidden="1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4"/>
        <v>0</v>
      </c>
      <c r="M514" s="26">
        <f t="shared" si="45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67" t="e">
        <f>SUMIFS([1]Up!$J:$J,[1]Up!$D:$D,D514)</f>
        <v>#VALUE!</v>
      </c>
      <c r="BQ514" s="82"/>
      <c r="BR514" s="82" t="str">
        <f t="shared" si="47"/>
        <v/>
      </c>
      <c r="BS514" s="53" t="str">
        <f t="shared" si="46"/>
        <v/>
      </c>
      <c r="BT514" s="53"/>
      <c r="BU514" s="53"/>
      <c r="BV514" s="53"/>
      <c r="BW514" s="53"/>
      <c r="BX514" s="53"/>
      <c r="BY514" s="83"/>
      <c r="BZ514" s="53"/>
      <c r="CA514" s="53"/>
    </row>
    <row r="515" spans="3:79" ht="14.25" hidden="1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4"/>
        <v>0</v>
      </c>
      <c r="M515" s="26">
        <f t="shared" si="45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67" t="e">
        <f>SUMIFS([1]Up!$J:$J,[1]Up!$D:$D,D515)</f>
        <v>#VALUE!</v>
      </c>
      <c r="BQ515" s="82"/>
      <c r="BR515" s="82" t="str">
        <f t="shared" si="47"/>
        <v/>
      </c>
      <c r="BS515" s="53" t="str">
        <f t="shared" si="46"/>
        <v/>
      </c>
      <c r="BT515" s="53"/>
      <c r="BU515" s="53"/>
      <c r="BV515" s="53"/>
      <c r="BW515" s="53"/>
      <c r="BX515" s="53"/>
      <c r="BY515" s="83"/>
      <c r="BZ515" s="53"/>
      <c r="CA515" s="53"/>
    </row>
    <row r="516" spans="3:79" ht="14.25" hidden="1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4"/>
        <v>0</v>
      </c>
      <c r="M516" s="26">
        <f t="shared" si="45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67" t="e">
        <f>SUMIFS([1]Up!$J:$J,[1]Up!$D:$D,D516)</f>
        <v>#VALUE!</v>
      </c>
      <c r="BQ516" s="82"/>
      <c r="BR516" s="82" t="str">
        <f t="shared" si="47"/>
        <v/>
      </c>
      <c r="BS516" s="53" t="str">
        <f t="shared" si="46"/>
        <v/>
      </c>
      <c r="BT516" s="53"/>
      <c r="BU516" s="53"/>
      <c r="BV516" s="53"/>
      <c r="BW516" s="53"/>
      <c r="BX516" s="53"/>
      <c r="BY516" s="83"/>
      <c r="BZ516" s="53"/>
      <c r="CA516" s="53"/>
    </row>
    <row r="517" spans="3:79" ht="14.25" hidden="1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4"/>
        <v>0</v>
      </c>
      <c r="M517" s="26">
        <f t="shared" si="45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67" t="e">
        <f>SUMIFS([1]Up!$J:$J,[1]Up!$D:$D,D517)</f>
        <v>#VALUE!</v>
      </c>
      <c r="BQ517" s="82"/>
      <c r="BR517" s="82" t="str">
        <f t="shared" si="47"/>
        <v/>
      </c>
      <c r="BS517" s="53" t="str">
        <f t="shared" si="46"/>
        <v/>
      </c>
      <c r="BT517" s="53"/>
      <c r="BU517" s="53"/>
      <c r="BV517" s="53"/>
      <c r="BW517" s="53"/>
      <c r="BX517" s="53"/>
      <c r="BY517" s="83"/>
      <c r="BZ517" s="53"/>
      <c r="CA517" s="53"/>
    </row>
    <row r="518" spans="3:79" ht="14.25" hidden="1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4"/>
        <v>0</v>
      </c>
      <c r="M518" s="26">
        <f t="shared" si="45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67" t="e">
        <f>SUMIFS([1]Up!$J:$J,[1]Up!$D:$D,D518)</f>
        <v>#VALUE!</v>
      </c>
      <c r="BQ518" s="82"/>
      <c r="BR518" s="82" t="str">
        <f t="shared" si="47"/>
        <v/>
      </c>
      <c r="BS518" s="53" t="str">
        <f t="shared" si="46"/>
        <v/>
      </c>
      <c r="BT518" s="53"/>
      <c r="BU518" s="53"/>
      <c r="BV518" s="53"/>
      <c r="BW518" s="53"/>
      <c r="BX518" s="53"/>
      <c r="BY518" s="83"/>
      <c r="BZ518" s="53"/>
      <c r="CA518" s="53"/>
    </row>
    <row r="519" spans="3:79" ht="14.25" hidden="1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4"/>
        <v>0</v>
      </c>
      <c r="M519" s="26">
        <f t="shared" si="4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67" t="e">
        <f>SUMIFS([1]Up!$J:$J,[1]Up!$D:$D,D519)</f>
        <v>#VALUE!</v>
      </c>
      <c r="BQ519" s="82"/>
      <c r="BR519" s="82" t="str">
        <f t="shared" si="47"/>
        <v/>
      </c>
      <c r="BS519" s="53" t="str">
        <f t="shared" si="46"/>
        <v/>
      </c>
      <c r="BT519" s="53"/>
      <c r="BU519" s="53"/>
      <c r="BV519" s="53"/>
      <c r="BW519" s="53"/>
      <c r="BX519" s="53"/>
      <c r="BY519" s="83"/>
      <c r="BZ519" s="53"/>
      <c r="CA519" s="53"/>
    </row>
    <row r="520" spans="3:79" ht="14.25" hidden="1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4"/>
        <v>0</v>
      </c>
      <c r="M520" s="26">
        <f t="shared" si="45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67" t="e">
        <f>SUMIFS([1]Up!$J:$J,[1]Up!$D:$D,D520)</f>
        <v>#VALUE!</v>
      </c>
      <c r="BQ520" s="82"/>
      <c r="BR520" s="82" t="str">
        <f t="shared" si="47"/>
        <v/>
      </c>
      <c r="BS520" s="53" t="str">
        <f t="shared" si="46"/>
        <v/>
      </c>
      <c r="BT520" s="53"/>
      <c r="BU520" s="53"/>
      <c r="BV520" s="53"/>
      <c r="BW520" s="53"/>
      <c r="BX520" s="53"/>
      <c r="BY520" s="83"/>
      <c r="BZ520" s="53"/>
      <c r="CA520" s="53"/>
    </row>
    <row r="521" spans="3:79" ht="14.25" hidden="1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4"/>
        <v>0</v>
      </c>
      <c r="M521" s="26">
        <f t="shared" si="45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67" t="e">
        <f>SUMIFS([1]Up!$J:$J,[1]Up!$D:$D,D521)</f>
        <v>#VALUE!</v>
      </c>
      <c r="BQ521" s="82"/>
      <c r="BR521" s="82" t="str">
        <f t="shared" si="47"/>
        <v/>
      </c>
      <c r="BS521" s="53" t="str">
        <f t="shared" si="46"/>
        <v/>
      </c>
      <c r="BT521" s="53"/>
      <c r="BU521" s="53"/>
      <c r="BV521" s="53"/>
      <c r="BW521" s="53"/>
      <c r="BX521" s="53"/>
      <c r="BY521" s="83"/>
      <c r="BZ521" s="53"/>
      <c r="CA521" s="53"/>
    </row>
    <row r="522" spans="3:79" ht="14.25" hidden="1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4"/>
        <v>0</v>
      </c>
      <c r="M522" s="26">
        <f t="shared" si="4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67" t="e">
        <f>SUMIFS([1]Up!$J:$J,[1]Up!$D:$D,D522)</f>
        <v>#VALUE!</v>
      </c>
      <c r="BQ522" s="82"/>
      <c r="BR522" s="82" t="str">
        <f t="shared" si="47"/>
        <v/>
      </c>
      <c r="BS522" s="53" t="str">
        <f t="shared" si="46"/>
        <v/>
      </c>
      <c r="BT522" s="53"/>
      <c r="BU522" s="53"/>
      <c r="BV522" s="53"/>
      <c r="BW522" s="53"/>
      <c r="BX522" s="53"/>
      <c r="BY522" s="83"/>
      <c r="BZ522" s="53"/>
      <c r="CA522" s="53"/>
    </row>
    <row r="523" spans="3:79" ht="14.25" hidden="1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4"/>
        <v>0</v>
      </c>
      <c r="M523" s="26">
        <f t="shared" si="4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67" t="e">
        <f>SUMIFS([1]Up!$J:$J,[1]Up!$D:$D,D523)</f>
        <v>#VALUE!</v>
      </c>
      <c r="BQ523" s="82"/>
      <c r="BR523" s="82" t="str">
        <f t="shared" si="47"/>
        <v/>
      </c>
      <c r="BS523" s="53" t="str">
        <f t="shared" si="46"/>
        <v/>
      </c>
      <c r="BT523" s="53"/>
      <c r="BU523" s="53"/>
      <c r="BV523" s="53"/>
      <c r="BW523" s="53"/>
      <c r="BX523" s="53"/>
      <c r="BY523" s="83"/>
      <c r="BZ523" s="53"/>
      <c r="CA523" s="53"/>
    </row>
    <row r="524" spans="3:79" ht="14.25" hidden="1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4"/>
        <v>1</v>
      </c>
      <c r="M524" s="26">
        <f t="shared" si="45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67" t="e">
        <f>SUMIFS([1]Up!$J:$J,[1]Up!$D:$D,D524)</f>
        <v>#VALUE!</v>
      </c>
      <c r="BQ524" s="82"/>
      <c r="BR524" s="82" t="str">
        <f t="shared" si="47"/>
        <v/>
      </c>
      <c r="BS524" s="53" t="str">
        <f t="shared" si="46"/>
        <v/>
      </c>
      <c r="BT524" s="53" t="s">
        <v>50</v>
      </c>
      <c r="BU524" s="84" t="s">
        <v>436</v>
      </c>
      <c r="BV524" s="53"/>
      <c r="BW524" s="53" t="s">
        <v>437</v>
      </c>
      <c r="BX524" s="53">
        <v>1</v>
      </c>
      <c r="BY524" s="83">
        <v>46133</v>
      </c>
      <c r="BZ524" s="53"/>
      <c r="CA524" s="53"/>
    </row>
    <row r="525" spans="3:79" ht="14.25" hidden="1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4"/>
        <v>2</v>
      </c>
      <c r="M525" s="26">
        <f t="shared" si="45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67" t="e">
        <f>SUMIFS([1]Up!$J:$J,[1]Up!$D:$D,D525)</f>
        <v>#VALUE!</v>
      </c>
      <c r="BQ525" s="82"/>
      <c r="BR525" s="82" t="str">
        <f t="shared" si="47"/>
        <v>PL6</v>
      </c>
      <c r="BS525" s="53" t="str">
        <f t="shared" si="46"/>
        <v/>
      </c>
      <c r="BT525" s="53" t="s">
        <v>50</v>
      </c>
      <c r="BU525" s="53" t="s">
        <v>432</v>
      </c>
      <c r="BV525" s="53"/>
      <c r="BW525" s="53" t="s">
        <v>433</v>
      </c>
      <c r="BX525" s="53">
        <v>2</v>
      </c>
      <c r="BY525" s="83">
        <v>46149</v>
      </c>
      <c r="BZ525" s="53"/>
      <c r="CA525" s="53"/>
    </row>
    <row r="526" spans="3:79" ht="14.25" hidden="1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4"/>
        <v>9</v>
      </c>
      <c r="M526" s="26">
        <f t="shared" si="45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67" t="e">
        <f>SUMIFS([1]Up!$J:$J,[1]Up!$D:$D,D526)</f>
        <v>#VALUE!</v>
      </c>
      <c r="BQ526" s="82"/>
      <c r="BR526" s="82" t="str">
        <f t="shared" si="47"/>
        <v>PL10</v>
      </c>
      <c r="BS526" s="53" t="str">
        <f t="shared" si="46"/>
        <v/>
      </c>
      <c r="BT526" s="53" t="s">
        <v>50</v>
      </c>
      <c r="BU526" s="84" t="s">
        <v>130</v>
      </c>
      <c r="BV526" s="53"/>
      <c r="BW526" s="53" t="s">
        <v>131</v>
      </c>
      <c r="BX526" s="53">
        <v>9</v>
      </c>
      <c r="BY526" s="83">
        <v>46128</v>
      </c>
      <c r="BZ526" s="53"/>
      <c r="CA526" s="53"/>
    </row>
    <row r="527" spans="3:79" ht="14.25" hidden="1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4"/>
        <v>10</v>
      </c>
      <c r="M527" s="26">
        <f t="shared" si="45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67" t="e">
        <f>SUMIFS([1]Up!$J:$J,[1]Up!$D:$D,D527)</f>
        <v>#VALUE!</v>
      </c>
      <c r="BQ527" s="82"/>
      <c r="BR527" s="82" t="str">
        <f t="shared" si="47"/>
        <v>PL10</v>
      </c>
      <c r="BS527" s="53" t="str">
        <f t="shared" si="46"/>
        <v/>
      </c>
      <c r="BT527" s="53" t="s">
        <v>50</v>
      </c>
      <c r="BU527" s="84" t="s">
        <v>130</v>
      </c>
      <c r="BV527" s="53"/>
      <c r="BW527" s="53" t="s">
        <v>131</v>
      </c>
      <c r="BX527" s="53">
        <v>10</v>
      </c>
      <c r="BY527" s="83">
        <v>46128</v>
      </c>
      <c r="BZ527" s="53"/>
      <c r="CA527" s="53"/>
    </row>
    <row r="528" spans="3:79" ht="14.25" hidden="1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4"/>
        <v>0</v>
      </c>
      <c r="M528" s="26">
        <f t="shared" si="45"/>
        <v>1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67" t="e">
        <f>SUMIFS([1]Up!$J:$J,[1]Up!$D:$D,D528)</f>
        <v>#VALUE!</v>
      </c>
      <c r="BQ528" s="82"/>
      <c r="BR528" s="82" t="str">
        <f t="shared" si="47"/>
        <v>PL10</v>
      </c>
      <c r="BS528" s="53" t="str">
        <f t="shared" si="46"/>
        <v/>
      </c>
      <c r="BT528" s="53" t="s">
        <v>50</v>
      </c>
      <c r="BU528" s="53" t="s">
        <v>423</v>
      </c>
      <c r="BV528" s="53"/>
      <c r="BW528" s="53" t="s">
        <v>424</v>
      </c>
      <c r="BX528" s="53">
        <v>1</v>
      </c>
      <c r="BY528" s="83">
        <v>46149</v>
      </c>
      <c r="BZ528" s="53"/>
      <c r="CA528" s="53"/>
    </row>
    <row r="529" spans="3:79" ht="14.25" hidden="1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4"/>
        <v>28</v>
      </c>
      <c r="M529" s="26">
        <f t="shared" si="45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67" t="e">
        <f>SUMIFS([1]Up!$J:$J,[1]Up!$D:$D,D529)</f>
        <v>#VALUE!</v>
      </c>
      <c r="BQ529" s="82"/>
      <c r="BR529" s="82" t="str">
        <f t="shared" si="47"/>
        <v>PL10</v>
      </c>
      <c r="BS529" s="53" t="str">
        <f t="shared" si="46"/>
        <v>Thừa 1</v>
      </c>
      <c r="BT529" s="53" t="s">
        <v>50</v>
      </c>
      <c r="BU529" s="84" t="s">
        <v>130</v>
      </c>
      <c r="BV529" s="53"/>
      <c r="BW529" s="53" t="s">
        <v>131</v>
      </c>
      <c r="BX529" s="53">
        <v>29</v>
      </c>
      <c r="BY529" s="83">
        <v>46128</v>
      </c>
      <c r="BZ529" s="53"/>
      <c r="CA529" s="53"/>
    </row>
    <row r="530" spans="3:79" ht="14.25" hidden="1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4"/>
        <v>0</v>
      </c>
      <c r="M530" s="26">
        <f t="shared" si="45"/>
        <v>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67" t="e">
        <f>SUMIFS([1]Up!$J:$J,[1]Up!$D:$D,D530)</f>
        <v>#VALUE!</v>
      </c>
      <c r="BQ530" s="82"/>
      <c r="BR530" s="82" t="str">
        <f t="shared" si="47"/>
        <v/>
      </c>
      <c r="BS530" s="53" t="str">
        <f t="shared" si="46"/>
        <v/>
      </c>
      <c r="BT530" s="53" t="s">
        <v>82</v>
      </c>
      <c r="BU530" s="53" t="s">
        <v>417</v>
      </c>
      <c r="BV530" s="53"/>
      <c r="BW530" s="53" t="s">
        <v>418</v>
      </c>
      <c r="BX530" s="53">
        <v>2</v>
      </c>
      <c r="BY530" s="83">
        <v>46133</v>
      </c>
      <c r="BZ530" s="53"/>
      <c r="CA530" s="53"/>
    </row>
    <row r="531" spans="3:79" ht="14.25" hidden="1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4"/>
        <v>48</v>
      </c>
      <c r="M531" s="26">
        <f t="shared" si="4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67" t="e">
        <f>SUMIFS([1]Up!$J:$J,[1]Up!$D:$D,D531)</f>
        <v>#VALUE!</v>
      </c>
      <c r="BQ531" s="82"/>
      <c r="BR531" s="82" t="str">
        <f t="shared" si="47"/>
        <v/>
      </c>
      <c r="BS531" s="53" t="str">
        <f t="shared" si="46"/>
        <v/>
      </c>
      <c r="BT531" s="53" t="s">
        <v>50</v>
      </c>
      <c r="BU531" s="53" t="s">
        <v>413</v>
      </c>
      <c r="BV531" s="53"/>
      <c r="BW531" s="53" t="s">
        <v>414</v>
      </c>
      <c r="BX531" s="53">
        <v>48</v>
      </c>
      <c r="BY531" s="83">
        <v>46133</v>
      </c>
      <c r="BZ531" s="53"/>
      <c r="CA531" s="53"/>
    </row>
    <row r="532" spans="3:79" ht="14.25" hidden="1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4"/>
        <v>4</v>
      </c>
      <c r="M532" s="26">
        <f t="shared" si="4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67" t="e">
        <f>SUMIFS([1]Up!$J:$J,[1]Up!$D:$D,D532)</f>
        <v>#VALUE!</v>
      </c>
      <c r="BQ532" s="82"/>
      <c r="BR532" s="82" t="str">
        <f t="shared" si="47"/>
        <v/>
      </c>
      <c r="BS532" s="53" t="str">
        <f t="shared" si="46"/>
        <v>Thừa 1</v>
      </c>
      <c r="BT532" s="53" t="s">
        <v>50</v>
      </c>
      <c r="BU532" s="84" t="s">
        <v>408</v>
      </c>
      <c r="BV532" s="53"/>
      <c r="BW532" s="53" t="s">
        <v>409</v>
      </c>
      <c r="BX532" s="53">
        <v>5</v>
      </c>
      <c r="BY532" s="83">
        <v>46133</v>
      </c>
      <c r="BZ532" s="53"/>
      <c r="CA532" s="53"/>
    </row>
    <row r="533" spans="3:79" ht="14.25" hidden="1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4"/>
        <v>1</v>
      </c>
      <c r="M533" s="26">
        <f t="shared" si="4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>
        <v>1</v>
      </c>
      <c r="BP533" s="67" t="e">
        <f>SUMIFS([1]Up!$J:$J,[1]Up!$D:$D,D533)</f>
        <v>#VALUE!</v>
      </c>
      <c r="BQ533" s="82"/>
      <c r="BR533" s="82" t="str">
        <f t="shared" si="47"/>
        <v/>
      </c>
      <c r="BS533" s="53" t="str">
        <f t="shared" si="46"/>
        <v>Thừa 1</v>
      </c>
      <c r="BT533" s="53" t="s">
        <v>50</v>
      </c>
      <c r="BU533" s="53" t="s">
        <v>404</v>
      </c>
      <c r="BV533" s="53"/>
      <c r="BW533" s="53" t="s">
        <v>405</v>
      </c>
      <c r="BX533" s="53">
        <v>1</v>
      </c>
      <c r="BY533" s="83">
        <v>46149</v>
      </c>
      <c r="BZ533" s="53"/>
      <c r="CA533" s="53"/>
    </row>
    <row r="534" spans="3:79" ht="14.25" hidden="1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4"/>
        <v>1</v>
      </c>
      <c r="M534" s="26">
        <f t="shared" si="4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67" t="e">
        <f>SUMIFS([1]Up!$J:$J,[1]Up!$D:$D,D534)</f>
        <v>#VALUE!</v>
      </c>
      <c r="BQ534" s="82"/>
      <c r="BR534" s="82" t="str">
        <f t="shared" si="47"/>
        <v/>
      </c>
      <c r="BS534" s="53" t="str">
        <f t="shared" si="46"/>
        <v/>
      </c>
      <c r="BT534" s="53" t="s">
        <v>50</v>
      </c>
      <c r="BU534" s="53"/>
      <c r="BV534" s="53"/>
      <c r="BW534" s="53" t="s">
        <v>51</v>
      </c>
      <c r="BX534" s="53">
        <v>1</v>
      </c>
      <c r="BY534" s="83"/>
      <c r="BZ534" s="53"/>
      <c r="CA534" s="53"/>
    </row>
    <row r="535" spans="3:79" ht="14.25" hidden="1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4"/>
        <v>1</v>
      </c>
      <c r="M535" s="26">
        <f t="shared" si="45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67" t="e">
        <f>SUMIFS([1]Up!$J:$J,[1]Up!$D:$D,D535)</f>
        <v>#VALUE!</v>
      </c>
      <c r="BQ535" s="82"/>
      <c r="BR535" s="82" t="str">
        <f t="shared" si="47"/>
        <v/>
      </c>
      <c r="BS535" s="53" t="str">
        <f t="shared" si="46"/>
        <v/>
      </c>
      <c r="BT535" s="53" t="s">
        <v>50</v>
      </c>
      <c r="BU535" s="84" t="s">
        <v>60</v>
      </c>
      <c r="BV535" s="53"/>
      <c r="BW535" s="53" t="s">
        <v>61</v>
      </c>
      <c r="BX535" s="53">
        <v>1</v>
      </c>
      <c r="BY535" s="83">
        <v>46134</v>
      </c>
      <c r="BZ535" s="53"/>
      <c r="CA535" s="53"/>
    </row>
    <row r="536" spans="3:79" ht="14.25" hidden="1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4"/>
        <v>2</v>
      </c>
      <c r="M536" s="26">
        <f t="shared" si="45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67" t="e">
        <f>SUMIFS([1]Up!$J:$J,[1]Up!$D:$D,D536)</f>
        <v>#VALUE!</v>
      </c>
      <c r="BQ536" s="82"/>
      <c r="BR536" s="82" t="str">
        <f t="shared" si="47"/>
        <v/>
      </c>
      <c r="BS536" s="53" t="str">
        <f t="shared" si="46"/>
        <v/>
      </c>
      <c r="BT536" s="53" t="s">
        <v>50</v>
      </c>
      <c r="BU536" s="84" t="s">
        <v>60</v>
      </c>
      <c r="BV536" s="53"/>
      <c r="BW536" s="53" t="s">
        <v>61</v>
      </c>
      <c r="BX536" s="53">
        <v>2</v>
      </c>
      <c r="BY536" s="83">
        <v>46134</v>
      </c>
      <c r="BZ536" s="53"/>
      <c r="CA536" s="53"/>
    </row>
    <row r="537" spans="3:79" ht="14.25" hidden="1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4"/>
        <v>2</v>
      </c>
      <c r="M537" s="26">
        <f t="shared" si="45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67" t="e">
        <f>SUMIFS([1]Up!$J:$J,[1]Up!$D:$D,D537)</f>
        <v>#VALUE!</v>
      </c>
      <c r="BQ537" s="82"/>
      <c r="BR537" s="82" t="str">
        <f t="shared" si="47"/>
        <v/>
      </c>
      <c r="BS537" s="53" t="str">
        <f t="shared" si="46"/>
        <v/>
      </c>
      <c r="BT537" s="53" t="s">
        <v>50</v>
      </c>
      <c r="BU537" s="84" t="s">
        <v>60</v>
      </c>
      <c r="BV537" s="53"/>
      <c r="BW537" s="53" t="s">
        <v>61</v>
      </c>
      <c r="BX537" s="53">
        <v>2</v>
      </c>
      <c r="BY537" s="83">
        <v>46134</v>
      </c>
      <c r="BZ537" s="53"/>
      <c r="CA537" s="53"/>
    </row>
    <row r="538" spans="3:79" ht="14.25" hidden="1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4"/>
        <v>1</v>
      </c>
      <c r="M538" s="26">
        <f t="shared" si="45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67" t="e">
        <f>SUMIFS([1]Up!$J:$J,[1]Up!$D:$D,D538)</f>
        <v>#VALUE!</v>
      </c>
      <c r="BQ538" s="82"/>
      <c r="BR538" s="82" t="str">
        <f t="shared" si="47"/>
        <v/>
      </c>
      <c r="BS538" s="53" t="str">
        <f t="shared" si="46"/>
        <v/>
      </c>
      <c r="BT538" s="53" t="s">
        <v>50</v>
      </c>
      <c r="BU538" s="84" t="s">
        <v>60</v>
      </c>
      <c r="BV538" s="53"/>
      <c r="BW538" s="53" t="s">
        <v>61</v>
      </c>
      <c r="BX538" s="53">
        <v>1</v>
      </c>
      <c r="BY538" s="83">
        <v>46134</v>
      </c>
      <c r="BZ538" s="53"/>
      <c r="CA538" s="53"/>
    </row>
    <row r="539" spans="3:79" ht="14.25" hidden="1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4"/>
        <v>1</v>
      </c>
      <c r="M539" s="26">
        <f t="shared" si="45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67" t="e">
        <f>SUMIFS([1]Up!$J:$J,[1]Up!$D:$D,D539)</f>
        <v>#VALUE!</v>
      </c>
      <c r="BQ539" s="82"/>
      <c r="BR539" s="82" t="str">
        <f t="shared" si="47"/>
        <v/>
      </c>
      <c r="BS539" s="53" t="str">
        <f t="shared" si="46"/>
        <v/>
      </c>
      <c r="BT539" s="53" t="s">
        <v>50</v>
      </c>
      <c r="BU539" s="84" t="s">
        <v>60</v>
      </c>
      <c r="BV539" s="53"/>
      <c r="BW539" s="53" t="s">
        <v>61</v>
      </c>
      <c r="BX539" s="53">
        <v>1</v>
      </c>
      <c r="BY539" s="83">
        <v>46134</v>
      </c>
      <c r="BZ539" s="53"/>
      <c r="CA539" s="53"/>
    </row>
    <row r="540" spans="3:79" ht="14.25" hidden="1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4"/>
        <v>7</v>
      </c>
      <c r="M540" s="26">
        <f t="shared" si="45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67" t="e">
        <f>SUMIFS([1]Up!$J:$J,[1]Up!$D:$D,D540)</f>
        <v>#VALUE!</v>
      </c>
      <c r="BQ540" s="82"/>
      <c r="BR540" s="82" t="str">
        <f t="shared" si="47"/>
        <v/>
      </c>
      <c r="BS540" s="53" t="str">
        <f t="shared" si="46"/>
        <v/>
      </c>
      <c r="BT540" s="53" t="s">
        <v>50</v>
      </c>
      <c r="BU540" s="84" t="s">
        <v>60</v>
      </c>
      <c r="BV540" s="53"/>
      <c r="BW540" s="53" t="s">
        <v>61</v>
      </c>
      <c r="BX540" s="53">
        <v>7</v>
      </c>
      <c r="BY540" s="83">
        <v>46134</v>
      </c>
      <c r="BZ540" s="53"/>
      <c r="CA540" s="53"/>
    </row>
    <row r="541" spans="3:79" ht="14.25" hidden="1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4"/>
        <v>1</v>
      </c>
      <c r="M541" s="26">
        <f t="shared" si="45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67" t="e">
        <f>SUMIFS([1]Up!$J:$J,[1]Up!$D:$D,D541)</f>
        <v>#VALUE!</v>
      </c>
      <c r="BQ541" s="82"/>
      <c r="BR541" s="82" t="str">
        <f t="shared" si="47"/>
        <v/>
      </c>
      <c r="BS541" s="53" t="str">
        <f t="shared" si="46"/>
        <v/>
      </c>
      <c r="BT541" s="53" t="s">
        <v>50</v>
      </c>
      <c r="BU541" s="84" t="s">
        <v>60</v>
      </c>
      <c r="BV541" s="53"/>
      <c r="BW541" s="53" t="s">
        <v>61</v>
      </c>
      <c r="BX541" s="53">
        <v>1</v>
      </c>
      <c r="BY541" s="83">
        <v>46134</v>
      </c>
      <c r="BZ541" s="53"/>
      <c r="CA541" s="53"/>
    </row>
    <row r="542" spans="3:79" ht="14.25" hidden="1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48">MIN(SUM(N542:BO542),I542)</f>
        <v>1</v>
      </c>
      <c r="M542" s="26">
        <f t="shared" ref="M542:M605" si="49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67" t="e">
        <f>SUMIFS([1]Up!$J:$J,[1]Up!$D:$D,D542)</f>
        <v>#VALUE!</v>
      </c>
      <c r="BQ542" s="82"/>
      <c r="BR542" s="82" t="str">
        <f t="shared" si="47"/>
        <v/>
      </c>
      <c r="BS542" s="53" t="str">
        <f t="shared" ref="BS542:BS605" si="50">IF(ROUND(SUM(N542:BO542)-I542,0)&gt;0,"Thừa "&amp;SUM(N542:BO542)-I542,"")</f>
        <v/>
      </c>
      <c r="BT542" s="53" t="s">
        <v>50</v>
      </c>
      <c r="BU542" s="84" t="s">
        <v>60</v>
      </c>
      <c r="BV542" s="53"/>
      <c r="BW542" s="53" t="s">
        <v>61</v>
      </c>
      <c r="BX542" s="53">
        <v>1</v>
      </c>
      <c r="BY542" s="83">
        <v>46134</v>
      </c>
      <c r="BZ542" s="53"/>
      <c r="CA542" s="53"/>
    </row>
    <row r="543" spans="3:79" ht="14.25" hidden="1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48"/>
        <v>10</v>
      </c>
      <c r="M543" s="26">
        <f t="shared" si="49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67" t="e">
        <f>SUMIFS([1]Up!$J:$J,[1]Up!$D:$D,D543)</f>
        <v>#VALUE!</v>
      </c>
      <c r="BQ543" s="82"/>
      <c r="BR543" s="82" t="str">
        <f t="shared" si="47"/>
        <v/>
      </c>
      <c r="BS543" s="53" t="str">
        <f t="shared" si="50"/>
        <v/>
      </c>
      <c r="BT543" s="53" t="s">
        <v>50</v>
      </c>
      <c r="BU543" s="84" t="s">
        <v>60</v>
      </c>
      <c r="BV543" s="53"/>
      <c r="BW543" s="53" t="s">
        <v>61</v>
      </c>
      <c r="BX543" s="53">
        <v>10</v>
      </c>
      <c r="BY543" s="83">
        <v>46134</v>
      </c>
      <c r="BZ543" s="53"/>
      <c r="CA543" s="53"/>
    </row>
    <row r="544" spans="3:79" ht="14.25" hidden="1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48"/>
        <v>7</v>
      </c>
      <c r="M544" s="26">
        <f t="shared" si="49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67" t="e">
        <f>SUMIFS([1]Up!$J:$J,[1]Up!$D:$D,D544)</f>
        <v>#VALUE!</v>
      </c>
      <c r="BQ544" s="82"/>
      <c r="BR544" s="82" t="str">
        <f t="shared" si="47"/>
        <v/>
      </c>
      <c r="BS544" s="53" t="str">
        <f t="shared" si="50"/>
        <v/>
      </c>
      <c r="BT544" s="53" t="s">
        <v>50</v>
      </c>
      <c r="BU544" s="84" t="s">
        <v>60</v>
      </c>
      <c r="BV544" s="53"/>
      <c r="BW544" s="53" t="s">
        <v>61</v>
      </c>
      <c r="BX544" s="53">
        <v>7</v>
      </c>
      <c r="BY544" s="83">
        <v>46134</v>
      </c>
      <c r="BZ544" s="53"/>
      <c r="CA544" s="53"/>
    </row>
    <row r="545" spans="3:79" ht="14.25" hidden="1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48"/>
        <v>1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67" t="e">
        <f>SUMIFS([1]Up!$J:$J,[1]Up!$D:$D,D545)</f>
        <v>#VALUE!</v>
      </c>
      <c r="BQ545" s="82"/>
      <c r="BR545" s="82" t="str">
        <f t="shared" si="47"/>
        <v/>
      </c>
      <c r="BS545" s="53" t="str">
        <f t="shared" si="50"/>
        <v/>
      </c>
      <c r="BT545" s="53" t="s">
        <v>50</v>
      </c>
      <c r="BU545" s="53"/>
      <c r="BV545" s="53"/>
      <c r="BW545" s="53" t="s">
        <v>51</v>
      </c>
      <c r="BX545" s="53">
        <v>1</v>
      </c>
      <c r="BY545" s="83"/>
      <c r="BZ545" s="53"/>
      <c r="CA545" s="53"/>
    </row>
    <row r="546" spans="3:79" ht="14.25" hidden="1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48"/>
        <v>1</v>
      </c>
      <c r="M546" s="26">
        <f t="shared" si="49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67" t="e">
        <f>SUMIFS([1]Up!$J:$J,[1]Up!$D:$D,D546)</f>
        <v>#VALUE!</v>
      </c>
      <c r="BQ546" s="82"/>
      <c r="BR546" s="82" t="str">
        <f t="shared" si="47"/>
        <v/>
      </c>
      <c r="BS546" s="53" t="str">
        <f t="shared" si="50"/>
        <v>Thừa 1</v>
      </c>
      <c r="BT546" s="53" t="s">
        <v>50</v>
      </c>
      <c r="BU546" s="84" t="s">
        <v>386</v>
      </c>
      <c r="BV546" s="53"/>
      <c r="BW546" s="53" t="s">
        <v>387</v>
      </c>
      <c r="BX546" s="53">
        <v>1</v>
      </c>
      <c r="BY546" s="83">
        <v>46134</v>
      </c>
      <c r="BZ546" s="53"/>
      <c r="CA546" s="53"/>
    </row>
    <row r="547" spans="3:79" ht="14.25" hidden="1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48"/>
        <v>1</v>
      </c>
      <c r="M547" s="26">
        <f t="shared" si="49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67" t="e">
        <f>SUMIFS([1]Up!$J:$J,[1]Up!$D:$D,D547)</f>
        <v>#VALUE!</v>
      </c>
      <c r="BQ547" s="82"/>
      <c r="BR547" s="82" t="str">
        <f t="shared" si="47"/>
        <v/>
      </c>
      <c r="BS547" s="53" t="str">
        <f t="shared" si="50"/>
        <v/>
      </c>
      <c r="BT547" s="53" t="s">
        <v>50</v>
      </c>
      <c r="BU547" s="53"/>
      <c r="BV547" s="53"/>
      <c r="BW547" s="53" t="s">
        <v>51</v>
      </c>
      <c r="BX547" s="53">
        <v>1</v>
      </c>
      <c r="BY547" s="83"/>
      <c r="BZ547" s="53"/>
      <c r="CA547" s="53"/>
    </row>
    <row r="548" spans="3:79" ht="14.25" hidden="1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48"/>
        <v>2</v>
      </c>
      <c r="M548" s="26">
        <f t="shared" si="49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67" t="e">
        <f>SUMIFS([1]Up!$J:$J,[1]Up!$D:$D,D548)</f>
        <v>#VALUE!</v>
      </c>
      <c r="BQ548" s="82"/>
      <c r="BR548" s="82" t="str">
        <f t="shared" si="47"/>
        <v/>
      </c>
      <c r="BS548" s="53" t="str">
        <f t="shared" si="50"/>
        <v/>
      </c>
      <c r="BT548" s="53" t="s">
        <v>50</v>
      </c>
      <c r="BU548" s="53" t="s">
        <v>380</v>
      </c>
      <c r="BV548" s="53"/>
      <c r="BW548" s="53" t="s">
        <v>381</v>
      </c>
      <c r="BX548" s="53">
        <v>2</v>
      </c>
      <c r="BY548" s="83">
        <v>46133</v>
      </c>
      <c r="BZ548" s="53"/>
      <c r="CA548" s="53"/>
    </row>
    <row r="549" spans="3:79" ht="14.25" hidden="1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48"/>
        <v>61</v>
      </c>
      <c r="M549" s="26">
        <f t="shared" si="49"/>
        <v>7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67" t="e">
        <f>SUMIFS([1]Up!$J:$J,[1]Up!$D:$D,D549)</f>
        <v>#VALUE!</v>
      </c>
      <c r="BQ549" s="82"/>
      <c r="BR549" s="82" t="str">
        <f t="shared" si="47"/>
        <v>PL2</v>
      </c>
      <c r="BS549" s="53" t="str">
        <f t="shared" si="50"/>
        <v/>
      </c>
      <c r="BT549" s="53" t="s">
        <v>50</v>
      </c>
      <c r="BU549" s="53" t="s">
        <v>307</v>
      </c>
      <c r="BV549" s="53"/>
      <c r="BW549" s="53" t="s">
        <v>308</v>
      </c>
      <c r="BX549" s="53">
        <v>68</v>
      </c>
      <c r="BY549" s="83">
        <v>46128</v>
      </c>
      <c r="BZ549" s="53"/>
      <c r="CA549" s="53"/>
    </row>
    <row r="550" spans="3:79" ht="14.25" hidden="1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48"/>
        <v>2</v>
      </c>
      <c r="M550" s="26">
        <f t="shared" si="49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67" t="e">
        <f>SUMIFS([1]Up!$J:$J,[1]Up!$D:$D,D550)</f>
        <v>#VALUE!</v>
      </c>
      <c r="BQ550" s="82"/>
      <c r="BR550" s="82" t="str">
        <f t="shared" si="47"/>
        <v>PL2</v>
      </c>
      <c r="BS550" s="53" t="str">
        <f t="shared" si="50"/>
        <v/>
      </c>
      <c r="BT550" s="53" t="s">
        <v>50</v>
      </c>
      <c r="BU550" s="53" t="s">
        <v>307</v>
      </c>
      <c r="BV550" s="53"/>
      <c r="BW550" s="53" t="s">
        <v>308</v>
      </c>
      <c r="BX550" s="53">
        <v>2</v>
      </c>
      <c r="BY550" s="83">
        <v>46128</v>
      </c>
      <c r="BZ550" s="53"/>
      <c r="CA550" s="53"/>
    </row>
    <row r="551" spans="3:79" ht="14.25" hidden="1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48"/>
        <v>1</v>
      </c>
      <c r="M551" s="26">
        <f t="shared" si="49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67" t="e">
        <f>SUMIFS([1]Up!$J:$J,[1]Up!$D:$D,D551)</f>
        <v>#VALUE!</v>
      </c>
      <c r="BQ551" s="82"/>
      <c r="BR551" s="82" t="str">
        <f t="shared" si="47"/>
        <v>PL2</v>
      </c>
      <c r="BS551" s="53" t="str">
        <f t="shared" si="50"/>
        <v/>
      </c>
      <c r="BT551" s="53" t="s">
        <v>50</v>
      </c>
      <c r="BU551" s="53" t="s">
        <v>307</v>
      </c>
      <c r="BV551" s="53"/>
      <c r="BW551" s="53" t="s">
        <v>308</v>
      </c>
      <c r="BX551" s="53">
        <v>1</v>
      </c>
      <c r="BY551" s="83">
        <v>46128</v>
      </c>
      <c r="BZ551" s="53"/>
      <c r="CA551" s="53"/>
    </row>
    <row r="552" spans="3:79" ht="14.25" hidden="1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48"/>
        <v>1</v>
      </c>
      <c r="M552" s="26">
        <f t="shared" si="49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67" t="e">
        <f>SUMIFS([1]Up!$J:$J,[1]Up!$D:$D,D552)</f>
        <v>#VALUE!</v>
      </c>
      <c r="BQ552" s="82"/>
      <c r="BR552" s="82" t="str">
        <f t="shared" si="47"/>
        <v>PL2</v>
      </c>
      <c r="BS552" s="53" t="str">
        <f t="shared" si="50"/>
        <v/>
      </c>
      <c r="BT552" s="53" t="s">
        <v>50</v>
      </c>
      <c r="BU552" s="53" t="s">
        <v>307</v>
      </c>
      <c r="BV552" s="53"/>
      <c r="BW552" s="53" t="s">
        <v>308</v>
      </c>
      <c r="BX552" s="53">
        <v>1</v>
      </c>
      <c r="BY552" s="83">
        <v>46128</v>
      </c>
      <c r="BZ552" s="53"/>
      <c r="CA552" s="53"/>
    </row>
    <row r="553" spans="3:79" ht="14.25" hidden="1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48"/>
        <v>1</v>
      </c>
      <c r="M553" s="26">
        <f t="shared" si="49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67" t="e">
        <f>SUMIFS([1]Up!$J:$J,[1]Up!$D:$D,D553)</f>
        <v>#VALUE!</v>
      </c>
      <c r="BQ553" s="82"/>
      <c r="BR553" s="82" t="str">
        <f t="shared" si="47"/>
        <v>PL2</v>
      </c>
      <c r="BS553" s="53" t="str">
        <f t="shared" si="50"/>
        <v/>
      </c>
      <c r="BT553" s="53" t="s">
        <v>50</v>
      </c>
      <c r="BU553" s="53" t="s">
        <v>307</v>
      </c>
      <c r="BV553" s="53"/>
      <c r="BW553" s="53" t="s">
        <v>308</v>
      </c>
      <c r="BX553" s="53">
        <v>1</v>
      </c>
      <c r="BY553" s="83">
        <v>46128</v>
      </c>
      <c r="BZ553" s="53"/>
      <c r="CA553" s="53"/>
    </row>
    <row r="554" spans="3:79" ht="14.25" hidden="1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48"/>
        <v>1</v>
      </c>
      <c r="M554" s="26">
        <f t="shared" si="49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67" t="e">
        <f>SUMIFS([1]Up!$J:$J,[1]Up!$D:$D,D554)</f>
        <v>#VALUE!</v>
      </c>
      <c r="BQ554" s="82"/>
      <c r="BR554" s="82" t="str">
        <f t="shared" si="47"/>
        <v>PL2</v>
      </c>
      <c r="BS554" s="53" t="str">
        <f t="shared" si="50"/>
        <v/>
      </c>
      <c r="BT554" s="53" t="s">
        <v>82</v>
      </c>
      <c r="BU554" s="53" t="s">
        <v>307</v>
      </c>
      <c r="BV554" s="53"/>
      <c r="BW554" s="53" t="s">
        <v>308</v>
      </c>
      <c r="BX554" s="53">
        <v>1</v>
      </c>
      <c r="BY554" s="83">
        <v>46128</v>
      </c>
      <c r="BZ554" s="53"/>
      <c r="CA554" s="53"/>
    </row>
    <row r="555" spans="3:79" ht="14.25" hidden="1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48"/>
        <v>2</v>
      </c>
      <c r="M555" s="26">
        <f t="shared" si="49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67" t="e">
        <f>SUMIFS([1]Up!$J:$J,[1]Up!$D:$D,D555)</f>
        <v>#VALUE!</v>
      </c>
      <c r="BQ555" s="82"/>
      <c r="BR555" s="82" t="str">
        <f t="shared" si="47"/>
        <v>PL2</v>
      </c>
      <c r="BS555" s="53" t="str">
        <f t="shared" si="50"/>
        <v/>
      </c>
      <c r="BT555" s="53" t="s">
        <v>82</v>
      </c>
      <c r="BU555" s="53" t="s">
        <v>307</v>
      </c>
      <c r="BV555" s="53"/>
      <c r="BW555" s="53" t="s">
        <v>308</v>
      </c>
      <c r="BX555" s="53">
        <v>2</v>
      </c>
      <c r="BY555" s="83">
        <v>46128</v>
      </c>
      <c r="BZ555" s="53"/>
      <c r="CA555" s="53"/>
    </row>
    <row r="556" spans="3:79" ht="14.25" hidden="1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48"/>
        <v>1</v>
      </c>
      <c r="M556" s="26">
        <f t="shared" si="49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67" t="e">
        <f>SUMIFS([1]Up!$J:$J,[1]Up!$D:$D,D556)</f>
        <v>#VALUE!</v>
      </c>
      <c r="BQ556" s="82"/>
      <c r="BR556" s="82" t="str">
        <f t="shared" si="47"/>
        <v>PL2</v>
      </c>
      <c r="BS556" s="53" t="str">
        <f t="shared" si="50"/>
        <v/>
      </c>
      <c r="BT556" s="53" t="s">
        <v>82</v>
      </c>
      <c r="BU556" s="53" t="s">
        <v>307</v>
      </c>
      <c r="BV556" s="53"/>
      <c r="BW556" s="53" t="s">
        <v>308</v>
      </c>
      <c r="BX556" s="53">
        <v>1</v>
      </c>
      <c r="BY556" s="83">
        <v>46128</v>
      </c>
      <c r="BZ556" s="53"/>
      <c r="CA556" s="53"/>
    </row>
    <row r="557" spans="3:79" ht="14.25" hidden="1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48"/>
        <v>1</v>
      </c>
      <c r="M557" s="26">
        <f t="shared" si="49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O557" s="26"/>
      <c r="BP557" s="67" t="e">
        <f>SUMIFS([1]Up!$J:$J,[1]Up!$D:$D,D557)</f>
        <v>#VALUE!</v>
      </c>
      <c r="BQ557" s="82"/>
      <c r="BR557" s="82" t="str">
        <f t="shared" ref="BR557:BR620" si="51">IFERROR(IF(C557="Plate",LEFT(E557,FIND("*",E557,1)-1),""),IF(C557="Plate",LEFT(E557,FIND("x",E557,1)-1),""))</f>
        <v>PL2</v>
      </c>
      <c r="BS557" s="53" t="str">
        <f t="shared" si="50"/>
        <v/>
      </c>
      <c r="BT557" s="53" t="s">
        <v>82</v>
      </c>
      <c r="BU557" s="53" t="s">
        <v>307</v>
      </c>
      <c r="BV557" s="53"/>
      <c r="BW557" s="53" t="s">
        <v>308</v>
      </c>
      <c r="BX557" s="53">
        <v>1</v>
      </c>
      <c r="BY557" s="83">
        <v>46128</v>
      </c>
      <c r="BZ557" s="53"/>
      <c r="CA557" s="53"/>
    </row>
    <row r="558" spans="3:79" ht="14.25" hidden="1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48"/>
        <v>0</v>
      </c>
      <c r="M558" s="26">
        <f t="shared" si="49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67" t="e">
        <f>SUMIFS([1]Up!$J:$J,[1]Up!$D:$D,D558)</f>
        <v>#VALUE!</v>
      </c>
      <c r="BQ558" s="82"/>
      <c r="BR558" s="82" t="str">
        <f t="shared" si="51"/>
        <v>PL2</v>
      </c>
      <c r="BS558" s="53" t="str">
        <f t="shared" si="50"/>
        <v/>
      </c>
      <c r="BT558" s="53" t="s">
        <v>82</v>
      </c>
      <c r="BU558" s="53" t="s">
        <v>307</v>
      </c>
      <c r="BV558" s="53"/>
      <c r="BW558" s="53" t="s">
        <v>308</v>
      </c>
      <c r="BX558" s="53">
        <v>1</v>
      </c>
      <c r="BY558" s="83">
        <v>46128</v>
      </c>
      <c r="BZ558" s="53"/>
      <c r="CA558" s="53"/>
    </row>
    <row r="559" spans="3:79" ht="14.25" hidden="1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48"/>
        <v>1</v>
      </c>
      <c r="M559" s="26">
        <f t="shared" si="49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67" t="e">
        <f>SUMIFS([1]Up!$J:$J,[1]Up!$D:$D,D559)</f>
        <v>#VALUE!</v>
      </c>
      <c r="BQ559" s="82"/>
      <c r="BR559" s="82" t="str">
        <f t="shared" si="51"/>
        <v>PL2</v>
      </c>
      <c r="BS559" s="53" t="str">
        <f t="shared" si="50"/>
        <v/>
      </c>
      <c r="BT559" s="53" t="s">
        <v>82</v>
      </c>
      <c r="BU559" s="53" t="s">
        <v>307</v>
      </c>
      <c r="BV559" s="53"/>
      <c r="BW559" s="53" t="s">
        <v>308</v>
      </c>
      <c r="BX559" s="53">
        <v>1</v>
      </c>
      <c r="BY559" s="83">
        <v>46128</v>
      </c>
      <c r="BZ559" s="53"/>
      <c r="CA559" s="53"/>
    </row>
    <row r="560" spans="3:79" ht="14.25" hidden="1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48"/>
        <v>1</v>
      </c>
      <c r="M560" s="26">
        <f t="shared" si="49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67" t="e">
        <f>SUMIFS([1]Up!$J:$J,[1]Up!$D:$D,D560)</f>
        <v>#VALUE!</v>
      </c>
      <c r="BQ560" s="82"/>
      <c r="BR560" s="82" t="str">
        <f t="shared" si="51"/>
        <v>PL2</v>
      </c>
      <c r="BS560" s="53" t="str">
        <f t="shared" si="50"/>
        <v/>
      </c>
      <c r="BT560" s="53" t="s">
        <v>82</v>
      </c>
      <c r="BU560" s="53" t="s">
        <v>307</v>
      </c>
      <c r="BV560" s="53"/>
      <c r="BW560" s="53" t="s">
        <v>308</v>
      </c>
      <c r="BX560" s="53">
        <v>1</v>
      </c>
      <c r="BY560" s="83">
        <v>46128</v>
      </c>
      <c r="BZ560" s="53"/>
      <c r="CA560" s="53"/>
    </row>
    <row r="561" spans="3:79" ht="14.25" hidden="1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48"/>
        <v>19</v>
      </c>
      <c r="M561" s="26">
        <f t="shared" si="49"/>
        <v>1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67" t="e">
        <f>SUMIFS([1]Up!$J:$J,[1]Up!$D:$D,D561)</f>
        <v>#VALUE!</v>
      </c>
      <c r="BQ561" s="82"/>
      <c r="BR561" s="82" t="str">
        <f t="shared" si="51"/>
        <v>PL2</v>
      </c>
      <c r="BS561" s="53" t="str">
        <f t="shared" si="50"/>
        <v/>
      </c>
      <c r="BT561" s="53" t="s">
        <v>50</v>
      </c>
      <c r="BU561" s="53" t="s">
        <v>307</v>
      </c>
      <c r="BV561" s="53"/>
      <c r="BW561" s="53" t="s">
        <v>308</v>
      </c>
      <c r="BX561" s="53">
        <v>20</v>
      </c>
      <c r="BY561" s="83">
        <v>46128</v>
      </c>
      <c r="BZ561" s="53"/>
      <c r="CA561" s="53"/>
    </row>
    <row r="562" spans="3:79" ht="14.25" hidden="1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48"/>
        <v>1</v>
      </c>
      <c r="M562" s="26">
        <f t="shared" si="49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67" t="e">
        <f>SUMIFS([1]Up!$J:$J,[1]Up!$D:$D,D562)</f>
        <v>#VALUE!</v>
      </c>
      <c r="BQ562" s="82"/>
      <c r="BR562" s="82" t="str">
        <f t="shared" si="51"/>
        <v>PL2</v>
      </c>
      <c r="BS562" s="53" t="str">
        <f t="shared" si="50"/>
        <v/>
      </c>
      <c r="BT562" s="53" t="s">
        <v>82</v>
      </c>
      <c r="BU562" s="53" t="s">
        <v>307</v>
      </c>
      <c r="BV562" s="53"/>
      <c r="BW562" s="53" t="s">
        <v>308</v>
      </c>
      <c r="BX562" s="53">
        <v>1</v>
      </c>
      <c r="BY562" s="83">
        <v>46128</v>
      </c>
      <c r="BZ562" s="53"/>
      <c r="CA562" s="53"/>
    </row>
    <row r="563" spans="3:79" ht="14.25" hidden="1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48"/>
        <v>1</v>
      </c>
      <c r="M563" s="26">
        <f t="shared" si="49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67" t="e">
        <f>SUMIFS([1]Up!$J:$J,[1]Up!$D:$D,D563)</f>
        <v>#VALUE!</v>
      </c>
      <c r="BQ563" s="82"/>
      <c r="BR563" s="82" t="str">
        <f t="shared" si="51"/>
        <v>PL2</v>
      </c>
      <c r="BS563" s="53" t="str">
        <f t="shared" si="50"/>
        <v/>
      </c>
      <c r="BT563" s="53" t="s">
        <v>82</v>
      </c>
      <c r="BU563" s="53" t="s">
        <v>307</v>
      </c>
      <c r="BV563" s="53"/>
      <c r="BW563" s="53" t="s">
        <v>308</v>
      </c>
      <c r="BX563" s="53">
        <v>1</v>
      </c>
      <c r="BY563" s="83">
        <v>46128</v>
      </c>
      <c r="BZ563" s="53"/>
      <c r="CA563" s="53"/>
    </row>
    <row r="564" spans="3:79" ht="14.25" hidden="1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48"/>
        <v>1</v>
      </c>
      <c r="M564" s="26">
        <f t="shared" si="49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67" t="e">
        <f>SUMIFS([1]Up!$J:$J,[1]Up!$D:$D,D564)</f>
        <v>#VALUE!</v>
      </c>
      <c r="BQ564" s="82"/>
      <c r="BR564" s="82" t="str">
        <f t="shared" si="51"/>
        <v>PL2</v>
      </c>
      <c r="BS564" s="53" t="str">
        <f t="shared" si="50"/>
        <v/>
      </c>
      <c r="BT564" s="53" t="s">
        <v>82</v>
      </c>
      <c r="BU564" s="53" t="s">
        <v>307</v>
      </c>
      <c r="BV564" s="53"/>
      <c r="BW564" s="53" t="s">
        <v>308</v>
      </c>
      <c r="BX564" s="53">
        <v>1</v>
      </c>
      <c r="BY564" s="83">
        <v>46128</v>
      </c>
      <c r="BZ564" s="53"/>
      <c r="CA564" s="53"/>
    </row>
    <row r="565" spans="3:79" ht="14.25" hidden="1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48"/>
        <v>1</v>
      </c>
      <c r="M565" s="26">
        <f t="shared" si="4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67" t="e">
        <f>SUMIFS([1]Up!$J:$J,[1]Up!$D:$D,D565)</f>
        <v>#VALUE!</v>
      </c>
      <c r="BQ565" s="82"/>
      <c r="BR565" s="82" t="str">
        <f t="shared" si="51"/>
        <v>PL2</v>
      </c>
      <c r="BS565" s="53" t="str">
        <f t="shared" si="50"/>
        <v/>
      </c>
      <c r="BT565" s="53" t="s">
        <v>82</v>
      </c>
      <c r="BU565" s="53" t="s">
        <v>307</v>
      </c>
      <c r="BV565" s="53"/>
      <c r="BW565" s="53" t="s">
        <v>308</v>
      </c>
      <c r="BX565" s="53">
        <v>1</v>
      </c>
      <c r="BY565" s="83">
        <v>46128</v>
      </c>
      <c r="BZ565" s="53"/>
      <c r="CA565" s="53"/>
    </row>
    <row r="566" spans="3:79" ht="14.25" hidden="1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48"/>
        <v>1</v>
      </c>
      <c r="M566" s="26">
        <f t="shared" si="49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67" t="e">
        <f>SUMIFS([1]Up!$J:$J,[1]Up!$D:$D,D566)</f>
        <v>#VALUE!</v>
      </c>
      <c r="BQ566" s="82"/>
      <c r="BR566" s="82" t="str">
        <f t="shared" si="51"/>
        <v>PL2</v>
      </c>
      <c r="BS566" s="53" t="str">
        <f t="shared" si="50"/>
        <v/>
      </c>
      <c r="BT566" s="53" t="s">
        <v>82</v>
      </c>
      <c r="BU566" s="53" t="s">
        <v>307</v>
      </c>
      <c r="BV566" s="53"/>
      <c r="BW566" s="53" t="s">
        <v>308</v>
      </c>
      <c r="BX566" s="53">
        <v>1</v>
      </c>
      <c r="BY566" s="83">
        <v>46128</v>
      </c>
      <c r="BZ566" s="53"/>
      <c r="CA566" s="53"/>
    </row>
    <row r="567" spans="3:79" ht="14.25" hidden="1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48"/>
        <v>1</v>
      </c>
      <c r="M567" s="26">
        <f t="shared" si="4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67" t="e">
        <f>SUMIFS([1]Up!$J:$J,[1]Up!$D:$D,D567)</f>
        <v>#VALUE!</v>
      </c>
      <c r="BQ567" s="82"/>
      <c r="BR567" s="82" t="str">
        <f t="shared" si="51"/>
        <v>PL2</v>
      </c>
      <c r="BS567" s="53" t="str">
        <f t="shared" si="50"/>
        <v/>
      </c>
      <c r="BT567" s="53" t="s">
        <v>82</v>
      </c>
      <c r="BU567" s="53" t="s">
        <v>307</v>
      </c>
      <c r="BV567" s="53"/>
      <c r="BW567" s="53" t="s">
        <v>308</v>
      </c>
      <c r="BX567" s="53">
        <v>1</v>
      </c>
      <c r="BY567" s="83">
        <v>46128</v>
      </c>
      <c r="BZ567" s="53"/>
      <c r="CA567" s="53"/>
    </row>
    <row r="568" spans="3:79" ht="14.25" hidden="1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48"/>
        <v>1</v>
      </c>
      <c r="M568" s="26">
        <f t="shared" si="49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67" t="e">
        <f>SUMIFS([1]Up!$J:$J,[1]Up!$D:$D,D568)</f>
        <v>#VALUE!</v>
      </c>
      <c r="BQ568" s="82"/>
      <c r="BR568" s="82" t="str">
        <f t="shared" si="51"/>
        <v>PL2</v>
      </c>
      <c r="BS568" s="53" t="str">
        <f t="shared" si="50"/>
        <v/>
      </c>
      <c r="BT568" s="53" t="s">
        <v>82</v>
      </c>
      <c r="BU568" s="53" t="s">
        <v>307</v>
      </c>
      <c r="BV568" s="53"/>
      <c r="BW568" s="53" t="s">
        <v>308</v>
      </c>
      <c r="BX568" s="53">
        <v>1</v>
      </c>
      <c r="BY568" s="83">
        <v>46128</v>
      </c>
      <c r="BZ568" s="53"/>
      <c r="CA568" s="53"/>
    </row>
    <row r="569" spans="3:79" ht="14.25" hidden="1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48"/>
        <v>1</v>
      </c>
      <c r="M569" s="26">
        <f t="shared" si="49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67" t="e">
        <f>SUMIFS([1]Up!$J:$J,[1]Up!$D:$D,D569)</f>
        <v>#VALUE!</v>
      </c>
      <c r="BQ569" s="82"/>
      <c r="BR569" s="82" t="str">
        <f t="shared" si="51"/>
        <v>PL2</v>
      </c>
      <c r="BS569" s="53" t="str">
        <f t="shared" si="50"/>
        <v/>
      </c>
      <c r="BT569" s="53" t="s">
        <v>82</v>
      </c>
      <c r="BU569" s="53" t="s">
        <v>307</v>
      </c>
      <c r="BV569" s="53"/>
      <c r="BW569" s="53" t="s">
        <v>308</v>
      </c>
      <c r="BX569" s="53">
        <v>1</v>
      </c>
      <c r="BY569" s="83">
        <v>46128</v>
      </c>
      <c r="BZ569" s="53"/>
      <c r="CA569" s="53"/>
    </row>
    <row r="570" spans="3:79" ht="14.25" hidden="1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48"/>
        <v>1</v>
      </c>
      <c r="M570" s="26">
        <f t="shared" si="4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67" t="e">
        <f>SUMIFS([1]Up!$J:$J,[1]Up!$D:$D,D570)</f>
        <v>#VALUE!</v>
      </c>
      <c r="BQ570" s="82"/>
      <c r="BR570" s="82" t="str">
        <f t="shared" si="51"/>
        <v>PL2</v>
      </c>
      <c r="BS570" s="53" t="str">
        <f t="shared" si="50"/>
        <v/>
      </c>
      <c r="BT570" s="53" t="s">
        <v>82</v>
      </c>
      <c r="BU570" s="53" t="s">
        <v>307</v>
      </c>
      <c r="BV570" s="53"/>
      <c r="BW570" s="53" t="s">
        <v>308</v>
      </c>
      <c r="BX570" s="53">
        <v>1</v>
      </c>
      <c r="BY570" s="83">
        <v>46128</v>
      </c>
      <c r="BZ570" s="53"/>
      <c r="CA570" s="53"/>
    </row>
    <row r="571" spans="3:79" ht="14.25" hidden="1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48"/>
        <v>1</v>
      </c>
      <c r="M571" s="26">
        <f t="shared" si="4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67" t="e">
        <f>SUMIFS([1]Up!$J:$J,[1]Up!$D:$D,D571)</f>
        <v>#VALUE!</v>
      </c>
      <c r="BQ571" s="82"/>
      <c r="BR571" s="82" t="str">
        <f t="shared" si="51"/>
        <v>PL2</v>
      </c>
      <c r="BS571" s="53" t="str">
        <f t="shared" si="50"/>
        <v/>
      </c>
      <c r="BT571" s="53" t="s">
        <v>82</v>
      </c>
      <c r="BU571" s="53" t="s">
        <v>307</v>
      </c>
      <c r="BV571" s="53"/>
      <c r="BW571" s="53" t="s">
        <v>308</v>
      </c>
      <c r="BX571" s="53">
        <v>1</v>
      </c>
      <c r="BY571" s="83">
        <v>46128</v>
      </c>
      <c r="BZ571" s="53"/>
      <c r="CA571" s="53"/>
    </row>
    <row r="572" spans="3:79" ht="14.25" hidden="1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48"/>
        <v>4</v>
      </c>
      <c r="M572" s="26">
        <f t="shared" si="49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67" t="e">
        <f>SUMIFS([1]Up!$J:$J,[1]Up!$D:$D,D572)</f>
        <v>#VALUE!</v>
      </c>
      <c r="BQ572" s="82"/>
      <c r="BR572" s="82" t="str">
        <f t="shared" si="51"/>
        <v>PL2</v>
      </c>
      <c r="BS572" s="53" t="str">
        <f t="shared" si="50"/>
        <v/>
      </c>
      <c r="BT572" s="53" t="s">
        <v>50</v>
      </c>
      <c r="BU572" s="53" t="s">
        <v>307</v>
      </c>
      <c r="BV572" s="53"/>
      <c r="BW572" s="53" t="s">
        <v>308</v>
      </c>
      <c r="BX572" s="53">
        <v>4</v>
      </c>
      <c r="BY572" s="83">
        <v>46128</v>
      </c>
      <c r="BZ572" s="53"/>
      <c r="CA572" s="53"/>
    </row>
    <row r="573" spans="3:79" ht="14.25" hidden="1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48"/>
        <v>1</v>
      </c>
      <c r="M573" s="26">
        <f t="shared" si="49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67" t="e">
        <f>SUMIFS([1]Up!$J:$J,[1]Up!$D:$D,D573)</f>
        <v>#VALUE!</v>
      </c>
      <c r="BQ573" s="82"/>
      <c r="BR573" s="82" t="str">
        <f t="shared" si="51"/>
        <v>PL2</v>
      </c>
      <c r="BS573" s="53" t="str">
        <f t="shared" si="50"/>
        <v/>
      </c>
      <c r="BT573" s="53" t="s">
        <v>82</v>
      </c>
      <c r="BU573" s="53" t="s">
        <v>307</v>
      </c>
      <c r="BV573" s="53"/>
      <c r="BW573" s="53" t="s">
        <v>308</v>
      </c>
      <c r="BX573" s="53">
        <v>1</v>
      </c>
      <c r="BY573" s="83">
        <v>46128</v>
      </c>
      <c r="BZ573" s="53"/>
      <c r="CA573" s="53"/>
    </row>
    <row r="574" spans="3:79" ht="14.25" hidden="1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48"/>
        <v>1</v>
      </c>
      <c r="M574" s="26">
        <f t="shared" si="4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67" t="e">
        <f>SUMIFS([1]Up!$J:$J,[1]Up!$D:$D,D574)</f>
        <v>#VALUE!</v>
      </c>
      <c r="BQ574" s="82"/>
      <c r="BR574" s="82" t="str">
        <f t="shared" si="51"/>
        <v>PL2</v>
      </c>
      <c r="BS574" s="53" t="str">
        <f t="shared" si="50"/>
        <v/>
      </c>
      <c r="BT574" s="53" t="s">
        <v>82</v>
      </c>
      <c r="BU574" s="53" t="s">
        <v>307</v>
      </c>
      <c r="BV574" s="53"/>
      <c r="BW574" s="53" t="s">
        <v>308</v>
      </c>
      <c r="BX574" s="53">
        <v>1</v>
      </c>
      <c r="BY574" s="83">
        <v>46128</v>
      </c>
      <c r="BZ574" s="53"/>
      <c r="CA574" s="53"/>
    </row>
    <row r="575" spans="3:79" ht="14.25" hidden="1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48"/>
        <v>1</v>
      </c>
      <c r="M575" s="26">
        <f t="shared" si="4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67" t="e">
        <f>SUMIFS([1]Up!$J:$J,[1]Up!$D:$D,D575)</f>
        <v>#VALUE!</v>
      </c>
      <c r="BQ575" s="82"/>
      <c r="BR575" s="82" t="str">
        <f t="shared" si="51"/>
        <v>PL2</v>
      </c>
      <c r="BS575" s="53" t="str">
        <f t="shared" si="50"/>
        <v/>
      </c>
      <c r="BT575" s="53" t="s">
        <v>82</v>
      </c>
      <c r="BU575" s="53" t="s">
        <v>307</v>
      </c>
      <c r="BV575" s="53"/>
      <c r="BW575" s="53" t="s">
        <v>308</v>
      </c>
      <c r="BX575" s="53">
        <v>1</v>
      </c>
      <c r="BY575" s="83">
        <v>46128</v>
      </c>
      <c r="BZ575" s="53"/>
      <c r="CA575" s="53"/>
    </row>
    <row r="576" spans="3:79" ht="14.25" hidden="1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48"/>
        <v>1</v>
      </c>
      <c r="M576" s="26">
        <f t="shared" si="49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67" t="e">
        <f>SUMIFS([1]Up!$J:$J,[1]Up!$D:$D,D576)</f>
        <v>#VALUE!</v>
      </c>
      <c r="BQ576" s="82"/>
      <c r="BR576" s="82" t="str">
        <f t="shared" si="51"/>
        <v>PL2</v>
      </c>
      <c r="BS576" s="53" t="str">
        <f t="shared" si="50"/>
        <v/>
      </c>
      <c r="BT576" s="53" t="s">
        <v>82</v>
      </c>
      <c r="BU576" s="53" t="s">
        <v>307</v>
      </c>
      <c r="BV576" s="53"/>
      <c r="BW576" s="53" t="s">
        <v>308</v>
      </c>
      <c r="BX576" s="53">
        <v>1</v>
      </c>
      <c r="BY576" s="83">
        <v>46128</v>
      </c>
      <c r="BZ576" s="53"/>
      <c r="CA576" s="53"/>
    </row>
    <row r="577" spans="3:79" ht="14.25" hidden="1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48"/>
        <v>1</v>
      </c>
      <c r="M577" s="26">
        <f t="shared" si="4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67" t="e">
        <f>SUMIFS([1]Up!$J:$J,[1]Up!$D:$D,D577)</f>
        <v>#VALUE!</v>
      </c>
      <c r="BQ577" s="82"/>
      <c r="BR577" s="82" t="str">
        <f t="shared" si="51"/>
        <v>PL2</v>
      </c>
      <c r="BS577" s="53" t="str">
        <f t="shared" si="50"/>
        <v/>
      </c>
      <c r="BT577" s="53" t="s">
        <v>82</v>
      </c>
      <c r="BU577" s="53" t="s">
        <v>307</v>
      </c>
      <c r="BV577" s="53"/>
      <c r="BW577" s="53" t="s">
        <v>308</v>
      </c>
      <c r="BX577" s="53">
        <v>1</v>
      </c>
      <c r="BY577" s="83">
        <v>46128</v>
      </c>
      <c r="BZ577" s="53"/>
      <c r="CA577" s="53"/>
    </row>
    <row r="578" spans="3:79" ht="14.25" hidden="1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48"/>
        <v>1</v>
      </c>
      <c r="M578" s="26">
        <f t="shared" si="4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67" t="e">
        <f>SUMIFS([1]Up!$J:$J,[1]Up!$D:$D,D578)</f>
        <v>#VALUE!</v>
      </c>
      <c r="BQ578" s="82"/>
      <c r="BR578" s="82" t="str">
        <f t="shared" si="51"/>
        <v>PL2</v>
      </c>
      <c r="BS578" s="53" t="str">
        <f t="shared" si="50"/>
        <v/>
      </c>
      <c r="BT578" s="53" t="s">
        <v>82</v>
      </c>
      <c r="BU578" s="53" t="s">
        <v>307</v>
      </c>
      <c r="BV578" s="53"/>
      <c r="BW578" s="53" t="s">
        <v>308</v>
      </c>
      <c r="BX578" s="53">
        <v>1</v>
      </c>
      <c r="BY578" s="83">
        <v>46128</v>
      </c>
      <c r="BZ578" s="53"/>
      <c r="CA578" s="53"/>
    </row>
    <row r="579" spans="3:79" ht="14.25" hidden="1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48"/>
        <v>1</v>
      </c>
      <c r="M579" s="26">
        <f t="shared" si="49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67" t="e">
        <f>SUMIFS([1]Up!$J:$J,[1]Up!$D:$D,D579)</f>
        <v>#VALUE!</v>
      </c>
      <c r="BQ579" s="82"/>
      <c r="BR579" s="82" t="str">
        <f t="shared" si="51"/>
        <v>PL2</v>
      </c>
      <c r="BS579" s="53" t="str">
        <f t="shared" si="50"/>
        <v/>
      </c>
      <c r="BT579" s="53" t="s">
        <v>82</v>
      </c>
      <c r="BU579" s="53" t="s">
        <v>307</v>
      </c>
      <c r="BV579" s="53"/>
      <c r="BW579" s="53" t="s">
        <v>308</v>
      </c>
      <c r="BX579" s="53">
        <v>1</v>
      </c>
      <c r="BY579" s="83">
        <v>46128</v>
      </c>
      <c r="BZ579" s="53"/>
      <c r="CA579" s="53"/>
    </row>
    <row r="580" spans="3:79" ht="14.25" hidden="1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48"/>
        <v>1</v>
      </c>
      <c r="M580" s="26">
        <f t="shared" si="4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67" t="e">
        <f>SUMIFS([1]Up!$J:$J,[1]Up!$D:$D,D580)</f>
        <v>#VALUE!</v>
      </c>
      <c r="BQ580" s="82"/>
      <c r="BR580" s="82" t="str">
        <f t="shared" si="51"/>
        <v>PL2</v>
      </c>
      <c r="BS580" s="53" t="str">
        <f t="shared" si="50"/>
        <v/>
      </c>
      <c r="BT580" s="53" t="s">
        <v>82</v>
      </c>
      <c r="BU580" s="53" t="s">
        <v>307</v>
      </c>
      <c r="BV580" s="53"/>
      <c r="BW580" s="53" t="s">
        <v>308</v>
      </c>
      <c r="BX580" s="53">
        <v>1</v>
      </c>
      <c r="BY580" s="83">
        <v>46128</v>
      </c>
      <c r="BZ580" s="53"/>
      <c r="CA580" s="53"/>
    </row>
    <row r="581" spans="3:79" ht="14.25" hidden="1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48"/>
        <v>1</v>
      </c>
      <c r="M581" s="26">
        <f t="shared" si="49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67" t="e">
        <f>SUMIFS([1]Up!$J:$J,[1]Up!$D:$D,D581)</f>
        <v>#VALUE!</v>
      </c>
      <c r="BQ581" s="82"/>
      <c r="BR581" s="82" t="str">
        <f t="shared" si="51"/>
        <v>PL2</v>
      </c>
      <c r="BS581" s="53" t="str">
        <f t="shared" si="50"/>
        <v/>
      </c>
      <c r="BT581" s="53" t="s">
        <v>82</v>
      </c>
      <c r="BU581" s="53" t="s">
        <v>307</v>
      </c>
      <c r="BV581" s="53"/>
      <c r="BW581" s="53" t="s">
        <v>308</v>
      </c>
      <c r="BX581" s="53">
        <v>1</v>
      </c>
      <c r="BY581" s="83">
        <v>46128</v>
      </c>
      <c r="BZ581" s="53"/>
      <c r="CA581" s="53"/>
    </row>
    <row r="582" spans="3:79" ht="14.25" hidden="1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48"/>
        <v>1</v>
      </c>
      <c r="M582" s="26">
        <f t="shared" si="4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67" t="e">
        <f>SUMIFS([1]Up!$J:$J,[1]Up!$D:$D,D582)</f>
        <v>#VALUE!</v>
      </c>
      <c r="BQ582" s="82"/>
      <c r="BR582" s="82" t="str">
        <f t="shared" si="51"/>
        <v>PL2</v>
      </c>
      <c r="BS582" s="53" t="str">
        <f t="shared" si="50"/>
        <v/>
      </c>
      <c r="BT582" s="53" t="s">
        <v>82</v>
      </c>
      <c r="BU582" s="53" t="s">
        <v>307</v>
      </c>
      <c r="BV582" s="53"/>
      <c r="BW582" s="53" t="s">
        <v>308</v>
      </c>
      <c r="BX582" s="53">
        <v>1</v>
      </c>
      <c r="BY582" s="83">
        <v>46128</v>
      </c>
      <c r="BZ582" s="53"/>
      <c r="CA582" s="53"/>
    </row>
    <row r="583" spans="3:79" ht="14.25" hidden="1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48"/>
        <v>2</v>
      </c>
      <c r="M583" s="26">
        <f t="shared" si="4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67" t="e">
        <f>SUMIFS([1]Up!$J:$J,[1]Up!$D:$D,D583)</f>
        <v>#VALUE!</v>
      </c>
      <c r="BQ583" s="82"/>
      <c r="BR583" s="82" t="str">
        <f t="shared" si="51"/>
        <v>PL2</v>
      </c>
      <c r="BS583" s="53" t="str">
        <f t="shared" si="50"/>
        <v/>
      </c>
      <c r="BT583" s="53" t="s">
        <v>50</v>
      </c>
      <c r="BU583" s="53" t="s">
        <v>307</v>
      </c>
      <c r="BV583" s="53"/>
      <c r="BW583" s="53" t="s">
        <v>308</v>
      </c>
      <c r="BX583" s="53">
        <v>2</v>
      </c>
      <c r="BY583" s="83">
        <v>46128</v>
      </c>
      <c r="BZ583" s="53"/>
      <c r="CA583" s="53"/>
    </row>
    <row r="584" spans="3:79" ht="14.25" hidden="1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48"/>
        <v>1</v>
      </c>
      <c r="M584" s="26">
        <f t="shared" si="4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67" t="e">
        <f>SUMIFS([1]Up!$J:$J,[1]Up!$D:$D,D584)</f>
        <v>#VALUE!</v>
      </c>
      <c r="BQ584" s="82"/>
      <c r="BR584" s="82" t="str">
        <f t="shared" si="51"/>
        <v>PL2</v>
      </c>
      <c r="BS584" s="53" t="str">
        <f t="shared" si="50"/>
        <v/>
      </c>
      <c r="BT584" s="53" t="s">
        <v>82</v>
      </c>
      <c r="BU584" s="53" t="s">
        <v>307</v>
      </c>
      <c r="BV584" s="53"/>
      <c r="BW584" s="53" t="s">
        <v>308</v>
      </c>
      <c r="BX584" s="53">
        <v>1</v>
      </c>
      <c r="BY584" s="83">
        <v>46128</v>
      </c>
      <c r="BZ584" s="53"/>
      <c r="CA584" s="53"/>
    </row>
    <row r="585" spans="3:79" ht="14.25" hidden="1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48"/>
        <v>1</v>
      </c>
      <c r="M585" s="26">
        <f t="shared" si="4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67" t="e">
        <f>SUMIFS([1]Up!$J:$J,[1]Up!$D:$D,D585)</f>
        <v>#VALUE!</v>
      </c>
      <c r="BQ585" s="82"/>
      <c r="BR585" s="82" t="str">
        <f t="shared" si="51"/>
        <v>PL2</v>
      </c>
      <c r="BS585" s="53" t="str">
        <f t="shared" si="50"/>
        <v/>
      </c>
      <c r="BT585" s="53" t="s">
        <v>82</v>
      </c>
      <c r="BU585" s="53" t="s">
        <v>307</v>
      </c>
      <c r="BV585" s="53"/>
      <c r="BW585" s="53" t="s">
        <v>308</v>
      </c>
      <c r="BX585" s="53">
        <v>1</v>
      </c>
      <c r="BY585" s="83">
        <v>46128</v>
      </c>
      <c r="BZ585" s="53"/>
      <c r="CA585" s="53"/>
    </row>
    <row r="586" spans="3:79" ht="14.25" hidden="1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48"/>
        <v>1</v>
      </c>
      <c r="M586" s="26">
        <f t="shared" si="49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67" t="e">
        <f>SUMIFS([1]Up!$J:$J,[1]Up!$D:$D,D586)</f>
        <v>#VALUE!</v>
      </c>
      <c r="BQ586" s="82"/>
      <c r="BR586" s="82" t="str">
        <f t="shared" si="51"/>
        <v>PL2</v>
      </c>
      <c r="BS586" s="53" t="str">
        <f t="shared" si="50"/>
        <v/>
      </c>
      <c r="BT586" s="53" t="s">
        <v>82</v>
      </c>
      <c r="BU586" s="53" t="s">
        <v>307</v>
      </c>
      <c r="BV586" s="53"/>
      <c r="BW586" s="53" t="s">
        <v>308</v>
      </c>
      <c r="BX586" s="53">
        <v>1</v>
      </c>
      <c r="BY586" s="83">
        <v>46128</v>
      </c>
      <c r="BZ586" s="53"/>
      <c r="CA586" s="53"/>
    </row>
    <row r="587" spans="3:79" ht="14.25" hidden="1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48"/>
        <v>2</v>
      </c>
      <c r="M587" s="26">
        <f t="shared" si="49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67" t="e">
        <f>SUMIFS([1]Up!$J:$J,[1]Up!$D:$D,D587)</f>
        <v>#VALUE!</v>
      </c>
      <c r="BQ587" s="82"/>
      <c r="BR587" s="82" t="str">
        <f t="shared" si="51"/>
        <v>PL2</v>
      </c>
      <c r="BS587" s="53" t="str">
        <f t="shared" si="50"/>
        <v/>
      </c>
      <c r="BT587" s="53" t="s">
        <v>82</v>
      </c>
      <c r="BU587" s="53" t="s">
        <v>307</v>
      </c>
      <c r="BV587" s="53"/>
      <c r="BW587" s="53" t="s">
        <v>308</v>
      </c>
      <c r="BX587" s="53">
        <v>2</v>
      </c>
      <c r="BY587" s="83">
        <v>46128</v>
      </c>
      <c r="BZ587" s="53"/>
      <c r="CA587" s="53"/>
    </row>
    <row r="588" spans="3:79" ht="14.25" hidden="1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48"/>
        <v>1</v>
      </c>
      <c r="M588" s="26">
        <f t="shared" si="49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67" t="e">
        <f>SUMIFS([1]Up!$J:$J,[1]Up!$D:$D,D588)</f>
        <v>#VALUE!</v>
      </c>
      <c r="BQ588" s="82"/>
      <c r="BR588" s="82" t="str">
        <f t="shared" si="51"/>
        <v>PL2</v>
      </c>
      <c r="BS588" s="53" t="str">
        <f t="shared" si="50"/>
        <v/>
      </c>
      <c r="BT588" s="53" t="s">
        <v>82</v>
      </c>
      <c r="BU588" s="53" t="s">
        <v>307</v>
      </c>
      <c r="BV588" s="53"/>
      <c r="BW588" s="53" t="s">
        <v>308</v>
      </c>
      <c r="BX588" s="53">
        <v>1</v>
      </c>
      <c r="BY588" s="83">
        <v>46128</v>
      </c>
      <c r="BZ588" s="53"/>
      <c r="CA588" s="53"/>
    </row>
    <row r="589" spans="3:79" ht="14.25" hidden="1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48"/>
        <v>2</v>
      </c>
      <c r="M589" s="26">
        <f t="shared" si="49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67" t="e">
        <f>SUMIFS([1]Up!$J:$J,[1]Up!$D:$D,D589)</f>
        <v>#VALUE!</v>
      </c>
      <c r="BQ589" s="82"/>
      <c r="BR589" s="82" t="str">
        <f t="shared" si="51"/>
        <v>PL2</v>
      </c>
      <c r="BS589" s="53" t="str">
        <f t="shared" si="50"/>
        <v/>
      </c>
      <c r="BT589" s="53" t="s">
        <v>50</v>
      </c>
      <c r="BU589" s="53" t="s">
        <v>307</v>
      </c>
      <c r="BV589" s="53"/>
      <c r="BW589" s="53" t="s">
        <v>308</v>
      </c>
      <c r="BX589" s="53">
        <v>2</v>
      </c>
      <c r="BY589" s="83">
        <v>46128</v>
      </c>
      <c r="BZ589" s="53"/>
      <c r="CA589" s="53"/>
    </row>
    <row r="590" spans="3:79" ht="14.25" hidden="1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48"/>
        <v>2</v>
      </c>
      <c r="M590" s="26">
        <f t="shared" si="49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67" t="e">
        <f>SUMIFS([1]Up!$J:$J,[1]Up!$D:$D,D590)</f>
        <v>#VALUE!</v>
      </c>
      <c r="BQ590" s="82"/>
      <c r="BR590" s="82" t="str">
        <f t="shared" si="51"/>
        <v>PL2</v>
      </c>
      <c r="BS590" s="53" t="str">
        <f t="shared" si="50"/>
        <v/>
      </c>
      <c r="BT590" s="53" t="s">
        <v>50</v>
      </c>
      <c r="BU590" s="53" t="s">
        <v>307</v>
      </c>
      <c r="BV590" s="53"/>
      <c r="BW590" s="53" t="s">
        <v>308</v>
      </c>
      <c r="BX590" s="53">
        <v>2</v>
      </c>
      <c r="BY590" s="83">
        <v>46128</v>
      </c>
      <c r="BZ590" s="53"/>
      <c r="CA590" s="53"/>
    </row>
    <row r="591" spans="3:79" ht="14.25" hidden="1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48"/>
        <v>4</v>
      </c>
      <c r="M591" s="26">
        <f t="shared" si="49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67" t="e">
        <f>SUMIFS([1]Up!$J:$J,[1]Up!$D:$D,D591)</f>
        <v>#VALUE!</v>
      </c>
      <c r="BQ591" s="82"/>
      <c r="BR591" s="82" t="str">
        <f t="shared" si="51"/>
        <v>PL2</v>
      </c>
      <c r="BS591" s="53" t="str">
        <f t="shared" si="50"/>
        <v/>
      </c>
      <c r="BT591" s="53" t="s">
        <v>50</v>
      </c>
      <c r="BU591" s="53" t="s">
        <v>307</v>
      </c>
      <c r="BV591" s="53"/>
      <c r="BW591" s="53" t="s">
        <v>308</v>
      </c>
      <c r="BX591" s="53">
        <v>4</v>
      </c>
      <c r="BY591" s="83">
        <v>46128</v>
      </c>
      <c r="BZ591" s="53"/>
      <c r="CA591" s="53"/>
    </row>
    <row r="592" spans="3:79" ht="14.25" hidden="1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48"/>
        <v>2</v>
      </c>
      <c r="M592" s="26">
        <f t="shared" si="49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67" t="e">
        <f>SUMIFS([1]Up!$J:$J,[1]Up!$D:$D,D592)</f>
        <v>#VALUE!</v>
      </c>
      <c r="BQ592" s="82"/>
      <c r="BR592" s="82" t="str">
        <f t="shared" si="51"/>
        <v>PL2</v>
      </c>
      <c r="BS592" s="53" t="str">
        <f t="shared" si="50"/>
        <v/>
      </c>
      <c r="BT592" s="53" t="s">
        <v>50</v>
      </c>
      <c r="BU592" s="53" t="s">
        <v>307</v>
      </c>
      <c r="BV592" s="53"/>
      <c r="BW592" s="53" t="s">
        <v>308</v>
      </c>
      <c r="BX592" s="53">
        <v>2</v>
      </c>
      <c r="BY592" s="83">
        <v>46128</v>
      </c>
      <c r="BZ592" s="53"/>
      <c r="CA592" s="53"/>
    </row>
    <row r="593" spans="3:79" ht="14.25" hidden="1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48"/>
        <v>2</v>
      </c>
      <c r="M593" s="26">
        <f t="shared" si="49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67" t="e">
        <f>SUMIFS([1]Up!$J:$J,[1]Up!$D:$D,D593)</f>
        <v>#VALUE!</v>
      </c>
      <c r="BQ593" s="82"/>
      <c r="BR593" s="82" t="str">
        <f t="shared" si="51"/>
        <v>PL2</v>
      </c>
      <c r="BS593" s="53" t="str">
        <f t="shared" si="50"/>
        <v/>
      </c>
      <c r="BT593" s="53" t="s">
        <v>50</v>
      </c>
      <c r="BU593" s="53" t="s">
        <v>307</v>
      </c>
      <c r="BV593" s="53"/>
      <c r="BW593" s="53" t="s">
        <v>308</v>
      </c>
      <c r="BX593" s="53">
        <v>2</v>
      </c>
      <c r="BY593" s="83">
        <v>46128</v>
      </c>
      <c r="BZ593" s="53"/>
      <c r="CA593" s="53"/>
    </row>
    <row r="594" spans="3:79" ht="14.25" hidden="1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48"/>
        <v>2</v>
      </c>
      <c r="M594" s="26">
        <f t="shared" si="4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67" t="e">
        <f>SUMIFS([1]Up!$J:$J,[1]Up!$D:$D,D594)</f>
        <v>#VALUE!</v>
      </c>
      <c r="BQ594" s="82"/>
      <c r="BR594" s="82" t="str">
        <f t="shared" si="51"/>
        <v>PL2</v>
      </c>
      <c r="BS594" s="53" t="str">
        <f t="shared" si="50"/>
        <v/>
      </c>
      <c r="BT594" s="53" t="s">
        <v>50</v>
      </c>
      <c r="BU594" s="53" t="s">
        <v>307</v>
      </c>
      <c r="BV594" s="53"/>
      <c r="BW594" s="53" t="s">
        <v>308</v>
      </c>
      <c r="BX594" s="53">
        <v>2</v>
      </c>
      <c r="BY594" s="83">
        <v>46128</v>
      </c>
      <c r="BZ594" s="53"/>
      <c r="CA594" s="53"/>
    </row>
    <row r="595" spans="3:79" ht="14.25" hidden="1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48"/>
        <v>2</v>
      </c>
      <c r="M595" s="26">
        <f t="shared" si="49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67" t="e">
        <f>SUMIFS([1]Up!$J:$J,[1]Up!$D:$D,D595)</f>
        <v>#VALUE!</v>
      </c>
      <c r="BQ595" s="82"/>
      <c r="BR595" s="82" t="str">
        <f t="shared" si="51"/>
        <v>PL2</v>
      </c>
      <c r="BS595" s="53" t="str">
        <f t="shared" si="50"/>
        <v/>
      </c>
      <c r="BT595" s="53" t="s">
        <v>50</v>
      </c>
      <c r="BU595" s="53" t="s">
        <v>307</v>
      </c>
      <c r="BV595" s="53"/>
      <c r="BW595" s="53" t="s">
        <v>308</v>
      </c>
      <c r="BX595" s="53">
        <v>2</v>
      </c>
      <c r="BY595" s="83">
        <v>46128</v>
      </c>
      <c r="BZ595" s="53"/>
      <c r="CA595" s="53"/>
    </row>
    <row r="596" spans="3:79" ht="14.25" hidden="1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48"/>
        <v>2</v>
      </c>
      <c r="M596" s="26">
        <f t="shared" si="4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67" t="e">
        <f>SUMIFS([1]Up!$J:$J,[1]Up!$D:$D,D596)</f>
        <v>#VALUE!</v>
      </c>
      <c r="BQ596" s="82"/>
      <c r="BR596" s="82" t="str">
        <f t="shared" si="51"/>
        <v>PL2</v>
      </c>
      <c r="BS596" s="53" t="str">
        <f t="shared" si="50"/>
        <v/>
      </c>
      <c r="BT596" s="53" t="s">
        <v>50</v>
      </c>
      <c r="BU596" s="53" t="s">
        <v>307</v>
      </c>
      <c r="BV596" s="53"/>
      <c r="BW596" s="53" t="s">
        <v>308</v>
      </c>
      <c r="BX596" s="53">
        <v>2</v>
      </c>
      <c r="BY596" s="83">
        <v>46128</v>
      </c>
      <c r="BZ596" s="53"/>
      <c r="CA596" s="53"/>
    </row>
    <row r="597" spans="3:79" ht="14.25" hidden="1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48"/>
        <v>1</v>
      </c>
      <c r="M597" s="26">
        <f t="shared" si="49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67" t="e">
        <f>SUMIFS([1]Up!$J:$J,[1]Up!$D:$D,D597)</f>
        <v>#VALUE!</v>
      </c>
      <c r="BQ597" s="82"/>
      <c r="BR597" s="82" t="str">
        <f t="shared" si="51"/>
        <v>PL2</v>
      </c>
      <c r="BS597" s="53" t="str">
        <f t="shared" si="50"/>
        <v/>
      </c>
      <c r="BT597" s="53" t="s">
        <v>50</v>
      </c>
      <c r="BU597" s="53" t="s">
        <v>307</v>
      </c>
      <c r="BV597" s="53"/>
      <c r="BW597" s="53" t="s">
        <v>308</v>
      </c>
      <c r="BX597" s="53">
        <v>1</v>
      </c>
      <c r="BY597" s="83">
        <v>46128</v>
      </c>
      <c r="BZ597" s="53"/>
      <c r="CA597" s="53"/>
    </row>
    <row r="598" spans="3:79" ht="14.25" hidden="1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48"/>
        <v>1</v>
      </c>
      <c r="M598" s="26">
        <f t="shared" si="49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67" t="e">
        <f>SUMIFS([1]Up!$J:$J,[1]Up!$D:$D,D598)</f>
        <v>#VALUE!</v>
      </c>
      <c r="BQ598" s="82"/>
      <c r="BR598" s="82" t="str">
        <f t="shared" si="51"/>
        <v>PL2</v>
      </c>
      <c r="BS598" s="53" t="str">
        <f t="shared" si="50"/>
        <v/>
      </c>
      <c r="BT598" s="53" t="s">
        <v>50</v>
      </c>
      <c r="BU598" s="53" t="s">
        <v>307</v>
      </c>
      <c r="BV598" s="53"/>
      <c r="BW598" s="53" t="s">
        <v>308</v>
      </c>
      <c r="BX598" s="53">
        <v>1</v>
      </c>
      <c r="BY598" s="83">
        <v>46128</v>
      </c>
      <c r="BZ598" s="53"/>
      <c r="CA598" s="53"/>
    </row>
    <row r="599" spans="3:79" ht="14.25" hidden="1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48"/>
        <v>1</v>
      </c>
      <c r="M599" s="26">
        <f t="shared" si="4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67" t="e">
        <f>SUMIFS([1]Up!$J:$J,[1]Up!$D:$D,D599)</f>
        <v>#VALUE!</v>
      </c>
      <c r="BQ599" s="82"/>
      <c r="BR599" s="82" t="str">
        <f t="shared" si="51"/>
        <v>PL2</v>
      </c>
      <c r="BS599" s="53" t="str">
        <f t="shared" si="50"/>
        <v/>
      </c>
      <c r="BT599" s="53" t="s">
        <v>50</v>
      </c>
      <c r="BU599" s="53" t="s">
        <v>307</v>
      </c>
      <c r="BV599" s="53"/>
      <c r="BW599" s="53" t="s">
        <v>308</v>
      </c>
      <c r="BX599" s="53">
        <v>1</v>
      </c>
      <c r="BY599" s="83">
        <v>46128</v>
      </c>
      <c r="BZ599" s="53"/>
      <c r="CA599" s="53"/>
    </row>
    <row r="600" spans="3:79" ht="14.25" hidden="1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48"/>
        <v>1</v>
      </c>
      <c r="M600" s="26">
        <f t="shared" si="49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67" t="e">
        <f>SUMIFS([1]Up!$J:$J,[1]Up!$D:$D,D600)</f>
        <v>#VALUE!</v>
      </c>
      <c r="BQ600" s="82"/>
      <c r="BR600" s="82" t="str">
        <f t="shared" si="51"/>
        <v>PL2</v>
      </c>
      <c r="BS600" s="53" t="str">
        <f t="shared" si="50"/>
        <v/>
      </c>
      <c r="BT600" s="53" t="s">
        <v>50</v>
      </c>
      <c r="BU600" s="53" t="s">
        <v>307</v>
      </c>
      <c r="BV600" s="53"/>
      <c r="BW600" s="53" t="s">
        <v>308</v>
      </c>
      <c r="BX600" s="53">
        <v>1</v>
      </c>
      <c r="BY600" s="83">
        <v>46128</v>
      </c>
      <c r="BZ600" s="53"/>
      <c r="CA600" s="53"/>
    </row>
    <row r="601" spans="3:79" ht="14.25" hidden="1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48"/>
        <v>1</v>
      </c>
      <c r="M601" s="26">
        <f t="shared" si="4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67" t="e">
        <f>SUMIFS([1]Up!$J:$J,[1]Up!$D:$D,D601)</f>
        <v>#VALUE!</v>
      </c>
      <c r="BQ601" s="82"/>
      <c r="BR601" s="82" t="str">
        <f t="shared" si="51"/>
        <v>PL2</v>
      </c>
      <c r="BS601" s="53" t="str">
        <f t="shared" si="50"/>
        <v/>
      </c>
      <c r="BT601" s="53" t="s">
        <v>50</v>
      </c>
      <c r="BU601" s="53" t="s">
        <v>307</v>
      </c>
      <c r="BV601" s="53"/>
      <c r="BW601" s="53" t="s">
        <v>308</v>
      </c>
      <c r="BX601" s="53">
        <v>1</v>
      </c>
      <c r="BY601" s="83">
        <v>46128</v>
      </c>
      <c r="BZ601" s="53"/>
      <c r="CA601" s="53"/>
    </row>
    <row r="602" spans="3:79" ht="14.25" hidden="1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48"/>
        <v>1</v>
      </c>
      <c r="M602" s="26">
        <f t="shared" si="49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67" t="e">
        <f>SUMIFS([1]Up!$J:$J,[1]Up!$D:$D,D602)</f>
        <v>#VALUE!</v>
      </c>
      <c r="BQ602" s="82"/>
      <c r="BR602" s="82" t="str">
        <f t="shared" si="51"/>
        <v>PL2</v>
      </c>
      <c r="BS602" s="53" t="str">
        <f t="shared" si="50"/>
        <v/>
      </c>
      <c r="BT602" s="53" t="s">
        <v>50</v>
      </c>
      <c r="BU602" s="53" t="s">
        <v>307</v>
      </c>
      <c r="BV602" s="53"/>
      <c r="BW602" s="53" t="s">
        <v>308</v>
      </c>
      <c r="BX602" s="53">
        <v>1</v>
      </c>
      <c r="BY602" s="83">
        <v>46128</v>
      </c>
      <c r="BZ602" s="53"/>
      <c r="CA602" s="53"/>
    </row>
    <row r="603" spans="3:79" ht="14.25" hidden="1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48"/>
        <v>1</v>
      </c>
      <c r="M603" s="26">
        <f t="shared" si="4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67" t="e">
        <f>SUMIFS([1]Up!$J:$J,[1]Up!$D:$D,D603)</f>
        <v>#VALUE!</v>
      </c>
      <c r="BQ603" s="82"/>
      <c r="BR603" s="82" t="str">
        <f t="shared" si="51"/>
        <v>PL2</v>
      </c>
      <c r="BS603" s="53" t="str">
        <f t="shared" si="50"/>
        <v/>
      </c>
      <c r="BT603" s="53" t="s">
        <v>50</v>
      </c>
      <c r="BU603" s="53" t="s">
        <v>307</v>
      </c>
      <c r="BV603" s="53"/>
      <c r="BW603" s="53" t="s">
        <v>308</v>
      </c>
      <c r="BX603" s="53">
        <v>1</v>
      </c>
      <c r="BY603" s="83">
        <v>46128</v>
      </c>
      <c r="BZ603" s="53"/>
      <c r="CA603" s="53"/>
    </row>
    <row r="604" spans="3:79" ht="14.25" hidden="1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48"/>
        <v>4</v>
      </c>
      <c r="M604" s="26">
        <f t="shared" si="4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67" t="e">
        <f>SUMIFS([1]Up!$J:$J,[1]Up!$D:$D,D604)</f>
        <v>#VALUE!</v>
      </c>
      <c r="BQ604" s="82"/>
      <c r="BR604" s="82" t="str">
        <f t="shared" si="51"/>
        <v>PL2</v>
      </c>
      <c r="BS604" s="53" t="str">
        <f t="shared" si="50"/>
        <v/>
      </c>
      <c r="BT604" s="53" t="s">
        <v>50</v>
      </c>
      <c r="BU604" s="53" t="s">
        <v>307</v>
      </c>
      <c r="BV604" s="53"/>
      <c r="BW604" s="53" t="s">
        <v>308</v>
      </c>
      <c r="BX604" s="53">
        <v>4</v>
      </c>
      <c r="BY604" s="83">
        <v>46128</v>
      </c>
      <c r="BZ604" s="53"/>
      <c r="CA604" s="53"/>
    </row>
    <row r="605" spans="3:79" ht="14.25" hidden="1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48"/>
        <v>20</v>
      </c>
      <c r="M605" s="26">
        <f t="shared" si="4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67" t="e">
        <f>SUMIFS([1]Up!$J:$J,[1]Up!$D:$D,D605)</f>
        <v>#VALUE!</v>
      </c>
      <c r="BQ605" s="82"/>
      <c r="BR605" s="82" t="str">
        <f t="shared" si="51"/>
        <v>PL2</v>
      </c>
      <c r="BS605" s="53" t="str">
        <f t="shared" si="50"/>
        <v>Thừa 1</v>
      </c>
      <c r="BT605" s="53" t="s">
        <v>82</v>
      </c>
      <c r="BU605" s="53" t="s">
        <v>201</v>
      </c>
      <c r="BV605" s="53"/>
      <c r="BW605" s="53" t="s">
        <v>202</v>
      </c>
      <c r="BX605" s="53">
        <v>21</v>
      </c>
      <c r="BY605" s="83">
        <v>46149</v>
      </c>
      <c r="BZ605" s="53"/>
      <c r="CA605" s="53"/>
    </row>
    <row r="606" spans="3:79" ht="14.25" hidden="1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2">MIN(SUM(N606:BO606),I606)</f>
        <v>1</v>
      </c>
      <c r="M606" s="26">
        <f t="shared" ref="M606:M669" si="53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67" t="e">
        <f>SUMIFS([1]Up!$J:$J,[1]Up!$D:$D,D606)</f>
        <v>#VALUE!</v>
      </c>
      <c r="BQ606" s="82"/>
      <c r="BR606" s="82" t="str">
        <f t="shared" si="51"/>
        <v>PL2</v>
      </c>
      <c r="BS606" s="53" t="str">
        <f t="shared" ref="BS606:BS669" si="54">IF(ROUND(SUM(N606:BO606)-I606,0)&gt;0,"Thừa "&amp;SUM(N606:BO606)-I606,"")</f>
        <v/>
      </c>
      <c r="BT606" s="53" t="s">
        <v>82</v>
      </c>
      <c r="BU606" s="53" t="s">
        <v>201</v>
      </c>
      <c r="BV606" s="53"/>
      <c r="BW606" s="53" t="s">
        <v>202</v>
      </c>
      <c r="BX606" s="53">
        <v>1</v>
      </c>
      <c r="BY606" s="83">
        <v>46149</v>
      </c>
      <c r="BZ606" s="53"/>
      <c r="CA606" s="53"/>
    </row>
    <row r="607" spans="3:79" ht="14.25" hidden="1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2"/>
        <v>1</v>
      </c>
      <c r="M607" s="26">
        <f t="shared" si="5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67" t="e">
        <f>SUMIFS([1]Up!$J:$J,[1]Up!$D:$D,D607)</f>
        <v>#VALUE!</v>
      </c>
      <c r="BQ607" s="82"/>
      <c r="BR607" s="82" t="str">
        <f t="shared" si="51"/>
        <v>PL2</v>
      </c>
      <c r="BS607" s="53" t="str">
        <f t="shared" si="54"/>
        <v/>
      </c>
      <c r="BT607" s="53" t="s">
        <v>82</v>
      </c>
      <c r="BU607" s="53" t="s">
        <v>201</v>
      </c>
      <c r="BV607" s="53"/>
      <c r="BW607" s="53" t="s">
        <v>202</v>
      </c>
      <c r="BX607" s="53">
        <v>1</v>
      </c>
      <c r="BY607" s="83">
        <v>46149</v>
      </c>
      <c r="BZ607" s="53"/>
      <c r="CA607" s="53"/>
    </row>
    <row r="608" spans="3:79" ht="14.25" hidden="1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2"/>
        <v>20</v>
      </c>
      <c r="M608" s="26">
        <f t="shared" si="53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67" t="e">
        <f>SUMIFS([1]Up!$J:$J,[1]Up!$D:$D,D608)</f>
        <v>#VALUE!</v>
      </c>
      <c r="BQ608" s="82"/>
      <c r="BR608" s="82" t="str">
        <f t="shared" si="51"/>
        <v>PL2</v>
      </c>
      <c r="BS608" s="53" t="str">
        <f t="shared" si="54"/>
        <v>Thừa 1</v>
      </c>
      <c r="BT608" s="53" t="s">
        <v>82</v>
      </c>
      <c r="BU608" s="53" t="s">
        <v>201</v>
      </c>
      <c r="BV608" s="53"/>
      <c r="BW608" s="53" t="s">
        <v>202</v>
      </c>
      <c r="BX608" s="53">
        <v>21</v>
      </c>
      <c r="BY608" s="83">
        <v>46149</v>
      </c>
      <c r="BZ608" s="53"/>
      <c r="CA608" s="53"/>
    </row>
    <row r="609" spans="3:79" ht="14.25" hidden="1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2"/>
        <v>1</v>
      </c>
      <c r="M609" s="26">
        <f t="shared" si="5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67" t="e">
        <f>SUMIFS([1]Up!$J:$J,[1]Up!$D:$D,D609)</f>
        <v>#VALUE!</v>
      </c>
      <c r="BQ609" s="82"/>
      <c r="BR609" s="82" t="str">
        <f t="shared" si="51"/>
        <v>PL2</v>
      </c>
      <c r="BS609" s="53" t="str">
        <f t="shared" si="54"/>
        <v/>
      </c>
      <c r="BT609" s="53" t="s">
        <v>82</v>
      </c>
      <c r="BU609" s="53" t="s">
        <v>201</v>
      </c>
      <c r="BV609" s="53"/>
      <c r="BW609" s="53" t="s">
        <v>202</v>
      </c>
      <c r="BX609" s="53">
        <v>1</v>
      </c>
      <c r="BY609" s="83">
        <v>46149</v>
      </c>
      <c r="BZ609" s="53"/>
      <c r="CA609" s="53"/>
    </row>
    <row r="610" spans="3:79" ht="14.25" hidden="1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2"/>
        <v>1</v>
      </c>
      <c r="M610" s="26">
        <f t="shared" si="5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67" t="e">
        <f>SUMIFS([1]Up!$J:$J,[1]Up!$D:$D,D610)</f>
        <v>#VALUE!</v>
      </c>
      <c r="BQ610" s="82"/>
      <c r="BR610" s="82" t="str">
        <f t="shared" si="51"/>
        <v>PL3</v>
      </c>
      <c r="BS610" s="53" t="str">
        <f t="shared" si="54"/>
        <v/>
      </c>
      <c r="BT610" s="53" t="s">
        <v>50</v>
      </c>
      <c r="BU610" s="53" t="s">
        <v>220</v>
      </c>
      <c r="BV610" s="53"/>
      <c r="BW610" s="53" t="s">
        <v>221</v>
      </c>
      <c r="BX610" s="53">
        <v>1</v>
      </c>
      <c r="BY610" s="83">
        <v>46149</v>
      </c>
      <c r="BZ610" s="53"/>
      <c r="CA610" s="53"/>
    </row>
    <row r="611" spans="3:79" ht="14.25" hidden="1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2"/>
        <v>1</v>
      </c>
      <c r="M611" s="26">
        <f t="shared" si="5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67" t="e">
        <f>SUMIFS([1]Up!$J:$J,[1]Up!$D:$D,D611)</f>
        <v>#VALUE!</v>
      </c>
      <c r="BQ611" s="82"/>
      <c r="BR611" s="82" t="str">
        <f t="shared" si="51"/>
        <v>PL3</v>
      </c>
      <c r="BS611" s="53" t="str">
        <f t="shared" si="54"/>
        <v/>
      </c>
      <c r="BT611" s="53" t="s">
        <v>50</v>
      </c>
      <c r="BU611" s="53" t="s">
        <v>220</v>
      </c>
      <c r="BV611" s="53"/>
      <c r="BW611" s="53" t="s">
        <v>221</v>
      </c>
      <c r="BX611" s="53">
        <v>1</v>
      </c>
      <c r="BY611" s="83">
        <v>46149</v>
      </c>
      <c r="BZ611" s="53"/>
      <c r="CA611" s="53"/>
    </row>
    <row r="612" spans="3:79" ht="14.25" hidden="1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2"/>
        <v>1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67" t="e">
        <f>SUMIFS([1]Up!$J:$J,[1]Up!$D:$D,D612)</f>
        <v>#VALUE!</v>
      </c>
      <c r="BQ612" s="82"/>
      <c r="BR612" s="82" t="str">
        <f t="shared" si="51"/>
        <v>PL2</v>
      </c>
      <c r="BS612" s="53" t="str">
        <f t="shared" si="54"/>
        <v/>
      </c>
      <c r="BT612" s="53" t="s">
        <v>50</v>
      </c>
      <c r="BU612" s="53" t="s">
        <v>3370</v>
      </c>
      <c r="BV612" s="53"/>
      <c r="BW612" s="53" t="s">
        <v>3371</v>
      </c>
      <c r="BX612" s="53">
        <v>1</v>
      </c>
      <c r="BY612" s="83">
        <v>46155</v>
      </c>
      <c r="BZ612" s="53"/>
      <c r="CA612" s="53"/>
    </row>
    <row r="613" spans="3:79" ht="14.25" hidden="1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2"/>
        <v>1</v>
      </c>
      <c r="M613" s="26">
        <f t="shared" si="5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67" t="e">
        <f>SUMIFS([1]Up!$J:$J,[1]Up!$D:$D,D613)</f>
        <v>#VALUE!</v>
      </c>
      <c r="BQ613" s="82"/>
      <c r="BR613" s="82" t="str">
        <f t="shared" si="51"/>
        <v>PL3</v>
      </c>
      <c r="BS613" s="53" t="str">
        <f t="shared" si="54"/>
        <v/>
      </c>
      <c r="BT613" s="53" t="s">
        <v>50</v>
      </c>
      <c r="BU613" s="53" t="s">
        <v>220</v>
      </c>
      <c r="BV613" s="53"/>
      <c r="BW613" s="53" t="s">
        <v>221</v>
      </c>
      <c r="BX613" s="53">
        <v>1</v>
      </c>
      <c r="BY613" s="83">
        <v>46149</v>
      </c>
      <c r="BZ613" s="53"/>
      <c r="CA613" s="53"/>
    </row>
    <row r="614" spans="3:79" ht="14.25" hidden="1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2"/>
        <v>1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67" t="e">
        <f>SUMIFS([1]Up!$J:$J,[1]Up!$D:$D,D614)</f>
        <v>#VALUE!</v>
      </c>
      <c r="BQ614" s="82"/>
      <c r="BR614" s="82" t="str">
        <f t="shared" si="51"/>
        <v>PL2</v>
      </c>
      <c r="BS614" s="53" t="str">
        <f t="shared" si="54"/>
        <v/>
      </c>
      <c r="BT614" s="53" t="s">
        <v>50</v>
      </c>
      <c r="BU614" s="53" t="s">
        <v>3370</v>
      </c>
      <c r="BV614" s="53"/>
      <c r="BW614" s="53" t="s">
        <v>3371</v>
      </c>
      <c r="BX614" s="53">
        <v>1</v>
      </c>
      <c r="BY614" s="83">
        <v>46155</v>
      </c>
      <c r="BZ614" s="53"/>
      <c r="CA614" s="53"/>
    </row>
    <row r="615" spans="3:79" ht="14.25" hidden="1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2"/>
        <v>16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67" t="e">
        <f>SUMIFS([1]Up!$J:$J,[1]Up!$D:$D,D615)</f>
        <v>#VALUE!</v>
      </c>
      <c r="BQ615" s="82" t="s">
        <v>3868</v>
      </c>
      <c r="BR615" s="82" t="str">
        <f t="shared" si="51"/>
        <v>PL10</v>
      </c>
      <c r="BS615" s="53" t="str">
        <f t="shared" si="54"/>
        <v>Thừa 32</v>
      </c>
      <c r="BT615" s="53" t="s">
        <v>82</v>
      </c>
      <c r="BU615" s="53"/>
      <c r="BV615" s="53"/>
      <c r="BW615" s="53" t="s">
        <v>51</v>
      </c>
      <c r="BX615" s="53">
        <v>16</v>
      </c>
      <c r="BY615" s="83"/>
      <c r="BZ615" s="53"/>
      <c r="CA615" s="53"/>
    </row>
    <row r="616" spans="3:79" ht="14.25" hidden="1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2"/>
        <v>208</v>
      </c>
      <c r="M616" s="26">
        <f t="shared" si="53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67" t="e">
        <f>SUMIFS([1]Up!$J:$J,[1]Up!$D:$D,D616)</f>
        <v>#VALUE!</v>
      </c>
      <c r="BQ616" s="82"/>
      <c r="BR616" s="82" t="str">
        <f t="shared" si="51"/>
        <v>PL6</v>
      </c>
      <c r="BS616" s="53" t="str">
        <f t="shared" si="54"/>
        <v/>
      </c>
      <c r="BT616" s="53" t="s">
        <v>50</v>
      </c>
      <c r="BU616" s="84" t="s">
        <v>3691</v>
      </c>
      <c r="BV616" s="53"/>
      <c r="BW616" s="53" t="s">
        <v>229</v>
      </c>
      <c r="BX616" s="53">
        <v>208</v>
      </c>
      <c r="BY616" s="83">
        <v>46212</v>
      </c>
      <c r="BZ616" s="53"/>
      <c r="CA616" s="53"/>
    </row>
    <row r="617" spans="3:79" ht="14.25" hidden="1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2"/>
        <v>1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67" t="e">
        <f>SUMIFS([1]Up!$J:$J,[1]Up!$D:$D,D617)</f>
        <v>#VALUE!</v>
      </c>
      <c r="BQ617" s="82"/>
      <c r="BR617" s="82" t="str">
        <f t="shared" si="51"/>
        <v>PL2</v>
      </c>
      <c r="BS617" s="53" t="str">
        <f t="shared" si="54"/>
        <v/>
      </c>
      <c r="BT617" s="53" t="s">
        <v>82</v>
      </c>
      <c r="BU617" s="53" t="s">
        <v>201</v>
      </c>
      <c r="BV617" s="53"/>
      <c r="BW617" s="53" t="s">
        <v>202</v>
      </c>
      <c r="BX617" s="53">
        <v>1</v>
      </c>
      <c r="BY617" s="83">
        <v>46149</v>
      </c>
      <c r="BZ617" s="53"/>
      <c r="CA617" s="53"/>
    </row>
    <row r="618" spans="3:79" ht="14.25" hidden="1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2"/>
        <v>1</v>
      </c>
      <c r="M618" s="26">
        <f t="shared" si="5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67" t="e">
        <f>SUMIFS([1]Up!$J:$J,[1]Up!$D:$D,D618)</f>
        <v>#VALUE!</v>
      </c>
      <c r="BQ618" s="82"/>
      <c r="BR618" s="82" t="str">
        <f t="shared" si="51"/>
        <v>PL2</v>
      </c>
      <c r="BS618" s="53" t="str">
        <f t="shared" si="54"/>
        <v/>
      </c>
      <c r="BT618" s="53" t="s">
        <v>50</v>
      </c>
      <c r="BU618" s="53" t="s">
        <v>201</v>
      </c>
      <c r="BV618" s="53"/>
      <c r="BW618" s="53" t="s">
        <v>202</v>
      </c>
      <c r="BX618" s="53">
        <v>1</v>
      </c>
      <c r="BY618" s="83">
        <v>46149</v>
      </c>
      <c r="BZ618" s="53"/>
      <c r="CA618" s="53"/>
    </row>
    <row r="619" spans="3:79" ht="14.25" hidden="1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2"/>
        <v>7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67" t="e">
        <f>SUMIFS([1]Up!$J:$J,[1]Up!$D:$D,D619)</f>
        <v>#VALUE!</v>
      </c>
      <c r="BQ619" s="82"/>
      <c r="BR619" s="82" t="str">
        <f t="shared" si="51"/>
        <v>PL2</v>
      </c>
      <c r="BS619" s="53" t="str">
        <f t="shared" si="54"/>
        <v/>
      </c>
      <c r="BT619" s="53" t="s">
        <v>82</v>
      </c>
      <c r="BU619" s="53" t="s">
        <v>201</v>
      </c>
      <c r="BV619" s="53"/>
      <c r="BW619" s="53" t="s">
        <v>202</v>
      </c>
      <c r="BX619" s="53">
        <v>7</v>
      </c>
      <c r="BY619" s="83">
        <v>46149</v>
      </c>
      <c r="BZ619" s="53"/>
      <c r="CA619" s="53"/>
    </row>
    <row r="620" spans="3:79" ht="14.25" hidden="1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2"/>
        <v>14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67" t="e">
        <f>SUMIFS([1]Up!$J:$J,[1]Up!$D:$D,D620)</f>
        <v>#VALUE!</v>
      </c>
      <c r="BQ620" s="82"/>
      <c r="BR620" s="82" t="str">
        <f t="shared" si="51"/>
        <v>PL2</v>
      </c>
      <c r="BS620" s="53" t="str">
        <f t="shared" si="54"/>
        <v/>
      </c>
      <c r="BT620" s="53" t="s">
        <v>50</v>
      </c>
      <c r="BU620" s="53" t="s">
        <v>201</v>
      </c>
      <c r="BV620" s="53"/>
      <c r="BW620" s="53" t="s">
        <v>202</v>
      </c>
      <c r="BX620" s="53">
        <v>14</v>
      </c>
      <c r="BY620" s="83">
        <v>46149</v>
      </c>
      <c r="BZ620" s="53"/>
      <c r="CA620" s="53"/>
    </row>
    <row r="621" spans="3:79" ht="14.25" hidden="1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2"/>
        <v>0</v>
      </c>
      <c r="M621" s="26">
        <f t="shared" si="53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67" t="e">
        <f>SUMIFS([1]Up!$J:$J,[1]Up!$D:$D,D621)</f>
        <v>#VALUE!</v>
      </c>
      <c r="BQ621" s="82"/>
      <c r="BR621" s="82" t="str">
        <f t="shared" ref="BR621:BR684" si="55">IFERROR(IF(C621="Plate",LEFT(E621,FIND("*",E621,1)-1),""),IF(C621="Plate",LEFT(E621,FIND("x",E621,1)-1),""))</f>
        <v>PL2</v>
      </c>
      <c r="BS621" s="53" t="str">
        <f t="shared" si="54"/>
        <v/>
      </c>
      <c r="BT621" s="53" t="s">
        <v>82</v>
      </c>
      <c r="BU621" s="53" t="s">
        <v>3370</v>
      </c>
      <c r="BV621" s="53"/>
      <c r="BW621" s="53" t="s">
        <v>3371</v>
      </c>
      <c r="BX621" s="53">
        <v>1</v>
      </c>
      <c r="BY621" s="83">
        <v>46155</v>
      </c>
      <c r="BZ621" s="53"/>
      <c r="CA621" s="53"/>
    </row>
    <row r="622" spans="3:79" ht="14.25" hidden="1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2"/>
        <v>2</v>
      </c>
      <c r="M622" s="26">
        <f t="shared" si="5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67" t="e">
        <f>SUMIFS([1]Up!$J:$J,[1]Up!$D:$D,D622)</f>
        <v>#VALUE!</v>
      </c>
      <c r="BQ622" s="82"/>
      <c r="BR622" s="82" t="str">
        <f t="shared" si="55"/>
        <v>PL2</v>
      </c>
      <c r="BS622" s="53" t="str">
        <f t="shared" si="54"/>
        <v/>
      </c>
      <c r="BT622" s="53" t="s">
        <v>50</v>
      </c>
      <c r="BU622" s="53" t="s">
        <v>201</v>
      </c>
      <c r="BV622" s="53"/>
      <c r="BW622" s="53" t="s">
        <v>202</v>
      </c>
      <c r="BX622" s="53">
        <v>2</v>
      </c>
      <c r="BY622" s="83">
        <v>46149</v>
      </c>
      <c r="BZ622" s="53"/>
      <c r="CA622" s="53"/>
    </row>
    <row r="623" spans="3:79" ht="14.25" hidden="1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2"/>
        <v>48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67" t="e">
        <f>SUMIFS([1]Up!$J:$J,[1]Up!$D:$D,D623)</f>
        <v>#VALUE!</v>
      </c>
      <c r="BQ623" s="82"/>
      <c r="BR623" s="82" t="str">
        <f t="shared" si="55"/>
        <v>PL6</v>
      </c>
      <c r="BS623" s="53" t="str">
        <f t="shared" si="54"/>
        <v/>
      </c>
      <c r="BT623" s="53" t="s">
        <v>50</v>
      </c>
      <c r="BU623" s="84" t="s">
        <v>3691</v>
      </c>
      <c r="BV623" s="53"/>
      <c r="BW623" s="53" t="s">
        <v>229</v>
      </c>
      <c r="BX623" s="53">
        <v>48</v>
      </c>
      <c r="BY623" s="83">
        <v>46212</v>
      </c>
      <c r="BZ623" s="53"/>
      <c r="CA623" s="53"/>
    </row>
    <row r="624" spans="3:79" ht="14.25" hidden="1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2"/>
        <v>6</v>
      </c>
      <c r="M624" s="26">
        <f t="shared" si="5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67" t="e">
        <f>SUMIFS([1]Up!$J:$J,[1]Up!$D:$D,D624)</f>
        <v>#VALUE!</v>
      </c>
      <c r="BQ624" s="82"/>
      <c r="BR624" s="82" t="str">
        <f t="shared" si="55"/>
        <v/>
      </c>
      <c r="BS624" s="53" t="str">
        <f t="shared" si="54"/>
        <v/>
      </c>
      <c r="BT624" s="53" t="s">
        <v>50</v>
      </c>
      <c r="BU624" s="53"/>
      <c r="BV624" s="53"/>
      <c r="BW624" s="53" t="s">
        <v>51</v>
      </c>
      <c r="BX624" s="53">
        <v>6</v>
      </c>
      <c r="BY624" s="83"/>
      <c r="BZ624" s="53"/>
      <c r="CA624" s="53"/>
    </row>
    <row r="625" spans="3:79" ht="14.25" hidden="1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2"/>
        <v>27</v>
      </c>
      <c r="M625" s="26">
        <f t="shared" si="5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67" t="e">
        <f>SUMIFS([1]Up!$J:$J,[1]Up!$D:$D,D625)</f>
        <v>#VALUE!</v>
      </c>
      <c r="BQ625" s="82"/>
      <c r="BR625" s="82" t="str">
        <f t="shared" si="55"/>
        <v/>
      </c>
      <c r="BS625" s="53" t="str">
        <f t="shared" si="54"/>
        <v/>
      </c>
      <c r="BT625" s="53" t="s">
        <v>50</v>
      </c>
      <c r="BU625" s="84" t="s">
        <v>234</v>
      </c>
      <c r="BV625" s="53"/>
      <c r="BW625" s="53" t="s">
        <v>235</v>
      </c>
      <c r="BX625" s="53">
        <v>27</v>
      </c>
      <c r="BY625" s="83">
        <v>46149</v>
      </c>
      <c r="BZ625" s="53"/>
      <c r="CA625" s="53"/>
    </row>
    <row r="626" spans="3:79" ht="14.25" hidden="1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2"/>
        <v>28</v>
      </c>
      <c r="M626" s="26">
        <f t="shared" si="53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67" t="e">
        <f>SUMIFS([1]Up!$J:$J,[1]Up!$D:$D,D626)</f>
        <v>#VALUE!</v>
      </c>
      <c r="BQ626" s="82"/>
      <c r="BR626" s="82" t="str">
        <f t="shared" si="55"/>
        <v>PL6</v>
      </c>
      <c r="BS626" s="53" t="str">
        <f t="shared" si="54"/>
        <v/>
      </c>
      <c r="BT626" s="53" t="s">
        <v>50</v>
      </c>
      <c r="BU626" s="84" t="s">
        <v>3691</v>
      </c>
      <c r="BV626" s="53"/>
      <c r="BW626" s="53" t="s">
        <v>229</v>
      </c>
      <c r="BX626" s="53">
        <v>28</v>
      </c>
      <c r="BY626" s="83">
        <v>46212</v>
      </c>
      <c r="BZ626" s="53"/>
      <c r="CA626" s="53"/>
    </row>
    <row r="627" spans="3:79" ht="14.25" hidden="1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2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67" t="e">
        <f>SUMIFS([1]Up!$J:$J,[1]Up!$D:$D,D627)</f>
        <v>#VALUE!</v>
      </c>
      <c r="BQ627" s="82"/>
      <c r="BR627" s="82" t="str">
        <f t="shared" si="55"/>
        <v>PL12</v>
      </c>
      <c r="BS627" s="53" t="str">
        <f t="shared" si="54"/>
        <v/>
      </c>
      <c r="BT627" s="53" t="s">
        <v>50</v>
      </c>
      <c r="BU627" s="53" t="s">
        <v>225</v>
      </c>
      <c r="BV627" s="53"/>
      <c r="BW627" s="53" t="s">
        <v>226</v>
      </c>
      <c r="BX627" s="53">
        <v>1</v>
      </c>
      <c r="BY627" s="83">
        <v>46149</v>
      </c>
      <c r="BZ627" s="53"/>
      <c r="CA627" s="53"/>
    </row>
    <row r="628" spans="3:79" ht="14.25" hidden="1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2"/>
        <v>4</v>
      </c>
      <c r="M628" s="26">
        <f t="shared" si="5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67" t="e">
        <f>SUMIFS([1]Up!$J:$J,[1]Up!$D:$D,D628)</f>
        <v>#VALUE!</v>
      </c>
      <c r="BQ628" s="82"/>
      <c r="BR628" s="82" t="str">
        <f t="shared" si="55"/>
        <v>PL10</v>
      </c>
      <c r="BS628" s="53" t="str">
        <f t="shared" si="54"/>
        <v>Thừa 4</v>
      </c>
      <c r="BT628" s="53" t="s">
        <v>50</v>
      </c>
      <c r="BU628" s="53" t="s">
        <v>3356</v>
      </c>
      <c r="BV628" s="53"/>
      <c r="BW628" s="53" t="s">
        <v>3357</v>
      </c>
      <c r="BX628" s="53">
        <v>4</v>
      </c>
      <c r="BY628" s="83">
        <v>46155</v>
      </c>
      <c r="BZ628" s="53"/>
      <c r="CA628" s="53"/>
    </row>
    <row r="629" spans="3:79" ht="14.25" hidden="1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2"/>
        <v>2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67" t="e">
        <f>SUMIFS([1]Up!$J:$J,[1]Up!$D:$D,D629)</f>
        <v>#VALUE!</v>
      </c>
      <c r="BQ629" s="82"/>
      <c r="BR629" s="82" t="str">
        <f t="shared" si="55"/>
        <v>PL12</v>
      </c>
      <c r="BS629" s="53" t="str">
        <f t="shared" si="54"/>
        <v/>
      </c>
      <c r="BT629" s="53" t="s">
        <v>50</v>
      </c>
      <c r="BU629" s="53" t="s">
        <v>225</v>
      </c>
      <c r="BV629" s="53"/>
      <c r="BW629" s="53" t="s">
        <v>226</v>
      </c>
      <c r="BX629" s="53">
        <v>2</v>
      </c>
      <c r="BY629" s="83">
        <v>46149</v>
      </c>
      <c r="BZ629" s="53"/>
      <c r="CA629" s="53"/>
    </row>
    <row r="630" spans="3:79" ht="14.25" hidden="1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2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67" t="e">
        <f>SUMIFS([1]Up!$J:$J,[1]Up!$D:$D,D630)</f>
        <v>#VALUE!</v>
      </c>
      <c r="BQ630" s="82"/>
      <c r="BR630" s="82" t="str">
        <f t="shared" si="55"/>
        <v/>
      </c>
      <c r="BS630" s="53" t="str">
        <f t="shared" si="54"/>
        <v/>
      </c>
      <c r="BT630" s="53" t="s">
        <v>50</v>
      </c>
      <c r="BU630" s="53"/>
      <c r="BV630" s="53"/>
      <c r="BW630" s="53" t="s">
        <v>51</v>
      </c>
      <c r="BX630" s="53">
        <v>1</v>
      </c>
      <c r="BY630" s="83"/>
      <c r="BZ630" s="53"/>
      <c r="CA630" s="53"/>
    </row>
    <row r="631" spans="3:79" ht="14.25" hidden="1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2"/>
        <v>20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67" t="e">
        <f>SUMIFS([1]Up!$J:$J,[1]Up!$D:$D,D631)</f>
        <v>#VALUE!</v>
      </c>
      <c r="BQ631" s="82"/>
      <c r="BR631" s="82" t="str">
        <f t="shared" si="55"/>
        <v/>
      </c>
      <c r="BS631" s="53" t="str">
        <f t="shared" si="54"/>
        <v/>
      </c>
      <c r="BT631" s="53" t="s">
        <v>50</v>
      </c>
      <c r="BU631" s="84" t="s">
        <v>234</v>
      </c>
      <c r="BV631" s="53"/>
      <c r="BW631" s="53" t="s">
        <v>235</v>
      </c>
      <c r="BX631" s="53">
        <v>20</v>
      </c>
      <c r="BY631" s="83">
        <v>46149</v>
      </c>
      <c r="BZ631" s="53"/>
      <c r="CA631" s="53"/>
    </row>
    <row r="632" spans="3:79" ht="14.25" hidden="1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2"/>
        <v>24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67" t="e">
        <f>SUMIFS([1]Up!$J:$J,[1]Up!$D:$D,D632)</f>
        <v>#VALUE!</v>
      </c>
      <c r="BQ632" s="82"/>
      <c r="BR632" s="82" t="str">
        <f t="shared" si="55"/>
        <v>PL6</v>
      </c>
      <c r="BS632" s="53" t="str">
        <f t="shared" si="54"/>
        <v/>
      </c>
      <c r="BT632" s="53" t="s">
        <v>50</v>
      </c>
      <c r="BU632" s="84" t="s">
        <v>3691</v>
      </c>
      <c r="BV632" s="53"/>
      <c r="BW632" s="53" t="s">
        <v>229</v>
      </c>
      <c r="BX632" s="53">
        <v>24</v>
      </c>
      <c r="BY632" s="83">
        <v>46212</v>
      </c>
      <c r="BZ632" s="53"/>
      <c r="CA632" s="53"/>
    </row>
    <row r="633" spans="3:79" ht="14.25" hidden="1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2"/>
        <v>2</v>
      </c>
      <c r="M633" s="26">
        <f t="shared" si="53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67" t="e">
        <f>SUMIFS([1]Up!$J:$J,[1]Up!$D:$D,D633)</f>
        <v>#VALUE!</v>
      </c>
      <c r="BQ633" s="82"/>
      <c r="BR633" s="82" t="str">
        <f t="shared" si="55"/>
        <v>PL10</v>
      </c>
      <c r="BS633" s="53" t="str">
        <f t="shared" si="54"/>
        <v/>
      </c>
      <c r="BT633" s="53" t="s">
        <v>50</v>
      </c>
      <c r="BU633" s="53" t="s">
        <v>225</v>
      </c>
      <c r="BV633" s="53"/>
      <c r="BW633" s="53" t="s">
        <v>226</v>
      </c>
      <c r="BX633" s="53">
        <v>2</v>
      </c>
      <c r="BY633" s="83">
        <v>46149</v>
      </c>
      <c r="BZ633" s="53"/>
      <c r="CA633" s="53"/>
    </row>
    <row r="634" spans="3:79" ht="14.25" hidden="1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2"/>
        <v>1</v>
      </c>
      <c r="M634" s="26">
        <f t="shared" si="53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67" t="e">
        <f>SUMIFS([1]Up!$J:$J,[1]Up!$D:$D,D634)</f>
        <v>#VALUE!</v>
      </c>
      <c r="BQ634" s="82"/>
      <c r="BR634" s="82" t="str">
        <f t="shared" si="55"/>
        <v/>
      </c>
      <c r="BS634" s="53" t="str">
        <f t="shared" si="54"/>
        <v/>
      </c>
      <c r="BT634" s="53" t="s">
        <v>50</v>
      </c>
      <c r="BU634" s="53"/>
      <c r="BV634" s="53"/>
      <c r="BW634" s="53" t="s">
        <v>51</v>
      </c>
      <c r="BX634" s="53">
        <v>1</v>
      </c>
      <c r="BY634" s="83"/>
      <c r="BZ634" s="53"/>
      <c r="CA634" s="53"/>
    </row>
    <row r="635" spans="3:79" ht="14.25" hidden="1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2"/>
        <v>1</v>
      </c>
      <c r="M635" s="26">
        <f t="shared" si="53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67" t="e">
        <f>SUMIFS([1]Up!$J:$J,[1]Up!$D:$D,D635)</f>
        <v>#VALUE!</v>
      </c>
      <c r="BQ635" s="82"/>
      <c r="BR635" s="82" t="str">
        <f t="shared" si="55"/>
        <v>PL6</v>
      </c>
      <c r="BS635" s="53" t="str">
        <f t="shared" si="54"/>
        <v/>
      </c>
      <c r="BT635" s="53" t="s">
        <v>82</v>
      </c>
      <c r="BU635" s="84" t="s">
        <v>3691</v>
      </c>
      <c r="BV635" s="53"/>
      <c r="BW635" s="53" t="s">
        <v>229</v>
      </c>
      <c r="BX635" s="53">
        <v>1</v>
      </c>
      <c r="BY635" s="83">
        <v>46212</v>
      </c>
      <c r="BZ635" s="53"/>
      <c r="CA635" s="53"/>
    </row>
    <row r="636" spans="3:79" ht="14.25" hidden="1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2"/>
        <v>1</v>
      </c>
      <c r="M636" s="26">
        <f t="shared" si="53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67" t="e">
        <f>SUMIFS([1]Up!$J:$J,[1]Up!$D:$D,D636)</f>
        <v>#VALUE!</v>
      </c>
      <c r="BQ636" s="82"/>
      <c r="BR636" s="82" t="str">
        <f t="shared" si="55"/>
        <v/>
      </c>
      <c r="BS636" s="53" t="str">
        <f t="shared" si="54"/>
        <v/>
      </c>
      <c r="BT636" s="53" t="s">
        <v>56</v>
      </c>
      <c r="BU636" s="53"/>
      <c r="BV636" s="53"/>
      <c r="BW636" s="53" t="s">
        <v>51</v>
      </c>
      <c r="BX636" s="53">
        <v>1</v>
      </c>
      <c r="BY636" s="83"/>
      <c r="BZ636" s="53"/>
      <c r="CA636" s="53"/>
    </row>
    <row r="637" spans="3:79" ht="14.25" hidden="1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2"/>
        <v>2</v>
      </c>
      <c r="M637" s="26">
        <f t="shared" si="53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67" t="e">
        <f>SUMIFS([1]Up!$J:$J,[1]Up!$D:$D,D637)</f>
        <v>#VALUE!</v>
      </c>
      <c r="BQ637" s="82"/>
      <c r="BR637" s="82" t="str">
        <f t="shared" si="55"/>
        <v/>
      </c>
      <c r="BS637" s="53" t="str">
        <f t="shared" si="54"/>
        <v/>
      </c>
      <c r="BT637" s="53" t="s">
        <v>56</v>
      </c>
      <c r="BU637" s="53"/>
      <c r="BV637" s="53"/>
      <c r="BW637" s="53" t="s">
        <v>51</v>
      </c>
      <c r="BX637" s="53">
        <v>2</v>
      </c>
      <c r="BY637" s="83"/>
      <c r="BZ637" s="53"/>
      <c r="CA637" s="53"/>
    </row>
    <row r="638" spans="3:79" ht="14.25" hidden="1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2"/>
        <v>1</v>
      </c>
      <c r="M638" s="26">
        <f t="shared" si="53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67" t="e">
        <f>SUMIFS([1]Up!$J:$J,[1]Up!$D:$D,D638)</f>
        <v>#VALUE!</v>
      </c>
      <c r="BQ638" s="82"/>
      <c r="BR638" s="82" t="str">
        <f t="shared" si="55"/>
        <v>PL6</v>
      </c>
      <c r="BS638" s="53" t="str">
        <f t="shared" si="54"/>
        <v/>
      </c>
      <c r="BT638" s="53" t="s">
        <v>82</v>
      </c>
      <c r="BU638" s="84" t="s">
        <v>3691</v>
      </c>
      <c r="BV638" s="53"/>
      <c r="BW638" s="53" t="s">
        <v>229</v>
      </c>
      <c r="BX638" s="53">
        <v>1</v>
      </c>
      <c r="BY638" s="83">
        <v>46212</v>
      </c>
      <c r="BZ638" s="53"/>
      <c r="CA638" s="53"/>
    </row>
    <row r="639" spans="3:79" ht="14.25" hidden="1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2"/>
        <v>1</v>
      </c>
      <c r="M639" s="26">
        <f t="shared" si="5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67" t="e">
        <f>SUMIFS([1]Up!$J:$J,[1]Up!$D:$D,D639)</f>
        <v>#VALUE!</v>
      </c>
      <c r="BQ639" s="82"/>
      <c r="BR639" s="82" t="str">
        <f t="shared" si="55"/>
        <v>PL6</v>
      </c>
      <c r="BS639" s="53" t="str">
        <f t="shared" si="54"/>
        <v/>
      </c>
      <c r="BT639" s="53" t="s">
        <v>82</v>
      </c>
      <c r="BU639" s="84" t="s">
        <v>3691</v>
      </c>
      <c r="BV639" s="53"/>
      <c r="BW639" s="53" t="s">
        <v>229</v>
      </c>
      <c r="BX639" s="53">
        <v>1</v>
      </c>
      <c r="BY639" s="83">
        <v>46212</v>
      </c>
      <c r="BZ639" s="53"/>
      <c r="CA639" s="53"/>
    </row>
    <row r="640" spans="3:79" ht="14.25" hidden="1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2"/>
        <v>112</v>
      </c>
      <c r="M640" s="26">
        <f t="shared" si="53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67" t="e">
        <f>SUMIFS([1]Up!$J:$J,[1]Up!$D:$D,D640)</f>
        <v>#VALUE!</v>
      </c>
      <c r="BQ640" s="82"/>
      <c r="BR640" s="82" t="str">
        <f t="shared" si="55"/>
        <v>PL6</v>
      </c>
      <c r="BS640" s="53" t="str">
        <f t="shared" si="54"/>
        <v/>
      </c>
      <c r="BT640" s="53" t="s">
        <v>50</v>
      </c>
      <c r="BU640" s="84" t="s">
        <v>3691</v>
      </c>
      <c r="BV640" s="53"/>
      <c r="BW640" s="53" t="s">
        <v>229</v>
      </c>
      <c r="BX640" s="53">
        <v>112</v>
      </c>
      <c r="BY640" s="83">
        <v>46212</v>
      </c>
      <c r="BZ640" s="53"/>
      <c r="CA640" s="53"/>
    </row>
    <row r="641" spans="3:79" ht="14.25" hidden="1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2"/>
        <v>4</v>
      </c>
      <c r="M641" s="26">
        <f t="shared" si="53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67" t="e">
        <f>SUMIFS([1]Up!$J:$J,[1]Up!$D:$D,D641)</f>
        <v>#VALUE!</v>
      </c>
      <c r="BQ641" s="82"/>
      <c r="BR641" s="82" t="str">
        <f t="shared" si="55"/>
        <v>PL12</v>
      </c>
      <c r="BS641" s="53" t="str">
        <f t="shared" si="54"/>
        <v/>
      </c>
      <c r="BT641" s="53" t="s">
        <v>50</v>
      </c>
      <c r="BU641" s="53" t="s">
        <v>225</v>
      </c>
      <c r="BV641" s="53"/>
      <c r="BW641" s="53" t="s">
        <v>226</v>
      </c>
      <c r="BX641" s="53">
        <v>4</v>
      </c>
      <c r="BY641" s="83">
        <v>46149</v>
      </c>
      <c r="BZ641" s="53"/>
      <c r="CA641" s="53"/>
    </row>
    <row r="642" spans="3:79" ht="14.25" hidden="1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2"/>
        <v>16</v>
      </c>
      <c r="M642" s="26">
        <f t="shared" si="53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67" t="e">
        <f>SUMIFS([1]Up!$J:$J,[1]Up!$D:$D,D642)</f>
        <v>#VALUE!</v>
      </c>
      <c r="BQ642" s="82"/>
      <c r="BR642" s="82" t="str">
        <f t="shared" si="55"/>
        <v>PL10</v>
      </c>
      <c r="BS642" s="53" t="str">
        <f t="shared" si="54"/>
        <v>Thừa 16</v>
      </c>
      <c r="BT642" s="53" t="s">
        <v>50</v>
      </c>
      <c r="BU642" s="53" t="s">
        <v>3356</v>
      </c>
      <c r="BV642" s="53"/>
      <c r="BW642" s="53" t="s">
        <v>3357</v>
      </c>
      <c r="BX642" s="53">
        <v>16</v>
      </c>
      <c r="BY642" s="83">
        <v>46155</v>
      </c>
      <c r="BZ642" s="53"/>
      <c r="CA642" s="53"/>
    </row>
    <row r="643" spans="3:79" ht="14.25" hidden="1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2"/>
        <v>8</v>
      </c>
      <c r="M643" s="26">
        <f t="shared" si="5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67" t="e">
        <f>SUMIFS([1]Up!$J:$J,[1]Up!$D:$D,D643)</f>
        <v>#VALUE!</v>
      </c>
      <c r="BQ643" s="82"/>
      <c r="BR643" s="82" t="str">
        <f t="shared" si="55"/>
        <v>PL12</v>
      </c>
      <c r="BS643" s="53" t="str">
        <f t="shared" si="54"/>
        <v/>
      </c>
      <c r="BT643" s="53" t="s">
        <v>50</v>
      </c>
      <c r="BU643" s="53" t="s">
        <v>225</v>
      </c>
      <c r="BV643" s="53"/>
      <c r="BW643" s="53" t="s">
        <v>226</v>
      </c>
      <c r="BX643" s="53">
        <v>8</v>
      </c>
      <c r="BY643" s="83">
        <v>46149</v>
      </c>
      <c r="BZ643" s="53"/>
      <c r="CA643" s="53"/>
    </row>
    <row r="644" spans="3:79" ht="14.25" hidden="1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2"/>
        <v>2</v>
      </c>
      <c r="M644" s="26">
        <f t="shared" si="5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67" t="e">
        <f>SUMIFS([1]Up!$J:$J,[1]Up!$D:$D,D644)</f>
        <v>#VALUE!</v>
      </c>
      <c r="BQ644" s="82"/>
      <c r="BR644" s="82" t="str">
        <f t="shared" si="55"/>
        <v/>
      </c>
      <c r="BS644" s="53" t="str">
        <f t="shared" si="54"/>
        <v/>
      </c>
      <c r="BT644" s="53" t="s">
        <v>50</v>
      </c>
      <c r="BU644" s="53"/>
      <c r="BV644" s="53"/>
      <c r="BW644" s="53" t="s">
        <v>51</v>
      </c>
      <c r="BX644" s="53">
        <v>2</v>
      </c>
      <c r="BY644" s="83"/>
      <c r="BZ644" s="53"/>
      <c r="CA644" s="53"/>
    </row>
    <row r="645" spans="3:79" ht="14.25" hidden="1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2"/>
        <v>96</v>
      </c>
      <c r="M645" s="26">
        <f t="shared" si="5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67" t="e">
        <f>SUMIFS([1]Up!$J:$J,[1]Up!$D:$D,D645)</f>
        <v>#VALUE!</v>
      </c>
      <c r="BQ645" s="82"/>
      <c r="BR645" s="82" t="str">
        <f t="shared" si="55"/>
        <v>PL6</v>
      </c>
      <c r="BS645" s="53" t="str">
        <f t="shared" si="54"/>
        <v/>
      </c>
      <c r="BT645" s="53" t="s">
        <v>50</v>
      </c>
      <c r="BU645" s="84" t="s">
        <v>3691</v>
      </c>
      <c r="BV645" s="53"/>
      <c r="BW645" s="53" t="s">
        <v>229</v>
      </c>
      <c r="BX645" s="53">
        <v>96</v>
      </c>
      <c r="BY645" s="83">
        <v>46212</v>
      </c>
      <c r="BZ645" s="53"/>
      <c r="CA645" s="53"/>
    </row>
    <row r="646" spans="3:79" ht="14.25" hidden="1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2"/>
        <v>8</v>
      </c>
      <c r="M646" s="26">
        <f t="shared" si="5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67" t="e">
        <f>SUMIFS([1]Up!$J:$J,[1]Up!$D:$D,D646)</f>
        <v>#VALUE!</v>
      </c>
      <c r="BQ646" s="82"/>
      <c r="BR646" s="82" t="str">
        <f t="shared" si="55"/>
        <v>PL10</v>
      </c>
      <c r="BS646" s="53" t="str">
        <f t="shared" si="54"/>
        <v>Thừa 8</v>
      </c>
      <c r="BT646" s="53" t="s">
        <v>50</v>
      </c>
      <c r="BU646" s="53" t="s">
        <v>3356</v>
      </c>
      <c r="BV646" s="53"/>
      <c r="BW646" s="53" t="s">
        <v>3357</v>
      </c>
      <c r="BX646" s="53">
        <v>8</v>
      </c>
      <c r="BY646" s="83">
        <v>46155</v>
      </c>
      <c r="BZ646" s="53"/>
      <c r="CA646" s="53"/>
    </row>
    <row r="647" spans="3:79" ht="14.25" hidden="1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2"/>
        <v>2</v>
      </c>
      <c r="M647" s="26">
        <f t="shared" si="5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67" t="e">
        <f>SUMIFS([1]Up!$J:$J,[1]Up!$D:$D,D647)</f>
        <v>#VALUE!</v>
      </c>
      <c r="BQ647" s="82"/>
      <c r="BR647" s="82" t="str">
        <f t="shared" si="55"/>
        <v/>
      </c>
      <c r="BS647" s="53" t="str">
        <f t="shared" si="54"/>
        <v/>
      </c>
      <c r="BT647" s="53" t="s">
        <v>50</v>
      </c>
      <c r="BU647" s="53"/>
      <c r="BV647" s="53"/>
      <c r="BW647" s="53" t="s">
        <v>51</v>
      </c>
      <c r="BX647" s="53">
        <v>2</v>
      </c>
      <c r="BY647" s="83"/>
      <c r="BZ647" s="53"/>
      <c r="CA647" s="53"/>
    </row>
    <row r="648" spans="3:79" ht="14.25" hidden="1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2"/>
        <v>2</v>
      </c>
      <c r="M648" s="26">
        <f t="shared" si="53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67" t="e">
        <f>SUMIFS([1]Up!$J:$J,[1]Up!$D:$D,D648)</f>
        <v>#VALUE!</v>
      </c>
      <c r="BQ648" s="82"/>
      <c r="BR648" s="82" t="str">
        <f t="shared" si="55"/>
        <v/>
      </c>
      <c r="BS648" s="53" t="str">
        <f t="shared" si="54"/>
        <v/>
      </c>
      <c r="BT648" s="53" t="s">
        <v>56</v>
      </c>
      <c r="BU648" s="53"/>
      <c r="BV648" s="53"/>
      <c r="BW648" s="53" t="s">
        <v>51</v>
      </c>
      <c r="BX648" s="53">
        <v>2</v>
      </c>
      <c r="BY648" s="83"/>
      <c r="BZ648" s="53"/>
      <c r="CA648" s="53"/>
    </row>
    <row r="649" spans="3:79" ht="14.25" hidden="1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2"/>
        <v>27</v>
      </c>
      <c r="M649" s="26">
        <f t="shared" si="5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67" t="e">
        <f>SUMIFS([1]Up!$J:$J,[1]Up!$D:$D,D649)</f>
        <v>#VALUE!</v>
      </c>
      <c r="BQ649" s="82"/>
      <c r="BR649" s="82" t="str">
        <f t="shared" si="55"/>
        <v/>
      </c>
      <c r="BS649" s="53" t="str">
        <f t="shared" si="54"/>
        <v/>
      </c>
      <c r="BT649" s="53" t="s">
        <v>50</v>
      </c>
      <c r="BU649" s="84" t="s">
        <v>234</v>
      </c>
      <c r="BV649" s="53"/>
      <c r="BW649" s="53" t="s">
        <v>235</v>
      </c>
      <c r="BX649" s="53">
        <v>27</v>
      </c>
      <c r="BY649" s="83">
        <v>46149</v>
      </c>
      <c r="BZ649" s="53"/>
      <c r="CA649" s="53"/>
    </row>
    <row r="650" spans="3:79" ht="14.25" hidden="1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2"/>
        <v>28</v>
      </c>
      <c r="M650" s="26">
        <f t="shared" si="53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67" t="e">
        <f>SUMIFS([1]Up!$J:$J,[1]Up!$D:$D,D650)</f>
        <v>#VALUE!</v>
      </c>
      <c r="BQ650" s="82"/>
      <c r="BR650" s="82" t="str">
        <f t="shared" si="55"/>
        <v>PL6</v>
      </c>
      <c r="BS650" s="53" t="str">
        <f t="shared" si="54"/>
        <v/>
      </c>
      <c r="BT650" s="53" t="s">
        <v>50</v>
      </c>
      <c r="BU650" s="84" t="s">
        <v>3691</v>
      </c>
      <c r="BV650" s="53"/>
      <c r="BW650" s="53" t="s">
        <v>229</v>
      </c>
      <c r="BX650" s="53">
        <v>28</v>
      </c>
      <c r="BY650" s="83">
        <v>46212</v>
      </c>
      <c r="BZ650" s="53"/>
      <c r="CA650" s="53"/>
    </row>
    <row r="651" spans="3:79" ht="14.25" hidden="1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2"/>
        <v>1</v>
      </c>
      <c r="M651" s="26">
        <f t="shared" si="53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67" t="e">
        <f>SUMIFS([1]Up!$J:$J,[1]Up!$D:$D,D651)</f>
        <v>#VALUE!</v>
      </c>
      <c r="BQ651" s="82"/>
      <c r="BR651" s="82" t="str">
        <f t="shared" si="55"/>
        <v>PL12</v>
      </c>
      <c r="BS651" s="53" t="str">
        <f t="shared" si="54"/>
        <v/>
      </c>
      <c r="BT651" s="53" t="s">
        <v>50</v>
      </c>
      <c r="BU651" s="53" t="s">
        <v>225</v>
      </c>
      <c r="BV651" s="53"/>
      <c r="BW651" s="53" t="s">
        <v>226</v>
      </c>
      <c r="BX651" s="53">
        <v>1</v>
      </c>
      <c r="BY651" s="83">
        <v>46149</v>
      </c>
      <c r="BZ651" s="53"/>
      <c r="CA651" s="53"/>
    </row>
    <row r="652" spans="3:79" ht="14.25" hidden="1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2"/>
        <v>4</v>
      </c>
      <c r="M652" s="26">
        <f t="shared" si="5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67" t="e">
        <f>SUMIFS([1]Up!$J:$J,[1]Up!$D:$D,D652)</f>
        <v>#VALUE!</v>
      </c>
      <c r="BQ652" s="82"/>
      <c r="BR652" s="82" t="str">
        <f t="shared" si="55"/>
        <v>PL10</v>
      </c>
      <c r="BS652" s="53" t="str">
        <f t="shared" si="54"/>
        <v>Thừa 4</v>
      </c>
      <c r="BT652" s="53" t="s">
        <v>50</v>
      </c>
      <c r="BU652" s="53" t="s">
        <v>3356</v>
      </c>
      <c r="BV652" s="53"/>
      <c r="BW652" s="53" t="s">
        <v>3357</v>
      </c>
      <c r="BX652" s="53">
        <v>4</v>
      </c>
      <c r="BY652" s="83">
        <v>46155</v>
      </c>
      <c r="BZ652" s="53"/>
      <c r="CA652" s="53"/>
    </row>
    <row r="653" spans="3:79" ht="14.25" hidden="1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2"/>
        <v>2</v>
      </c>
      <c r="M653" s="26">
        <f t="shared" si="5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67" t="e">
        <f>SUMIFS([1]Up!$J:$J,[1]Up!$D:$D,D653)</f>
        <v>#VALUE!</v>
      </c>
      <c r="BQ653" s="82"/>
      <c r="BR653" s="82" t="str">
        <f t="shared" si="55"/>
        <v>PL12</v>
      </c>
      <c r="BS653" s="53" t="str">
        <f t="shared" si="54"/>
        <v/>
      </c>
      <c r="BT653" s="53" t="s">
        <v>50</v>
      </c>
      <c r="BU653" s="53" t="s">
        <v>225</v>
      </c>
      <c r="BV653" s="53"/>
      <c r="BW653" s="53" t="s">
        <v>226</v>
      </c>
      <c r="BX653" s="53">
        <v>2</v>
      </c>
      <c r="BY653" s="83">
        <v>46149</v>
      </c>
      <c r="BZ653" s="53"/>
      <c r="CA653" s="53"/>
    </row>
    <row r="654" spans="3:79" ht="14.25" hidden="1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2"/>
        <v>1</v>
      </c>
      <c r="M654" s="26">
        <f t="shared" si="5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67" t="e">
        <f>SUMIFS([1]Up!$J:$J,[1]Up!$D:$D,D654)</f>
        <v>#VALUE!</v>
      </c>
      <c r="BQ654" s="82"/>
      <c r="BR654" s="82" t="str">
        <f t="shared" si="55"/>
        <v/>
      </c>
      <c r="BS654" s="53" t="str">
        <f t="shared" si="54"/>
        <v/>
      </c>
      <c r="BT654" s="53" t="s">
        <v>50</v>
      </c>
      <c r="BU654" s="53"/>
      <c r="BV654" s="53"/>
      <c r="BW654" s="53" t="s">
        <v>51</v>
      </c>
      <c r="BX654" s="53">
        <v>1</v>
      </c>
      <c r="BY654" s="83"/>
      <c r="BZ654" s="53"/>
      <c r="CA654" s="53"/>
    </row>
    <row r="655" spans="3:79" ht="14.25" hidden="1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2"/>
        <v>20</v>
      </c>
      <c r="M655" s="26">
        <f t="shared" si="5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67" t="e">
        <f>SUMIFS([1]Up!$J:$J,[1]Up!$D:$D,D655)</f>
        <v>#VALUE!</v>
      </c>
      <c r="BQ655" s="82"/>
      <c r="BR655" s="82" t="str">
        <f t="shared" si="55"/>
        <v/>
      </c>
      <c r="BS655" s="53" t="str">
        <f t="shared" si="54"/>
        <v/>
      </c>
      <c r="BT655" s="53" t="s">
        <v>50</v>
      </c>
      <c r="BU655" s="84" t="s">
        <v>234</v>
      </c>
      <c r="BV655" s="53"/>
      <c r="BW655" s="53" t="s">
        <v>235</v>
      </c>
      <c r="BX655" s="53">
        <v>20</v>
      </c>
      <c r="BY655" s="83">
        <v>46149</v>
      </c>
      <c r="BZ655" s="53"/>
      <c r="CA655" s="53"/>
    </row>
    <row r="656" spans="3:79" ht="14.25" hidden="1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2"/>
        <v>24</v>
      </c>
      <c r="M656" s="26">
        <f t="shared" si="5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67" t="e">
        <f>SUMIFS([1]Up!$J:$J,[1]Up!$D:$D,D656)</f>
        <v>#VALUE!</v>
      </c>
      <c r="BQ656" s="82"/>
      <c r="BR656" s="82" t="str">
        <f t="shared" si="55"/>
        <v>PL6</v>
      </c>
      <c r="BS656" s="53" t="str">
        <f t="shared" si="54"/>
        <v/>
      </c>
      <c r="BT656" s="53" t="s">
        <v>50</v>
      </c>
      <c r="BU656" s="84" t="s">
        <v>3691</v>
      </c>
      <c r="BV656" s="53"/>
      <c r="BW656" s="53" t="s">
        <v>229</v>
      </c>
      <c r="BX656" s="53">
        <v>24</v>
      </c>
      <c r="BY656" s="83">
        <v>46212</v>
      </c>
      <c r="BZ656" s="53"/>
      <c r="CA656" s="53"/>
    </row>
    <row r="657" spans="3:79" ht="14.25" hidden="1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2"/>
        <v>2</v>
      </c>
      <c r="M657" s="26">
        <f t="shared" si="5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67" t="e">
        <f>SUMIFS([1]Up!$J:$J,[1]Up!$D:$D,D657)</f>
        <v>#VALUE!</v>
      </c>
      <c r="BQ657" s="82"/>
      <c r="BR657" s="82" t="str">
        <f t="shared" si="55"/>
        <v>PL10</v>
      </c>
      <c r="BS657" s="53" t="str">
        <f t="shared" si="54"/>
        <v>Thừa 2</v>
      </c>
      <c r="BT657" s="53" t="s">
        <v>50</v>
      </c>
      <c r="BU657" s="53" t="s">
        <v>3356</v>
      </c>
      <c r="BV657" s="53"/>
      <c r="BW657" s="53" t="s">
        <v>3357</v>
      </c>
      <c r="BX657" s="53">
        <v>2</v>
      </c>
      <c r="BY657" s="83">
        <v>46155</v>
      </c>
      <c r="BZ657" s="53"/>
      <c r="CA657" s="53"/>
    </row>
    <row r="658" spans="3:79" ht="14.25" hidden="1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2"/>
        <v>1</v>
      </c>
      <c r="M658" s="26">
        <f t="shared" si="53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67" t="e">
        <f>SUMIFS([1]Up!$J:$J,[1]Up!$D:$D,D658)</f>
        <v>#VALUE!</v>
      </c>
      <c r="BQ658" s="82"/>
      <c r="BR658" s="82" t="str">
        <f t="shared" si="55"/>
        <v/>
      </c>
      <c r="BS658" s="53" t="str">
        <f t="shared" si="54"/>
        <v/>
      </c>
      <c r="BT658" s="53" t="s">
        <v>50</v>
      </c>
      <c r="BU658" s="53"/>
      <c r="BV658" s="53"/>
      <c r="BW658" s="53" t="s">
        <v>51</v>
      </c>
      <c r="BX658" s="53">
        <v>1</v>
      </c>
      <c r="BY658" s="83"/>
      <c r="BZ658" s="53"/>
      <c r="CA658" s="53"/>
    </row>
    <row r="659" spans="3:79" ht="14.25" hidden="1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2"/>
        <v>0</v>
      </c>
      <c r="M659" s="26">
        <f t="shared" si="53"/>
        <v>1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67" t="e">
        <f>SUMIFS([1]Up!$J:$J,[1]Up!$D:$D,D659)</f>
        <v>#VALUE!</v>
      </c>
      <c r="BQ659" s="82"/>
      <c r="BR659" s="82" t="str">
        <f t="shared" si="55"/>
        <v>PL3</v>
      </c>
      <c r="BS659" s="53" t="str">
        <f t="shared" si="54"/>
        <v/>
      </c>
      <c r="BT659" s="53" t="s">
        <v>50</v>
      </c>
      <c r="BU659" s="53" t="s">
        <v>220</v>
      </c>
      <c r="BV659" s="53"/>
      <c r="BW659" s="53" t="s">
        <v>221</v>
      </c>
      <c r="BX659" s="53">
        <v>1</v>
      </c>
      <c r="BY659" s="83">
        <v>46149</v>
      </c>
      <c r="BZ659" s="53"/>
      <c r="CA659" s="53"/>
    </row>
    <row r="660" spans="3:79" ht="14.25" hidden="1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2"/>
        <v>0</v>
      </c>
      <c r="M660" s="26">
        <f t="shared" si="5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67" t="e">
        <f>SUMIFS([1]Up!$J:$J,[1]Up!$D:$D,D660)</f>
        <v>#VALUE!</v>
      </c>
      <c r="BQ660" s="82"/>
      <c r="BR660" s="82" t="str">
        <f t="shared" si="55"/>
        <v/>
      </c>
      <c r="BS660" s="53" t="str">
        <f t="shared" si="54"/>
        <v/>
      </c>
      <c r="BT660" s="53"/>
      <c r="BU660" s="53"/>
      <c r="BV660" s="53"/>
      <c r="BW660" s="53"/>
      <c r="BX660" s="53"/>
      <c r="BY660" s="83"/>
      <c r="BZ660" s="53"/>
      <c r="CA660" s="53"/>
    </row>
    <row r="661" spans="3:79" ht="14.25" hidden="1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2"/>
        <v>0</v>
      </c>
      <c r="M661" s="26">
        <f t="shared" si="5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67" t="e">
        <f>SUMIFS([1]Up!$J:$J,[1]Up!$D:$D,D661)</f>
        <v>#VALUE!</v>
      </c>
      <c r="BQ661" s="82"/>
      <c r="BR661" s="82" t="str">
        <f t="shared" si="55"/>
        <v/>
      </c>
      <c r="BS661" s="53" t="str">
        <f t="shared" si="54"/>
        <v/>
      </c>
      <c r="BT661" s="53"/>
      <c r="BU661" s="53"/>
      <c r="BV661" s="53"/>
      <c r="BW661" s="53"/>
      <c r="BX661" s="53"/>
      <c r="BY661" s="83"/>
      <c r="BZ661" s="53"/>
      <c r="CA661" s="53"/>
    </row>
    <row r="662" spans="3:79" ht="14.25" hidden="1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2"/>
        <v>0</v>
      </c>
      <c r="M662" s="26">
        <f t="shared" si="53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67" t="e">
        <f>SUMIFS([1]Up!$J:$J,[1]Up!$D:$D,D662)</f>
        <v>#VALUE!</v>
      </c>
      <c r="BQ662" s="82"/>
      <c r="BR662" s="82" t="str">
        <f t="shared" si="55"/>
        <v/>
      </c>
      <c r="BS662" s="53" t="str">
        <f t="shared" si="54"/>
        <v/>
      </c>
      <c r="BT662" s="53"/>
      <c r="BU662" s="53"/>
      <c r="BV662" s="53"/>
      <c r="BW662" s="53"/>
      <c r="BX662" s="53"/>
      <c r="BY662" s="83"/>
      <c r="BZ662" s="53"/>
      <c r="CA662" s="53"/>
    </row>
    <row r="663" spans="3:79" ht="14.25" hidden="1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2"/>
        <v>0</v>
      </c>
      <c r="M663" s="26">
        <f t="shared" si="5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67" t="e">
        <f>SUMIFS([1]Up!$J:$J,[1]Up!$D:$D,D663)</f>
        <v>#VALUE!</v>
      </c>
      <c r="BQ663" s="82"/>
      <c r="BR663" s="82" t="str">
        <f t="shared" si="55"/>
        <v/>
      </c>
      <c r="BS663" s="53" t="str">
        <f t="shared" si="54"/>
        <v/>
      </c>
      <c r="BT663" s="53"/>
      <c r="BU663" s="53"/>
      <c r="BV663" s="53"/>
      <c r="BW663" s="53"/>
      <c r="BX663" s="53"/>
      <c r="BY663" s="83"/>
      <c r="BZ663" s="53"/>
      <c r="CA663" s="53"/>
    </row>
    <row r="664" spans="3:79" ht="14.25" hidden="1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2"/>
        <v>1</v>
      </c>
      <c r="M664" s="26">
        <f t="shared" si="5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67" t="e">
        <f>SUMIFS([1]Up!$J:$J,[1]Up!$D:$D,D664)</f>
        <v>#VALUE!</v>
      </c>
      <c r="BQ664" s="82"/>
      <c r="BR664" s="82" t="str">
        <f t="shared" si="55"/>
        <v>PL2</v>
      </c>
      <c r="BS664" s="53" t="str">
        <f t="shared" si="54"/>
        <v/>
      </c>
      <c r="BT664" s="53" t="s">
        <v>82</v>
      </c>
      <c r="BU664" s="53" t="s">
        <v>201</v>
      </c>
      <c r="BV664" s="53"/>
      <c r="BW664" s="53" t="s">
        <v>202</v>
      </c>
      <c r="BX664" s="53">
        <v>1</v>
      </c>
      <c r="BY664" s="83">
        <v>46149</v>
      </c>
      <c r="BZ664" s="53"/>
      <c r="CA664" s="53"/>
    </row>
    <row r="665" spans="3:79" ht="14.25" hidden="1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2"/>
        <v>1</v>
      </c>
      <c r="M665" s="26">
        <f t="shared" si="53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67" t="e">
        <f>SUMIFS([1]Up!$J:$J,[1]Up!$D:$D,D665)</f>
        <v>#VALUE!</v>
      </c>
      <c r="BQ665" s="82" t="s">
        <v>143</v>
      </c>
      <c r="BR665" s="82" t="str">
        <f t="shared" si="55"/>
        <v>PL6</v>
      </c>
      <c r="BS665" s="53" t="str">
        <f t="shared" si="54"/>
        <v>Thừa 1</v>
      </c>
      <c r="BT665" s="53" t="s">
        <v>50</v>
      </c>
      <c r="BU665" s="53"/>
      <c r="BV665" s="53"/>
      <c r="BW665" s="53" t="s">
        <v>51</v>
      </c>
      <c r="BX665" s="53">
        <v>1</v>
      </c>
      <c r="BY665" s="83"/>
      <c r="BZ665" s="53"/>
      <c r="CA665" s="53"/>
    </row>
    <row r="666" spans="3:79" ht="14.25" hidden="1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2"/>
        <v>7</v>
      </c>
      <c r="M666" s="26">
        <f t="shared" si="5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67" t="e">
        <f>SUMIFS([1]Up!$J:$J,[1]Up!$D:$D,D666)</f>
        <v>#VALUE!</v>
      </c>
      <c r="BQ666" s="82"/>
      <c r="BR666" s="82" t="str">
        <f t="shared" si="55"/>
        <v>PL25</v>
      </c>
      <c r="BS666" s="53" t="str">
        <f t="shared" si="54"/>
        <v/>
      </c>
      <c r="BT666" s="53" t="s">
        <v>50</v>
      </c>
      <c r="BU666" s="53" t="s">
        <v>3658</v>
      </c>
      <c r="BV666" s="53"/>
      <c r="BW666" s="53" t="s">
        <v>194</v>
      </c>
      <c r="BX666" s="53">
        <v>7</v>
      </c>
      <c r="BY666" s="83">
        <v>46212</v>
      </c>
      <c r="BZ666" s="53"/>
      <c r="CA666" s="53"/>
    </row>
    <row r="667" spans="3:79" ht="14.25" hidden="1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2"/>
        <v>0</v>
      </c>
      <c r="M667" s="26">
        <f t="shared" si="53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67" t="e">
        <f>SUMIFS([1]Up!$J:$J,[1]Up!$D:$D,D667)</f>
        <v>#VALUE!</v>
      </c>
      <c r="BQ667" s="82"/>
      <c r="BR667" s="82" t="str">
        <f t="shared" si="55"/>
        <v/>
      </c>
      <c r="BS667" s="53" t="str">
        <f t="shared" si="54"/>
        <v/>
      </c>
      <c r="BT667" s="53"/>
      <c r="BU667" s="53"/>
      <c r="BV667" s="53"/>
      <c r="BW667" s="53"/>
      <c r="BX667" s="53"/>
      <c r="BY667" s="83"/>
      <c r="BZ667" s="53"/>
      <c r="CA667" s="53"/>
    </row>
    <row r="668" spans="3:79" ht="14.25" hidden="1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2"/>
        <v>0</v>
      </c>
      <c r="M668" s="26">
        <f t="shared" si="53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67" t="e">
        <f>SUMIFS([1]Up!$J:$J,[1]Up!$D:$D,D668)</f>
        <v>#VALUE!</v>
      </c>
      <c r="BQ668" s="82"/>
      <c r="BR668" s="82" t="str">
        <f t="shared" si="55"/>
        <v/>
      </c>
      <c r="BS668" s="53" t="str">
        <f t="shared" si="54"/>
        <v/>
      </c>
      <c r="BT668" s="53"/>
      <c r="BU668" s="53"/>
      <c r="BV668" s="53"/>
      <c r="BW668" s="53"/>
      <c r="BX668" s="53"/>
      <c r="BY668" s="83"/>
      <c r="BZ668" s="53"/>
      <c r="CA668" s="53"/>
    </row>
    <row r="669" spans="3:79" ht="14.25" hidden="1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2"/>
        <v>4</v>
      </c>
      <c r="M669" s="26">
        <f t="shared" si="53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67" t="e">
        <f>SUMIFS([1]Up!$J:$J,[1]Up!$D:$D,D669)</f>
        <v>#VALUE!</v>
      </c>
      <c r="BQ669" s="82"/>
      <c r="BR669" s="82" t="str">
        <f t="shared" si="55"/>
        <v/>
      </c>
      <c r="BS669" s="53" t="str">
        <f t="shared" si="54"/>
        <v/>
      </c>
      <c r="BT669" s="53" t="s">
        <v>82</v>
      </c>
      <c r="BU669" s="53" t="s">
        <v>83</v>
      </c>
      <c r="BV669" s="53"/>
      <c r="BW669" s="53" t="s">
        <v>84</v>
      </c>
      <c r="BX669" s="53">
        <v>4</v>
      </c>
      <c r="BY669" s="83">
        <v>46133</v>
      </c>
      <c r="BZ669" s="53"/>
      <c r="CA669" s="53"/>
    </row>
    <row r="670" spans="3:79" ht="14.25" hidden="1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6">MIN(SUM(N670:BO670),I670)</f>
        <v>6</v>
      </c>
      <c r="M670" s="26">
        <f t="shared" ref="M670:M733" si="57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67" t="e">
        <f>SUMIFS([1]Up!$J:$J,[1]Up!$D:$D,D670)</f>
        <v>#VALUE!</v>
      </c>
      <c r="BQ670" s="82"/>
      <c r="BR670" s="82" t="str">
        <f t="shared" si="55"/>
        <v/>
      </c>
      <c r="BS670" s="53" t="str">
        <f t="shared" ref="BS670:BS733" si="58">IF(ROUND(SUM(N670:BO670)-I670,0)&gt;0,"Thừa "&amp;SUM(N670:BO670)-I670,"")</f>
        <v/>
      </c>
      <c r="BT670" s="53" t="s">
        <v>50</v>
      </c>
      <c r="BU670" s="53" t="s">
        <v>76</v>
      </c>
      <c r="BV670" s="53"/>
      <c r="BW670" s="53" t="s">
        <v>77</v>
      </c>
      <c r="BX670" s="53">
        <v>6</v>
      </c>
      <c r="BY670" s="83">
        <v>46133</v>
      </c>
      <c r="BZ670" s="53"/>
      <c r="CA670" s="53"/>
    </row>
    <row r="671" spans="3:79" ht="14.25" hidden="1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6"/>
        <v>1</v>
      </c>
      <c r="M671" s="26">
        <f t="shared" si="5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67" t="e">
        <f>SUMIFS([1]Up!$J:$J,[1]Up!$D:$D,D671)</f>
        <v>#VALUE!</v>
      </c>
      <c r="BQ671" s="82"/>
      <c r="BR671" s="82" t="str">
        <f t="shared" si="55"/>
        <v/>
      </c>
      <c r="BS671" s="53" t="str">
        <f t="shared" si="58"/>
        <v/>
      </c>
      <c r="BT671" s="53" t="s">
        <v>50</v>
      </c>
      <c r="BU671" s="53" t="s">
        <v>76</v>
      </c>
      <c r="BV671" s="53"/>
      <c r="BW671" s="53" t="s">
        <v>77</v>
      </c>
      <c r="BX671" s="53">
        <v>1</v>
      </c>
      <c r="BY671" s="83">
        <v>46133</v>
      </c>
      <c r="BZ671" s="53"/>
      <c r="CA671" s="53"/>
    </row>
    <row r="672" spans="3:79" ht="14.25" hidden="1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6"/>
        <v>8</v>
      </c>
      <c r="M672" s="26">
        <f t="shared" si="5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67" t="e">
        <f>SUMIFS([1]Up!$J:$J,[1]Up!$D:$D,D672)</f>
        <v>#VALUE!</v>
      </c>
      <c r="BQ672" s="82"/>
      <c r="BR672" s="82" t="str">
        <f t="shared" si="55"/>
        <v>PL16</v>
      </c>
      <c r="BS672" s="53" t="str">
        <f t="shared" si="58"/>
        <v/>
      </c>
      <c r="BT672" s="53" t="s">
        <v>50</v>
      </c>
      <c r="BU672" s="53" t="s">
        <v>71</v>
      </c>
      <c r="BV672" s="53"/>
      <c r="BW672" s="53" t="s">
        <v>72</v>
      </c>
      <c r="BX672" s="53">
        <v>8</v>
      </c>
      <c r="BY672" s="83">
        <v>46128</v>
      </c>
      <c r="BZ672" s="53"/>
      <c r="CA672" s="53"/>
    </row>
    <row r="673" spans="3:79" ht="14.25" hidden="1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6"/>
        <v>7</v>
      </c>
      <c r="M673" s="26">
        <f t="shared" si="5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67" t="e">
        <f>SUMIFS([1]Up!$J:$J,[1]Up!$D:$D,D673)</f>
        <v>#VALUE!</v>
      </c>
      <c r="BQ673" s="82"/>
      <c r="BR673" s="82" t="str">
        <f t="shared" si="55"/>
        <v/>
      </c>
      <c r="BS673" s="53" t="str">
        <f t="shared" si="58"/>
        <v/>
      </c>
      <c r="BT673" s="53" t="s">
        <v>50</v>
      </c>
      <c r="BU673" s="53" t="s">
        <v>184</v>
      </c>
      <c r="BV673" s="53"/>
      <c r="BW673" s="53" t="s">
        <v>185</v>
      </c>
      <c r="BX673" s="53">
        <v>7</v>
      </c>
      <c r="BY673" s="83">
        <v>46128</v>
      </c>
      <c r="BZ673" s="53"/>
      <c r="CA673" s="53"/>
    </row>
    <row r="674" spans="3:79" ht="14.25" hidden="1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6"/>
        <v>4</v>
      </c>
      <c r="M674" s="26">
        <f t="shared" si="57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67" t="e">
        <f>SUMIFS([1]Up!$J:$J,[1]Up!$D:$D,D674)</f>
        <v>#VALUE!</v>
      </c>
      <c r="BQ674" s="82"/>
      <c r="BR674" s="82" t="str">
        <f t="shared" si="55"/>
        <v/>
      </c>
      <c r="BS674" s="53" t="str">
        <f t="shared" si="58"/>
        <v/>
      </c>
      <c r="BT674" s="53" t="s">
        <v>50</v>
      </c>
      <c r="BU674" s="84" t="s">
        <v>176</v>
      </c>
      <c r="BV674" s="53"/>
      <c r="BW674" s="53" t="s">
        <v>177</v>
      </c>
      <c r="BX674" s="53">
        <v>4</v>
      </c>
      <c r="BY674" s="83">
        <v>46133</v>
      </c>
      <c r="BZ674" s="53"/>
      <c r="CA674" s="53"/>
    </row>
    <row r="675" spans="3:79" ht="14.25" hidden="1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6"/>
        <v>4</v>
      </c>
      <c r="M675" s="26">
        <f t="shared" si="57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67" t="e">
        <f>SUMIFS([1]Up!$J:$J,[1]Up!$D:$D,D675)</f>
        <v>#VALUE!</v>
      </c>
      <c r="BQ675" s="82"/>
      <c r="BR675" s="82" t="str">
        <f t="shared" si="55"/>
        <v/>
      </c>
      <c r="BS675" s="53" t="str">
        <f t="shared" si="58"/>
        <v/>
      </c>
      <c r="BT675" s="53" t="s">
        <v>50</v>
      </c>
      <c r="BU675" s="84" t="s">
        <v>176</v>
      </c>
      <c r="BV675" s="53"/>
      <c r="BW675" s="53" t="s">
        <v>177</v>
      </c>
      <c r="BX675" s="53">
        <v>4</v>
      </c>
      <c r="BY675" s="83">
        <v>46133</v>
      </c>
      <c r="BZ675" s="53"/>
      <c r="CA675" s="53"/>
    </row>
    <row r="676" spans="3:79" ht="14.25" hidden="1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6"/>
        <v>2</v>
      </c>
      <c r="M676" s="26">
        <f t="shared" si="5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67" t="e">
        <f>SUMIFS([1]Up!$J:$J,[1]Up!$D:$D,D676)</f>
        <v>#VALUE!</v>
      </c>
      <c r="BQ676" s="82"/>
      <c r="BR676" s="82" t="str">
        <f t="shared" si="55"/>
        <v/>
      </c>
      <c r="BS676" s="53" t="str">
        <f t="shared" si="58"/>
        <v/>
      </c>
      <c r="BT676" s="53" t="s">
        <v>50</v>
      </c>
      <c r="BU676" s="84" t="s">
        <v>60</v>
      </c>
      <c r="BV676" s="53"/>
      <c r="BW676" s="53" t="s">
        <v>61</v>
      </c>
      <c r="BX676" s="53">
        <v>2</v>
      </c>
      <c r="BY676" s="83">
        <v>46134</v>
      </c>
      <c r="BZ676" s="53"/>
      <c r="CA676" s="53"/>
    </row>
    <row r="677" spans="3:79" ht="14.25" hidden="1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6"/>
        <v>4</v>
      </c>
      <c r="M677" s="26">
        <f t="shared" si="57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67" t="e">
        <f>SUMIFS([1]Up!$J:$J,[1]Up!$D:$D,D677)</f>
        <v>#VALUE!</v>
      </c>
      <c r="BQ677" s="82"/>
      <c r="BR677" s="82" t="str">
        <f t="shared" si="55"/>
        <v/>
      </c>
      <c r="BS677" s="53" t="str">
        <f t="shared" si="58"/>
        <v/>
      </c>
      <c r="BT677" s="53" t="s">
        <v>50</v>
      </c>
      <c r="BU677" s="84" t="s">
        <v>176</v>
      </c>
      <c r="BV677" s="53"/>
      <c r="BW677" s="53" t="s">
        <v>177</v>
      </c>
      <c r="BX677" s="53">
        <v>4</v>
      </c>
      <c r="BY677" s="83">
        <v>46133</v>
      </c>
      <c r="BZ677" s="53"/>
      <c r="CA677" s="53"/>
    </row>
    <row r="678" spans="3:79" ht="14.25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6"/>
        <v>1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67" t="e">
        <f>SUMIFS([1]Up!$J:$J,[1]Up!$D:$D,D678)</f>
        <v>#VALUE!</v>
      </c>
      <c r="BQ678" s="82"/>
      <c r="BR678" s="82" t="str">
        <f t="shared" si="55"/>
        <v/>
      </c>
      <c r="BS678" s="53" t="str">
        <f t="shared" si="58"/>
        <v/>
      </c>
      <c r="BT678" s="53" t="s">
        <v>50</v>
      </c>
      <c r="BU678" s="53"/>
      <c r="BV678" s="53"/>
      <c r="BW678" s="53" t="s">
        <v>51</v>
      </c>
      <c r="BX678" s="53">
        <v>1</v>
      </c>
      <c r="BY678" s="83"/>
      <c r="BZ678" s="53"/>
      <c r="CA678" s="53"/>
    </row>
    <row r="679" spans="3:79" ht="14.25" hidden="1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6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67" t="e">
        <f>SUMIFS([1]Up!$J:$J,[1]Up!$D:$D,D679)</f>
        <v>#VALUE!</v>
      </c>
      <c r="BQ679" s="82"/>
      <c r="BR679" s="82" t="str">
        <f t="shared" si="55"/>
        <v>PL6</v>
      </c>
      <c r="BS679" s="53" t="str">
        <f t="shared" si="58"/>
        <v/>
      </c>
      <c r="BT679" s="53" t="s">
        <v>50</v>
      </c>
      <c r="BU679" s="84" t="s">
        <v>161</v>
      </c>
      <c r="BV679" s="53"/>
      <c r="BW679" s="53" t="s">
        <v>162</v>
      </c>
      <c r="BX679" s="53">
        <v>1</v>
      </c>
      <c r="BY679" s="83">
        <v>46128</v>
      </c>
      <c r="BZ679" s="53"/>
      <c r="CA679" s="53"/>
    </row>
    <row r="680" spans="3:79" ht="14.25" hidden="1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6"/>
        <v>1</v>
      </c>
      <c r="M680" s="26">
        <f t="shared" si="5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67" t="e">
        <f>SUMIFS([1]Up!$J:$J,[1]Up!$D:$D,D680)</f>
        <v>#VALUE!</v>
      </c>
      <c r="BQ680" s="82"/>
      <c r="BR680" s="82" t="str">
        <f t="shared" si="55"/>
        <v/>
      </c>
      <c r="BS680" s="53" t="str">
        <f t="shared" si="58"/>
        <v/>
      </c>
      <c r="BT680" s="53" t="s">
        <v>50</v>
      </c>
      <c r="BU680" s="53" t="s">
        <v>169</v>
      </c>
      <c r="BV680" s="53"/>
      <c r="BW680" s="53" t="s">
        <v>170</v>
      </c>
      <c r="BX680" s="53">
        <v>1</v>
      </c>
      <c r="BY680" s="83">
        <v>46128</v>
      </c>
      <c r="BZ680" s="53"/>
      <c r="CA680" s="53"/>
    </row>
    <row r="681" spans="3:79" ht="14.25" hidden="1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6"/>
        <v>2</v>
      </c>
      <c r="M681" s="26">
        <f t="shared" si="57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67" t="e">
        <f>SUMIFS([1]Up!$J:$J,[1]Up!$D:$D,D681)</f>
        <v>#VALUE!</v>
      </c>
      <c r="BQ681" s="82"/>
      <c r="BR681" s="82" t="str">
        <f t="shared" si="55"/>
        <v>PL6</v>
      </c>
      <c r="BS681" s="53" t="str">
        <f t="shared" si="58"/>
        <v/>
      </c>
      <c r="BT681" s="53" t="s">
        <v>50</v>
      </c>
      <c r="BU681" s="84" t="s">
        <v>161</v>
      </c>
      <c r="BV681" s="53"/>
      <c r="BW681" s="53" t="s">
        <v>162</v>
      </c>
      <c r="BX681" s="53">
        <v>2</v>
      </c>
      <c r="BY681" s="83">
        <v>46128</v>
      </c>
      <c r="BZ681" s="53"/>
      <c r="CA681" s="53"/>
    </row>
    <row r="682" spans="3:79" ht="14.25" hidden="1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6"/>
        <v>1</v>
      </c>
      <c r="M682" s="26">
        <f t="shared" si="57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67" t="e">
        <f>SUMIFS([1]Up!$J:$J,[1]Up!$D:$D,D682)</f>
        <v>#VALUE!</v>
      </c>
      <c r="BQ682" s="82"/>
      <c r="BR682" s="82" t="str">
        <f t="shared" si="55"/>
        <v>PL6</v>
      </c>
      <c r="BS682" s="53" t="str">
        <f t="shared" si="58"/>
        <v/>
      </c>
      <c r="BT682" s="53" t="s">
        <v>50</v>
      </c>
      <c r="BU682" s="84" t="s">
        <v>161</v>
      </c>
      <c r="BV682" s="53"/>
      <c r="BW682" s="53" t="s">
        <v>162</v>
      </c>
      <c r="BX682" s="53">
        <v>1</v>
      </c>
      <c r="BY682" s="83">
        <v>46128</v>
      </c>
      <c r="BZ682" s="53"/>
      <c r="CA682" s="53"/>
    </row>
    <row r="683" spans="3:79" ht="14.25" hidden="1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6"/>
        <v>0</v>
      </c>
      <c r="M683" s="26">
        <f t="shared" si="5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67" t="e">
        <f>SUMIFS([1]Up!$J:$J,[1]Up!$D:$D,D683)</f>
        <v>#VALUE!</v>
      </c>
      <c r="BQ683" s="82"/>
      <c r="BR683" s="82" t="str">
        <f t="shared" si="55"/>
        <v/>
      </c>
      <c r="BS683" s="53" t="str">
        <f t="shared" si="58"/>
        <v/>
      </c>
      <c r="BT683" s="53"/>
      <c r="BU683" s="53"/>
      <c r="BV683" s="53"/>
      <c r="BW683" s="53"/>
      <c r="BX683" s="53"/>
      <c r="BY683" s="83"/>
      <c r="BZ683" s="53"/>
      <c r="CA683" s="53"/>
    </row>
    <row r="684" spans="3:79" ht="14.25" hidden="1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6"/>
        <v>0</v>
      </c>
      <c r="M684" s="26">
        <f t="shared" si="5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67" t="e">
        <f>SUMIFS([1]Up!$J:$J,[1]Up!$D:$D,D684)</f>
        <v>#VALUE!</v>
      </c>
      <c r="BQ684" s="82"/>
      <c r="BR684" s="82" t="str">
        <f t="shared" si="55"/>
        <v/>
      </c>
      <c r="BS684" s="53" t="str">
        <f t="shared" si="58"/>
        <v/>
      </c>
      <c r="BT684" s="53"/>
      <c r="BU684" s="53"/>
      <c r="BV684" s="53"/>
      <c r="BW684" s="53"/>
      <c r="BX684" s="53"/>
      <c r="BY684" s="83"/>
      <c r="BZ684" s="53"/>
      <c r="CA684" s="53"/>
    </row>
    <row r="685" spans="3:79" ht="14.25" hidden="1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6"/>
        <v>4</v>
      </c>
      <c r="M685" s="26">
        <f t="shared" si="57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67" t="e">
        <f>SUMIFS([1]Up!$J:$J,[1]Up!$D:$D,D685)</f>
        <v>#VALUE!</v>
      </c>
      <c r="BQ685" s="82"/>
      <c r="BR685" s="82" t="str">
        <f t="shared" ref="BR685:BR721" si="59">IFERROR(IF(C685="Plate",LEFT(E685,FIND("*",E685,1)-1),""),IF(C685="Plate",LEFT(E685,FIND("x",E685,1)-1),""))</f>
        <v/>
      </c>
      <c r="BS685" s="53" t="str">
        <f t="shared" si="58"/>
        <v/>
      </c>
      <c r="BT685" s="53" t="s">
        <v>82</v>
      </c>
      <c r="BU685" s="53" t="s">
        <v>83</v>
      </c>
      <c r="BV685" s="53"/>
      <c r="BW685" s="53" t="s">
        <v>84</v>
      </c>
      <c r="BX685" s="53">
        <v>4</v>
      </c>
      <c r="BY685" s="83">
        <v>46133</v>
      </c>
      <c r="BZ685" s="53"/>
      <c r="CA685" s="53"/>
    </row>
    <row r="686" spans="3:79" ht="14.25" hidden="1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6"/>
        <v>8</v>
      </c>
      <c r="M686" s="26">
        <f t="shared" si="5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67" t="e">
        <f>SUMIFS([1]Up!$J:$J,[1]Up!$D:$D,D686)</f>
        <v>#VALUE!</v>
      </c>
      <c r="BQ686" s="82"/>
      <c r="BR686" s="82" t="str">
        <f t="shared" si="59"/>
        <v>PL16</v>
      </c>
      <c r="BS686" s="53" t="str">
        <f t="shared" si="58"/>
        <v/>
      </c>
      <c r="BT686" s="53" t="s">
        <v>50</v>
      </c>
      <c r="BU686" s="53" t="s">
        <v>71</v>
      </c>
      <c r="BV686" s="53"/>
      <c r="BW686" s="53" t="s">
        <v>72</v>
      </c>
      <c r="BX686" s="53">
        <v>8</v>
      </c>
      <c r="BY686" s="83">
        <v>46128</v>
      </c>
      <c r="BZ686" s="53"/>
      <c r="CA686" s="53"/>
    </row>
    <row r="687" spans="3:79" ht="14.25" hidden="1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6"/>
        <v>1</v>
      </c>
      <c r="M687" s="26">
        <f t="shared" si="5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67" t="e">
        <f>SUMIFS([1]Up!$J:$J,[1]Up!$D:$D,D687)</f>
        <v>#VALUE!</v>
      </c>
      <c r="BQ687" s="82"/>
      <c r="BR687" s="82" t="str">
        <f t="shared" si="59"/>
        <v/>
      </c>
      <c r="BS687" s="53" t="str">
        <f t="shared" si="58"/>
        <v/>
      </c>
      <c r="BT687" s="53" t="s">
        <v>50</v>
      </c>
      <c r="BU687" s="53" t="s">
        <v>153</v>
      </c>
      <c r="BV687" s="53"/>
      <c r="BW687" s="53" t="s">
        <v>154</v>
      </c>
      <c r="BX687" s="53">
        <v>1</v>
      </c>
      <c r="BY687" s="83">
        <v>46128</v>
      </c>
      <c r="BZ687" s="53"/>
      <c r="CA687" s="53"/>
    </row>
    <row r="688" spans="3:79" ht="14.25" hidden="1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6"/>
        <v>7</v>
      </c>
      <c r="M688" s="26">
        <f t="shared" si="57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67" t="e">
        <f>SUMIFS([1]Up!$J:$J,[1]Up!$D:$D,D688)</f>
        <v>#VALUE!</v>
      </c>
      <c r="BQ688" s="82"/>
      <c r="BR688" s="82" t="str">
        <f t="shared" si="59"/>
        <v/>
      </c>
      <c r="BS688" s="53" t="str">
        <f t="shared" si="58"/>
        <v/>
      </c>
      <c r="BT688" s="53" t="s">
        <v>50</v>
      </c>
      <c r="BU688" s="84" t="s">
        <v>60</v>
      </c>
      <c r="BV688" s="53"/>
      <c r="BW688" s="53" t="s">
        <v>61</v>
      </c>
      <c r="BX688" s="53">
        <v>7</v>
      </c>
      <c r="BY688" s="83">
        <v>46134</v>
      </c>
      <c r="BZ688" s="53"/>
      <c r="CA688" s="53"/>
    </row>
    <row r="689" spans="3:79" ht="14.25" hidden="1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6"/>
        <v>7</v>
      </c>
      <c r="M689" s="26">
        <f t="shared" si="57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67" t="e">
        <f>SUMIFS([1]Up!$J:$J,[1]Up!$D:$D,D689)</f>
        <v>#VALUE!</v>
      </c>
      <c r="BQ689" s="82"/>
      <c r="BR689" s="82" t="str">
        <f t="shared" si="59"/>
        <v/>
      </c>
      <c r="BS689" s="53" t="str">
        <f t="shared" si="58"/>
        <v/>
      </c>
      <c r="BT689" s="53" t="s">
        <v>50</v>
      </c>
      <c r="BU689" s="84" t="s">
        <v>60</v>
      </c>
      <c r="BV689" s="53"/>
      <c r="BW689" s="53" t="s">
        <v>61</v>
      </c>
      <c r="BX689" s="53">
        <v>7</v>
      </c>
      <c r="BY689" s="83">
        <v>46134</v>
      </c>
      <c r="BZ689" s="53"/>
      <c r="CA689" s="53"/>
    </row>
    <row r="690" spans="3:79" ht="14.25" hidden="1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6"/>
        <v>1</v>
      </c>
      <c r="M690" s="26">
        <f t="shared" si="57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67" t="e">
        <f>SUMIFS([1]Up!$J:$J,[1]Up!$D:$D,D690)</f>
        <v>#VALUE!</v>
      </c>
      <c r="BQ690" s="82"/>
      <c r="BR690" s="82" t="str">
        <f t="shared" si="59"/>
        <v/>
      </c>
      <c r="BS690" s="53" t="str">
        <f t="shared" si="58"/>
        <v>Thừa 1</v>
      </c>
      <c r="BT690" s="53" t="s">
        <v>50</v>
      </c>
      <c r="BU690" s="84" t="s">
        <v>3655</v>
      </c>
      <c r="BV690" s="53"/>
      <c r="BW690" s="53" t="s">
        <v>3656</v>
      </c>
      <c r="BX690" s="53">
        <v>1</v>
      </c>
      <c r="BY690" s="83">
        <v>46200</v>
      </c>
      <c r="BZ690" s="53"/>
      <c r="CA690" s="53"/>
    </row>
    <row r="691" spans="3:79" ht="14.25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6"/>
        <v>1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67" t="e">
        <f>SUMIFS([1]Up!$J:$J,[1]Up!$D:$D,D691)</f>
        <v>#VALUE!</v>
      </c>
      <c r="BQ691" s="82"/>
      <c r="BR691" s="82" t="str">
        <f t="shared" si="59"/>
        <v/>
      </c>
      <c r="BS691" s="53" t="str">
        <f t="shared" si="58"/>
        <v/>
      </c>
      <c r="BT691" s="53" t="s">
        <v>50</v>
      </c>
      <c r="BU691" s="53"/>
      <c r="BV691" s="53"/>
      <c r="BW691" s="53" t="s">
        <v>51</v>
      </c>
      <c r="BX691" s="53">
        <v>1</v>
      </c>
      <c r="BY691" s="83"/>
      <c r="BZ691" s="53"/>
      <c r="CA691" s="53"/>
    </row>
    <row r="692" spans="3:79" ht="14.25" hidden="1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6"/>
        <v>1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67" t="e">
        <f>SUMIFS([1]Up!$J:$J,[1]Up!$D:$D,D692)</f>
        <v>#VALUE!</v>
      </c>
      <c r="BQ692" s="82" t="s">
        <v>143</v>
      </c>
      <c r="BR692" s="82" t="str">
        <f t="shared" si="59"/>
        <v>PL6</v>
      </c>
      <c r="BS692" s="53" t="str">
        <f t="shared" si="58"/>
        <v>Thừa 1</v>
      </c>
      <c r="BT692" s="53" t="s">
        <v>50</v>
      </c>
      <c r="BU692" s="53"/>
      <c r="BV692" s="53"/>
      <c r="BW692" s="53" t="s">
        <v>51</v>
      </c>
      <c r="BX692" s="53">
        <v>1</v>
      </c>
      <c r="BY692" s="83"/>
      <c r="BZ692" s="53"/>
      <c r="CA692" s="53"/>
    </row>
    <row r="693" spans="3:79" ht="14.25" hidden="1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6"/>
        <v>8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67" t="e">
        <f>SUMIFS([1]Up!$J:$J,[1]Up!$D:$D,D693)</f>
        <v>#VALUE!</v>
      </c>
      <c r="BQ693" s="82"/>
      <c r="BR693" s="82" t="str">
        <f t="shared" si="59"/>
        <v>PL28</v>
      </c>
      <c r="BS693" s="53" t="str">
        <f t="shared" si="58"/>
        <v/>
      </c>
      <c r="BT693" s="53" t="s">
        <v>50</v>
      </c>
      <c r="BU693" s="53" t="s">
        <v>138</v>
      </c>
      <c r="BV693" s="53"/>
      <c r="BW693" s="53" t="s">
        <v>139</v>
      </c>
      <c r="BX693" s="53">
        <v>8</v>
      </c>
      <c r="BY693" s="83">
        <v>46128</v>
      </c>
      <c r="BZ693" s="53"/>
      <c r="CA693" s="53"/>
    </row>
    <row r="694" spans="3:79" ht="14.25" hidden="1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6"/>
        <v>7</v>
      </c>
      <c r="M694" s="26">
        <f t="shared" si="57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67" t="e">
        <f>SUMIFS([1]Up!$J:$J,[1]Up!$D:$D,D694)</f>
        <v>#VALUE!</v>
      </c>
      <c r="BQ694" s="82"/>
      <c r="BR694" s="82" t="str">
        <f t="shared" si="59"/>
        <v>PL4</v>
      </c>
      <c r="BS694" s="53" t="str">
        <f t="shared" si="58"/>
        <v/>
      </c>
      <c r="BT694" s="53" t="s">
        <v>50</v>
      </c>
      <c r="BU694" s="53" t="s">
        <v>134</v>
      </c>
      <c r="BV694" s="53"/>
      <c r="BW694" s="53" t="s">
        <v>135</v>
      </c>
      <c r="BX694" s="53">
        <v>7</v>
      </c>
      <c r="BY694" s="83">
        <v>46149</v>
      </c>
      <c r="BZ694" s="53"/>
      <c r="CA694" s="53"/>
    </row>
    <row r="695" spans="3:79" ht="14.25" hidden="1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6"/>
        <v>16</v>
      </c>
      <c r="M695" s="26">
        <f t="shared" si="5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67" t="e">
        <f>SUMIFS([1]Up!$J:$J,[1]Up!$D:$D,D695)</f>
        <v>#VALUE!</v>
      </c>
      <c r="BQ695" s="82"/>
      <c r="BR695" s="82" t="str">
        <f t="shared" si="59"/>
        <v>PL10</v>
      </c>
      <c r="BS695" s="53" t="str">
        <f t="shared" si="58"/>
        <v/>
      </c>
      <c r="BT695" s="53" t="s">
        <v>50</v>
      </c>
      <c r="BU695" s="84" t="s">
        <v>130</v>
      </c>
      <c r="BV695" s="53"/>
      <c r="BW695" s="53" t="s">
        <v>131</v>
      </c>
      <c r="BX695" s="53">
        <v>16</v>
      </c>
      <c r="BY695" s="83">
        <v>46128</v>
      </c>
      <c r="BZ695" s="53"/>
      <c r="CA695" s="53"/>
    </row>
    <row r="696" spans="3:79" ht="14.25" hidden="1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6"/>
        <v>8</v>
      </c>
      <c r="M696" s="26">
        <f t="shared" si="5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67" t="e">
        <f>SUMIFS([1]Up!$J:$J,[1]Up!$D:$D,D696)</f>
        <v>#VALUE!</v>
      </c>
      <c r="BQ696" s="82"/>
      <c r="BR696" s="82" t="str">
        <f t="shared" si="59"/>
        <v>PL8</v>
      </c>
      <c r="BS696" s="53" t="str">
        <f t="shared" si="58"/>
        <v/>
      </c>
      <c r="BT696" s="53" t="s">
        <v>50</v>
      </c>
      <c r="BU696" s="53" t="s">
        <v>3653</v>
      </c>
      <c r="BV696" s="53"/>
      <c r="BW696" s="53" t="s">
        <v>122</v>
      </c>
      <c r="BX696" s="53">
        <v>8</v>
      </c>
      <c r="BY696" s="83">
        <v>46212</v>
      </c>
      <c r="BZ696" s="53"/>
      <c r="CA696" s="53"/>
    </row>
    <row r="697" spans="3:79" ht="14.25" hidden="1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6"/>
        <v>8</v>
      </c>
      <c r="M697" s="26">
        <f t="shared" si="5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67" t="e">
        <f>SUMIFS([1]Up!$J:$J,[1]Up!$D:$D,D697)</f>
        <v>#VALUE!</v>
      </c>
      <c r="BQ697" s="82"/>
      <c r="BR697" s="82" t="str">
        <f t="shared" si="59"/>
        <v>PL12</v>
      </c>
      <c r="BS697" s="53" t="str">
        <f t="shared" si="58"/>
        <v/>
      </c>
      <c r="BT697" s="53" t="s">
        <v>50</v>
      </c>
      <c r="BU697" s="53" t="s">
        <v>98</v>
      </c>
      <c r="BV697" s="53"/>
      <c r="BW697" s="53" t="s">
        <v>99</v>
      </c>
      <c r="BX697" s="53">
        <v>8</v>
      </c>
      <c r="BY697" s="83">
        <v>46128</v>
      </c>
      <c r="BZ697" s="53"/>
      <c r="CA697" s="53"/>
    </row>
    <row r="698" spans="3:79" ht="14.25" hidden="1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6"/>
        <v>8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67" t="e">
        <f>SUMIFS([1]Up!$J:$J,[1]Up!$D:$D,D698)</f>
        <v>#VALUE!</v>
      </c>
      <c r="BQ698" s="82"/>
      <c r="BR698" s="82" t="str">
        <f t="shared" si="59"/>
        <v>PL8</v>
      </c>
      <c r="BS698" s="53" t="str">
        <f t="shared" si="58"/>
        <v/>
      </c>
      <c r="BT698" s="53" t="s">
        <v>50</v>
      </c>
      <c r="BU698" s="53" t="s">
        <v>3653</v>
      </c>
      <c r="BV698" s="53"/>
      <c r="BW698" s="53" t="s">
        <v>122</v>
      </c>
      <c r="BX698" s="53">
        <v>8</v>
      </c>
      <c r="BY698" s="83">
        <v>46212</v>
      </c>
      <c r="BZ698" s="53"/>
      <c r="CA698" s="53"/>
    </row>
    <row r="699" spans="3:79" ht="14.25" hidden="1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6"/>
        <v>16</v>
      </c>
      <c r="M699" s="26">
        <f t="shared" si="5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67" t="e">
        <f>SUMIFS([1]Up!$J:$J,[1]Up!$D:$D,D699)</f>
        <v>#VALUE!</v>
      </c>
      <c r="BQ699" s="82"/>
      <c r="BR699" s="82" t="str">
        <f t="shared" si="59"/>
        <v>PL12</v>
      </c>
      <c r="BS699" s="53" t="str">
        <f t="shared" si="58"/>
        <v/>
      </c>
      <c r="BT699" s="53" t="s">
        <v>50</v>
      </c>
      <c r="BU699" s="53" t="s">
        <v>98</v>
      </c>
      <c r="BV699" s="53"/>
      <c r="BW699" s="53" t="s">
        <v>99</v>
      </c>
      <c r="BX699" s="53">
        <v>16</v>
      </c>
      <c r="BY699" s="83">
        <v>46128</v>
      </c>
      <c r="BZ699" s="53"/>
      <c r="CA699" s="53"/>
    </row>
    <row r="700" spans="3:79" ht="14.25" hidden="1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6"/>
        <v>4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67" t="e">
        <f>SUMIFS([1]Up!$J:$J,[1]Up!$D:$D,D700)</f>
        <v>#VALUE!</v>
      </c>
      <c r="BQ700" s="82"/>
      <c r="BR700" s="82" t="str">
        <f t="shared" si="59"/>
        <v>PL10</v>
      </c>
      <c r="BS700" s="53" t="str">
        <f t="shared" si="58"/>
        <v/>
      </c>
      <c r="BT700" s="53" t="s">
        <v>50</v>
      </c>
      <c r="BU700" s="53" t="s">
        <v>104</v>
      </c>
      <c r="BV700" s="53"/>
      <c r="BW700" s="53" t="s">
        <v>105</v>
      </c>
      <c r="BX700" s="53">
        <v>4</v>
      </c>
      <c r="BY700" s="83">
        <v>46128</v>
      </c>
      <c r="BZ700" s="53"/>
      <c r="CA700" s="53"/>
    </row>
    <row r="701" spans="3:79" ht="14.25" hidden="1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6"/>
        <v>4</v>
      </c>
      <c r="M701" s="26">
        <f t="shared" si="5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67" t="e">
        <f>SUMIFS([1]Up!$J:$J,[1]Up!$D:$D,D701)</f>
        <v>#VALUE!</v>
      </c>
      <c r="BQ701" s="82"/>
      <c r="BR701" s="82" t="str">
        <f t="shared" si="59"/>
        <v>PL10</v>
      </c>
      <c r="BS701" s="53" t="str">
        <f t="shared" si="58"/>
        <v/>
      </c>
      <c r="BT701" s="53" t="s">
        <v>50</v>
      </c>
      <c r="BU701" s="53" t="s">
        <v>104</v>
      </c>
      <c r="BV701" s="53"/>
      <c r="BW701" s="53" t="s">
        <v>105</v>
      </c>
      <c r="BX701" s="53">
        <v>4</v>
      </c>
      <c r="BY701" s="83">
        <v>46128</v>
      </c>
      <c r="BZ701" s="53"/>
      <c r="CA701" s="53"/>
    </row>
    <row r="702" spans="3:79" ht="14.25" hidden="1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6"/>
        <v>4</v>
      </c>
      <c r="M702" s="26">
        <f t="shared" si="5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67" t="e">
        <f>SUMIFS([1]Up!$J:$J,[1]Up!$D:$D,D702)</f>
        <v>#VALUE!</v>
      </c>
      <c r="BQ702" s="82"/>
      <c r="BR702" s="82" t="str">
        <f t="shared" si="59"/>
        <v>PL12</v>
      </c>
      <c r="BS702" s="53" t="str">
        <f t="shared" si="58"/>
        <v/>
      </c>
      <c r="BT702" s="53" t="s">
        <v>50</v>
      </c>
      <c r="BU702" s="53" t="s">
        <v>98</v>
      </c>
      <c r="BV702" s="53"/>
      <c r="BW702" s="53" t="s">
        <v>99</v>
      </c>
      <c r="BX702" s="53">
        <v>4</v>
      </c>
      <c r="BY702" s="83">
        <v>46128</v>
      </c>
      <c r="BZ702" s="53"/>
      <c r="CA702" s="53"/>
    </row>
    <row r="703" spans="3:79" ht="14.25" hidden="1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6"/>
        <v>4</v>
      </c>
      <c r="M703" s="26">
        <f t="shared" si="5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67" t="e">
        <f>SUMIFS([1]Up!$J:$J,[1]Up!$D:$D,D703)</f>
        <v>#VALUE!</v>
      </c>
      <c r="BQ703" s="82"/>
      <c r="BR703" s="82" t="str">
        <f t="shared" si="59"/>
        <v>PL12</v>
      </c>
      <c r="BS703" s="53" t="str">
        <f t="shared" si="58"/>
        <v/>
      </c>
      <c r="BT703" s="53" t="s">
        <v>50</v>
      </c>
      <c r="BU703" s="53" t="s">
        <v>98</v>
      </c>
      <c r="BV703" s="53"/>
      <c r="BW703" s="53" t="s">
        <v>99</v>
      </c>
      <c r="BX703" s="53">
        <v>4</v>
      </c>
      <c r="BY703" s="83">
        <v>46128</v>
      </c>
      <c r="BZ703" s="53"/>
      <c r="CA703" s="53"/>
    </row>
    <row r="704" spans="3:79" ht="14.25" hidden="1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6"/>
        <v>4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67" t="e">
        <f>SUMIFS([1]Up!$J:$J,[1]Up!$D:$D,D704)</f>
        <v>#VALUE!</v>
      </c>
      <c r="BQ704" s="82"/>
      <c r="BR704" s="82" t="str">
        <f t="shared" si="59"/>
        <v>PL12</v>
      </c>
      <c r="BS704" s="53" t="str">
        <f t="shared" si="58"/>
        <v/>
      </c>
      <c r="BT704" s="53" t="s">
        <v>50</v>
      </c>
      <c r="BU704" s="53" t="s">
        <v>98</v>
      </c>
      <c r="BV704" s="53"/>
      <c r="BW704" s="53" t="s">
        <v>99</v>
      </c>
      <c r="BX704" s="53">
        <v>4</v>
      </c>
      <c r="BY704" s="83">
        <v>46128</v>
      </c>
      <c r="BZ704" s="53"/>
      <c r="CA704" s="53"/>
    </row>
    <row r="705" spans="3:79" ht="14.25" hidden="1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6"/>
        <v>20</v>
      </c>
      <c r="M705" s="26">
        <f t="shared" si="5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67" t="e">
        <f>SUMIFS([1]Up!$J:$J,[1]Up!$D:$D,D705)</f>
        <v>#VALUE!</v>
      </c>
      <c r="BQ705" s="82"/>
      <c r="BR705" s="82" t="str">
        <f t="shared" si="59"/>
        <v>PL10</v>
      </c>
      <c r="BS705" s="53" t="str">
        <f t="shared" si="58"/>
        <v/>
      </c>
      <c r="BT705" s="53" t="s">
        <v>50</v>
      </c>
      <c r="BU705" s="53" t="s">
        <v>104</v>
      </c>
      <c r="BV705" s="53"/>
      <c r="BW705" s="53" t="s">
        <v>105</v>
      </c>
      <c r="BX705" s="53">
        <v>20</v>
      </c>
      <c r="BY705" s="83">
        <v>46128</v>
      </c>
      <c r="BZ705" s="53"/>
      <c r="CA705" s="53"/>
    </row>
    <row r="706" spans="3:79" ht="14.25" hidden="1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6"/>
        <v>4</v>
      </c>
      <c r="M706" s="26">
        <f t="shared" si="57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67" t="e">
        <f>SUMIFS([1]Up!$J:$J,[1]Up!$D:$D,D706)</f>
        <v>#VALUE!</v>
      </c>
      <c r="BQ706" s="82"/>
      <c r="BR706" s="82" t="str">
        <f t="shared" si="59"/>
        <v>PL12</v>
      </c>
      <c r="BS706" s="53" t="str">
        <f t="shared" si="58"/>
        <v/>
      </c>
      <c r="BT706" s="53" t="s">
        <v>50</v>
      </c>
      <c r="BU706" s="53" t="s">
        <v>98</v>
      </c>
      <c r="BV706" s="53"/>
      <c r="BW706" s="53" t="s">
        <v>99</v>
      </c>
      <c r="BX706" s="53">
        <v>4</v>
      </c>
      <c r="BY706" s="83">
        <v>46128</v>
      </c>
      <c r="BZ706" s="53"/>
      <c r="CA706" s="53"/>
    </row>
    <row r="707" spans="3:79" ht="14.25" hidden="1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6"/>
        <v>4</v>
      </c>
      <c r="M707" s="26">
        <f t="shared" si="5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67" t="e">
        <f>SUMIFS([1]Up!$J:$J,[1]Up!$D:$D,D707)</f>
        <v>#VALUE!</v>
      </c>
      <c r="BQ707" s="82"/>
      <c r="BR707" s="82" t="str">
        <f t="shared" si="59"/>
        <v>PL12</v>
      </c>
      <c r="BS707" s="53" t="str">
        <f t="shared" si="58"/>
        <v/>
      </c>
      <c r="BT707" s="53" t="s">
        <v>50</v>
      </c>
      <c r="BU707" s="53" t="s">
        <v>98</v>
      </c>
      <c r="BV707" s="53"/>
      <c r="BW707" s="53" t="s">
        <v>99</v>
      </c>
      <c r="BX707" s="53">
        <v>4</v>
      </c>
      <c r="BY707" s="83">
        <v>46128</v>
      </c>
      <c r="BZ707" s="53"/>
      <c r="CA707" s="53"/>
    </row>
    <row r="708" spans="3:79" ht="14.25" hidden="1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6"/>
        <v>0</v>
      </c>
      <c r="M708" s="26">
        <f t="shared" si="5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67" t="e">
        <f>SUMIFS([1]Up!$J:$J,[1]Up!$D:$D,D708)</f>
        <v>#VALUE!</v>
      </c>
      <c r="BQ708" s="82"/>
      <c r="BR708" s="82" t="str">
        <f t="shared" si="59"/>
        <v/>
      </c>
      <c r="BS708" s="53" t="str">
        <f t="shared" si="58"/>
        <v/>
      </c>
      <c r="BT708" s="53"/>
      <c r="BU708" s="53"/>
      <c r="BV708" s="53"/>
      <c r="BW708" s="53"/>
      <c r="BX708" s="53"/>
      <c r="BY708" s="83"/>
      <c r="BZ708" s="53"/>
      <c r="CA708" s="53"/>
    </row>
    <row r="709" spans="3:79" ht="14.25" hidden="1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6"/>
        <v>0</v>
      </c>
      <c r="M709" s="26">
        <f t="shared" si="5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67" t="e">
        <f>SUMIFS([1]Up!$J:$J,[1]Up!$D:$D,D709)</f>
        <v>#VALUE!</v>
      </c>
      <c r="BQ709" s="82"/>
      <c r="BR709" s="82" t="str">
        <f t="shared" si="59"/>
        <v/>
      </c>
      <c r="BS709" s="53" t="str">
        <f t="shared" si="58"/>
        <v/>
      </c>
      <c r="BT709" s="53"/>
      <c r="BU709" s="53"/>
      <c r="BV709" s="53"/>
      <c r="BW709" s="53"/>
      <c r="BX709" s="53"/>
      <c r="BY709" s="83"/>
      <c r="BZ709" s="53"/>
      <c r="CA709" s="53"/>
    </row>
    <row r="710" spans="3:79" ht="14.25" hidden="1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6"/>
        <v>4</v>
      </c>
      <c r="M710" s="26">
        <f t="shared" si="57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67" t="e">
        <f>SUMIFS([1]Up!$J:$J,[1]Up!$D:$D,D710)</f>
        <v>#VALUE!</v>
      </c>
      <c r="BQ710" s="82"/>
      <c r="BR710" s="82" t="str">
        <f t="shared" si="59"/>
        <v/>
      </c>
      <c r="BS710" s="53" t="str">
        <f t="shared" si="58"/>
        <v/>
      </c>
      <c r="BT710" s="53" t="s">
        <v>82</v>
      </c>
      <c r="BU710" s="53" t="s">
        <v>83</v>
      </c>
      <c r="BV710" s="53"/>
      <c r="BW710" s="53" t="s">
        <v>84</v>
      </c>
      <c r="BX710" s="53">
        <v>4</v>
      </c>
      <c r="BY710" s="83">
        <v>46133</v>
      </c>
      <c r="BZ710" s="53"/>
      <c r="CA710" s="53"/>
    </row>
    <row r="711" spans="3:79" ht="14.25" hidden="1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6"/>
        <v>1</v>
      </c>
      <c r="M711" s="26">
        <f t="shared" si="5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67" t="e">
        <f>SUMIFS([1]Up!$J:$J,[1]Up!$D:$D,D711)</f>
        <v>#VALUE!</v>
      </c>
      <c r="BQ711" s="82"/>
      <c r="BR711" s="82" t="str">
        <f t="shared" si="59"/>
        <v/>
      </c>
      <c r="BS711" s="53" t="str">
        <f t="shared" si="58"/>
        <v/>
      </c>
      <c r="BT711" s="53" t="s">
        <v>50</v>
      </c>
      <c r="BU711" s="53" t="s">
        <v>76</v>
      </c>
      <c r="BV711" s="53"/>
      <c r="BW711" s="53" t="s">
        <v>77</v>
      </c>
      <c r="BX711" s="53">
        <v>1</v>
      </c>
      <c r="BY711" s="83">
        <v>46133</v>
      </c>
      <c r="BZ711" s="53"/>
      <c r="CA711" s="53"/>
    </row>
    <row r="712" spans="3:79" ht="14.25" hidden="1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6"/>
        <v>4</v>
      </c>
      <c r="M712" s="26">
        <f t="shared" si="5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67" t="e">
        <f>SUMIFS([1]Up!$J:$J,[1]Up!$D:$D,D712)</f>
        <v>#VALUE!</v>
      </c>
      <c r="BQ712" s="82"/>
      <c r="BR712" s="82" t="str">
        <f t="shared" si="59"/>
        <v/>
      </c>
      <c r="BS712" s="53" t="str">
        <f t="shared" si="58"/>
        <v/>
      </c>
      <c r="BT712" s="53" t="s">
        <v>50</v>
      </c>
      <c r="BU712" s="53" t="s">
        <v>76</v>
      </c>
      <c r="BV712" s="53"/>
      <c r="BW712" s="53" t="s">
        <v>77</v>
      </c>
      <c r="BX712" s="53">
        <v>4</v>
      </c>
      <c r="BY712" s="83">
        <v>46133</v>
      </c>
      <c r="BZ712" s="53"/>
      <c r="CA712" s="53"/>
    </row>
    <row r="713" spans="3:79" ht="14.25" hidden="1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6"/>
        <v>2</v>
      </c>
      <c r="M713" s="26">
        <f t="shared" si="5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67" t="e">
        <f>SUMIFS([1]Up!$J:$J,[1]Up!$D:$D,D713)</f>
        <v>#VALUE!</v>
      </c>
      <c r="BQ713" s="82"/>
      <c r="BR713" s="82" t="str">
        <f t="shared" si="59"/>
        <v/>
      </c>
      <c r="BS713" s="53" t="str">
        <f t="shared" si="58"/>
        <v/>
      </c>
      <c r="BT713" s="53" t="s">
        <v>50</v>
      </c>
      <c r="BU713" s="53" t="s">
        <v>76</v>
      </c>
      <c r="BV713" s="53"/>
      <c r="BW713" s="53" t="s">
        <v>77</v>
      </c>
      <c r="BX713" s="53">
        <v>2</v>
      </c>
      <c r="BY713" s="83">
        <v>46133</v>
      </c>
      <c r="BZ713" s="53"/>
      <c r="CA713" s="53"/>
    </row>
    <row r="714" spans="3:79" ht="14.25" hidden="1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6"/>
        <v>8</v>
      </c>
      <c r="M714" s="26">
        <f t="shared" si="5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67" t="e">
        <f>SUMIFS([1]Up!$J:$J,[1]Up!$D:$D,D714)</f>
        <v>#VALUE!</v>
      </c>
      <c r="BQ714" s="82"/>
      <c r="BR714" s="82" t="str">
        <f t="shared" si="59"/>
        <v>PL16</v>
      </c>
      <c r="BS714" s="53" t="str">
        <f t="shared" si="58"/>
        <v/>
      </c>
      <c r="BT714" s="53" t="s">
        <v>50</v>
      </c>
      <c r="BU714" s="53" t="s">
        <v>71</v>
      </c>
      <c r="BV714" s="53"/>
      <c r="BW714" s="53" t="s">
        <v>72</v>
      </c>
      <c r="BX714" s="53">
        <v>8</v>
      </c>
      <c r="BY714" s="83">
        <v>46128</v>
      </c>
      <c r="BZ714" s="53"/>
      <c r="CA714" s="53"/>
    </row>
    <row r="715" spans="3:79" ht="14.25" hidden="1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6"/>
        <v>4</v>
      </c>
      <c r="M715" s="26">
        <f t="shared" si="57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67" t="e">
        <f>SUMIFS([1]Up!$J:$J,[1]Up!$D:$D,D715)</f>
        <v>#VALUE!</v>
      </c>
      <c r="BQ715" s="82"/>
      <c r="BR715" s="82" t="str">
        <f t="shared" si="59"/>
        <v>PL38</v>
      </c>
      <c r="BS715" s="53" t="str">
        <f t="shared" si="58"/>
        <v/>
      </c>
      <c r="BT715" s="53" t="s">
        <v>50</v>
      </c>
      <c r="BU715" s="84" t="s">
        <v>67</v>
      </c>
      <c r="BV715" s="53"/>
      <c r="BW715" s="53" t="s">
        <v>68</v>
      </c>
      <c r="BX715" s="53">
        <v>4</v>
      </c>
      <c r="BY715" s="83">
        <v>46128</v>
      </c>
      <c r="BZ715" s="53"/>
      <c r="CA715" s="53"/>
    </row>
    <row r="716" spans="3:79" ht="14.25" hidden="1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6"/>
        <v>2</v>
      </c>
      <c r="M716" s="26">
        <f t="shared" si="57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67" t="e">
        <f>SUMIFS([1]Up!$J:$J,[1]Up!$D:$D,D716)</f>
        <v>#VALUE!</v>
      </c>
      <c r="BQ716" s="82"/>
      <c r="BR716" s="82" t="str">
        <f t="shared" si="59"/>
        <v/>
      </c>
      <c r="BS716" s="53" t="str">
        <f t="shared" si="58"/>
        <v/>
      </c>
      <c r="BT716" s="53" t="s">
        <v>50</v>
      </c>
      <c r="BU716" s="84" t="s">
        <v>60</v>
      </c>
      <c r="BV716" s="53"/>
      <c r="BW716" s="53" t="s">
        <v>61</v>
      </c>
      <c r="BX716" s="53">
        <v>2</v>
      </c>
      <c r="BY716" s="83">
        <v>46134</v>
      </c>
      <c r="BZ716" s="53"/>
      <c r="CA716" s="53"/>
    </row>
    <row r="717" spans="3:79" ht="14.25" hidden="1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6"/>
        <v>2</v>
      </c>
      <c r="M717" s="26">
        <f t="shared" si="57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67" t="e">
        <f>SUMIFS([1]Up!$J:$J,[1]Up!$D:$D,D717)</f>
        <v>#VALUE!</v>
      </c>
      <c r="BQ717" s="82"/>
      <c r="BR717" s="82" t="str">
        <f t="shared" si="59"/>
        <v/>
      </c>
      <c r="BS717" s="53" t="str">
        <f t="shared" si="58"/>
        <v/>
      </c>
      <c r="BT717" s="53" t="s">
        <v>50</v>
      </c>
      <c r="BU717" s="84" t="s">
        <v>60</v>
      </c>
      <c r="BV717" s="53"/>
      <c r="BW717" s="53" t="s">
        <v>61</v>
      </c>
      <c r="BX717" s="53">
        <v>2</v>
      </c>
      <c r="BY717" s="83">
        <v>46134</v>
      </c>
      <c r="BZ717" s="53"/>
      <c r="CA717" s="53"/>
    </row>
    <row r="718" spans="3:79" ht="14.25" hidden="1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6"/>
        <v>2</v>
      </c>
      <c r="M718" s="26">
        <f t="shared" si="57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67" t="e">
        <f>SUMIFS([1]Up!$J:$J,[1]Up!$D:$D,D718)</f>
        <v>#VALUE!</v>
      </c>
      <c r="BQ718" s="82"/>
      <c r="BR718" s="82" t="str">
        <f t="shared" si="59"/>
        <v/>
      </c>
      <c r="BS718" s="53" t="str">
        <f t="shared" si="58"/>
        <v/>
      </c>
      <c r="BT718" s="53" t="s">
        <v>50</v>
      </c>
      <c r="BU718" s="84" t="s">
        <v>60</v>
      </c>
      <c r="BV718" s="53"/>
      <c r="BW718" s="53" t="s">
        <v>61</v>
      </c>
      <c r="BX718" s="53">
        <v>2</v>
      </c>
      <c r="BY718" s="83">
        <v>46134</v>
      </c>
      <c r="BZ718" s="53"/>
      <c r="CA718" s="53"/>
    </row>
    <row r="719" spans="3:79" ht="14.25" hidden="1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6"/>
        <v>2</v>
      </c>
      <c r="M719" s="26">
        <f t="shared" si="5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67" t="e">
        <f>SUMIFS([1]Up!$J:$J,[1]Up!$D:$D,D719)</f>
        <v>#VALUE!</v>
      </c>
      <c r="BQ719" s="82"/>
      <c r="BR719" s="82" t="str">
        <f t="shared" si="59"/>
        <v/>
      </c>
      <c r="BS719" s="53" t="str">
        <f t="shared" si="58"/>
        <v/>
      </c>
      <c r="BT719" s="53" t="s">
        <v>56</v>
      </c>
      <c r="BU719" s="53"/>
      <c r="BV719" s="53"/>
      <c r="BW719" s="53" t="s">
        <v>51</v>
      </c>
      <c r="BX719" s="53">
        <v>2</v>
      </c>
      <c r="BY719" s="83"/>
      <c r="BZ719" s="53"/>
      <c r="CA719" s="53"/>
    </row>
    <row r="720" spans="3:79" ht="14.25" hidden="1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6"/>
        <v>2</v>
      </c>
      <c r="M720" s="26">
        <f t="shared" si="5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67" t="e">
        <f>SUMIFS([1]Up!$J:$J,[1]Up!$D:$D,D720)</f>
        <v>#VALUE!</v>
      </c>
      <c r="BQ720" s="82" t="s">
        <v>3869</v>
      </c>
      <c r="BR720" s="82" t="str">
        <f t="shared" si="59"/>
        <v/>
      </c>
      <c r="BS720" s="53" t="str">
        <f t="shared" si="58"/>
        <v>Thừa 2</v>
      </c>
      <c r="BT720" s="53" t="s">
        <v>50</v>
      </c>
      <c r="BU720" s="53"/>
      <c r="BV720" s="53"/>
      <c r="BW720" s="53" t="s">
        <v>51</v>
      </c>
      <c r="BX720" s="53">
        <v>2</v>
      </c>
      <c r="BY720" s="83"/>
      <c r="BZ720" s="53"/>
      <c r="CA720" s="53"/>
    </row>
    <row r="721" spans="3:79" ht="14.25" hidden="1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6"/>
        <v>32</v>
      </c>
      <c r="M721" s="26">
        <f t="shared" si="57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67" t="e">
        <f>SUMIFS([1]Up!$J:$J,[1]Up!$D:$D,D721)</f>
        <v>#VALUE!</v>
      </c>
      <c r="BQ721" s="82"/>
      <c r="BR721" s="82" t="str">
        <f t="shared" si="59"/>
        <v>PL8</v>
      </c>
      <c r="BS721" s="53" t="str">
        <f t="shared" si="58"/>
        <v>Thừa 32</v>
      </c>
      <c r="BT721" s="53" t="s">
        <v>50</v>
      </c>
      <c r="BU721" s="84" t="s">
        <v>3752</v>
      </c>
      <c r="BV721" s="53"/>
      <c r="BW721" s="53" t="s">
        <v>3753</v>
      </c>
      <c r="BX721" s="53">
        <v>64</v>
      </c>
      <c r="BY721" s="83">
        <v>46217</v>
      </c>
      <c r="BZ721" s="53"/>
      <c r="CA721" s="53"/>
    </row>
    <row r="722" spans="3:79" ht="14.25" hidden="1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6"/>
        <v>24</v>
      </c>
      <c r="M722" s="26">
        <f t="shared" si="5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67" t="e">
        <f>SUMIFS([1]Up!$J:$J,[1]Up!$D:$D,D722)</f>
        <v>#VALUE!</v>
      </c>
      <c r="BQ722" s="82"/>
      <c r="BR722" s="82"/>
      <c r="BS722" s="53" t="str">
        <f t="shared" si="58"/>
        <v/>
      </c>
      <c r="BT722" s="53" t="s">
        <v>50</v>
      </c>
      <c r="BU722" s="53" t="s">
        <v>3706</v>
      </c>
      <c r="BV722" s="53"/>
      <c r="BW722" s="53" t="s">
        <v>3707</v>
      </c>
      <c r="BX722" s="53">
        <v>24</v>
      </c>
      <c r="BY722" s="83">
        <v>46217</v>
      </c>
      <c r="BZ722" s="53"/>
      <c r="CA722" s="53"/>
    </row>
    <row r="723" spans="3:79" ht="14.25" hidden="1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6"/>
        <v>24</v>
      </c>
      <c r="M723" s="26">
        <f t="shared" si="57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67" t="e">
        <f>SUMIFS([1]Up!$J:$J,[1]Up!$D:$D,D723)</f>
        <v>#VALUE!</v>
      </c>
      <c r="BQ723" s="82"/>
      <c r="BR723" s="82"/>
      <c r="BS723" s="53" t="str">
        <f t="shared" si="58"/>
        <v/>
      </c>
      <c r="BT723" s="53" t="s">
        <v>50</v>
      </c>
      <c r="BU723" s="53" t="s">
        <v>3706</v>
      </c>
      <c r="BV723" s="53"/>
      <c r="BW723" s="53" t="s">
        <v>3707</v>
      </c>
      <c r="BX723" s="53">
        <v>24</v>
      </c>
      <c r="BY723" s="83">
        <v>46217</v>
      </c>
      <c r="BZ723" s="53"/>
      <c r="CA723" s="53"/>
    </row>
    <row r="724" spans="3:79" ht="14.25" hidden="1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6"/>
        <v>24</v>
      </c>
      <c r="M724" s="26">
        <f t="shared" si="5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67" t="e">
        <f>SUMIFS([1]Up!$J:$J,[1]Up!$D:$D,D724)</f>
        <v>#VALUE!</v>
      </c>
      <c r="BQ724" s="82"/>
      <c r="BR724" s="82"/>
      <c r="BS724" s="53" t="str">
        <f t="shared" si="58"/>
        <v/>
      </c>
      <c r="BT724" s="53" t="s">
        <v>50</v>
      </c>
      <c r="BU724" s="53" t="s">
        <v>3700</v>
      </c>
      <c r="BV724" s="53"/>
      <c r="BW724" s="53" t="s">
        <v>3701</v>
      </c>
      <c r="BX724" s="53">
        <v>24</v>
      </c>
      <c r="BY724" s="83">
        <v>46217</v>
      </c>
      <c r="BZ724" s="53"/>
      <c r="CA724" s="53"/>
    </row>
    <row r="725" spans="3:79" ht="14.25" hidden="1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6"/>
        <v>24</v>
      </c>
      <c r="M725" s="26">
        <f t="shared" si="5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67" t="e">
        <f>SUMIFS([1]Up!$J:$J,[1]Up!$D:$D,D725)</f>
        <v>#VALUE!</v>
      </c>
      <c r="BQ725" s="82"/>
      <c r="BR725" s="82"/>
      <c r="BS725" s="53" t="str">
        <f t="shared" si="58"/>
        <v/>
      </c>
      <c r="BT725" s="53" t="s">
        <v>50</v>
      </c>
      <c r="BU725" s="53" t="s">
        <v>3706</v>
      </c>
      <c r="BV725" s="53"/>
      <c r="BW725" s="53" t="s">
        <v>3707</v>
      </c>
      <c r="BX725" s="53">
        <v>24</v>
      </c>
      <c r="BY725" s="83">
        <v>46217</v>
      </c>
      <c r="BZ725" s="53"/>
      <c r="CA725" s="53"/>
    </row>
    <row r="726" spans="3:79" ht="14.25" hidden="1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6"/>
        <v>24</v>
      </c>
      <c r="M726" s="26">
        <f t="shared" si="57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67" t="e">
        <f>SUMIFS([1]Up!$J:$J,[1]Up!$D:$D,D726)</f>
        <v>#VALUE!</v>
      </c>
      <c r="BQ726" s="82"/>
      <c r="BR726" s="82"/>
      <c r="BS726" s="53" t="str">
        <f t="shared" si="58"/>
        <v/>
      </c>
      <c r="BT726" s="53" t="s">
        <v>50</v>
      </c>
      <c r="BU726" s="53" t="s">
        <v>3706</v>
      </c>
      <c r="BV726" s="53"/>
      <c r="BW726" s="53" t="s">
        <v>3707</v>
      </c>
      <c r="BX726" s="53">
        <v>24</v>
      </c>
      <c r="BY726" s="83">
        <v>46217</v>
      </c>
      <c r="BZ726" s="53"/>
      <c r="CA726" s="53"/>
    </row>
    <row r="727" spans="3:79" ht="14.25" hidden="1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6"/>
        <v>24</v>
      </c>
      <c r="M727" s="26">
        <f t="shared" si="5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67" t="e">
        <f>SUMIFS([1]Up!$J:$J,[1]Up!$D:$D,D727)</f>
        <v>#VALUE!</v>
      </c>
      <c r="BQ727" s="82"/>
      <c r="BR727" s="82"/>
      <c r="BS727" s="53" t="str">
        <f t="shared" si="58"/>
        <v/>
      </c>
      <c r="BT727" s="53" t="s">
        <v>50</v>
      </c>
      <c r="BU727" s="53" t="s">
        <v>3700</v>
      </c>
      <c r="BV727" s="53"/>
      <c r="BW727" s="53" t="s">
        <v>3701</v>
      </c>
      <c r="BX727" s="53">
        <v>24</v>
      </c>
      <c r="BY727" s="83">
        <v>46217</v>
      </c>
      <c r="BZ727" s="53"/>
      <c r="CA727" s="53"/>
    </row>
    <row r="728" spans="3:79" ht="14.25" hidden="1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6"/>
        <v>24</v>
      </c>
      <c r="M728" s="26">
        <f t="shared" si="5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67" t="e">
        <f>SUMIFS([1]Up!$J:$J,[1]Up!$D:$D,D728)</f>
        <v>#VALUE!</v>
      </c>
      <c r="BQ728" s="82"/>
      <c r="BR728" s="82"/>
      <c r="BS728" s="53" t="str">
        <f t="shared" si="58"/>
        <v/>
      </c>
      <c r="BT728" s="53" t="s">
        <v>50</v>
      </c>
      <c r="BU728" s="53" t="s">
        <v>3706</v>
      </c>
      <c r="BV728" s="53"/>
      <c r="BW728" s="53" t="s">
        <v>3707</v>
      </c>
      <c r="BX728" s="53">
        <v>24</v>
      </c>
      <c r="BY728" s="83">
        <v>46217</v>
      </c>
      <c r="BZ728" s="53"/>
      <c r="CA728" s="53"/>
    </row>
    <row r="729" spans="3:79" ht="14.25" hidden="1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6"/>
        <v>24</v>
      </c>
      <c r="M729" s="26">
        <f t="shared" si="5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67" t="e">
        <f>SUMIFS([1]Up!$J:$J,[1]Up!$D:$D,D729)</f>
        <v>#VALUE!</v>
      </c>
      <c r="BQ729" s="82"/>
      <c r="BR729" s="82"/>
      <c r="BS729" s="53" t="str">
        <f t="shared" si="58"/>
        <v/>
      </c>
      <c r="BT729" s="53" t="s">
        <v>50</v>
      </c>
      <c r="BU729" s="53" t="s">
        <v>3706</v>
      </c>
      <c r="BV729" s="53"/>
      <c r="BW729" s="53" t="s">
        <v>3707</v>
      </c>
      <c r="BX729" s="53">
        <v>24</v>
      </c>
      <c r="BY729" s="83">
        <v>46217</v>
      </c>
      <c r="BZ729" s="53"/>
      <c r="CA729" s="53"/>
    </row>
    <row r="730" spans="3:79" ht="14.25" hidden="1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6"/>
        <v>24</v>
      </c>
      <c r="M730" s="26">
        <f t="shared" si="57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67" t="e">
        <f>SUMIFS([1]Up!$J:$J,[1]Up!$D:$D,D730)</f>
        <v>#VALUE!</v>
      </c>
      <c r="BQ730" s="82"/>
      <c r="BR730" s="82"/>
      <c r="BS730" s="53" t="str">
        <f t="shared" si="58"/>
        <v/>
      </c>
      <c r="BT730" s="53" t="s">
        <v>50</v>
      </c>
      <c r="BU730" s="53" t="s">
        <v>3700</v>
      </c>
      <c r="BV730" s="53"/>
      <c r="BW730" s="53" t="s">
        <v>3701</v>
      </c>
      <c r="BX730" s="53">
        <v>24</v>
      </c>
      <c r="BY730" s="83">
        <v>46217</v>
      </c>
      <c r="BZ730" s="53"/>
      <c r="CA730" s="53"/>
    </row>
    <row r="731" spans="3:79" ht="14.25" hidden="1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6"/>
        <v>24</v>
      </c>
      <c r="M731" s="26">
        <f t="shared" si="57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67" t="e">
        <f>SUMIFS([1]Up!$J:$J,[1]Up!$D:$D,D731)</f>
        <v>#VALUE!</v>
      </c>
      <c r="BQ731" s="82"/>
      <c r="BR731" s="82"/>
      <c r="BS731" s="53" t="str">
        <f t="shared" si="58"/>
        <v/>
      </c>
      <c r="BT731" s="53" t="s">
        <v>50</v>
      </c>
      <c r="BU731" s="53" t="s">
        <v>3706</v>
      </c>
      <c r="BV731" s="53"/>
      <c r="BW731" s="53" t="s">
        <v>3707</v>
      </c>
      <c r="BX731" s="53">
        <v>24</v>
      </c>
      <c r="BY731" s="83">
        <v>46217</v>
      </c>
      <c r="BZ731" s="53"/>
      <c r="CA731" s="53"/>
    </row>
    <row r="732" spans="3:79" ht="14.25" hidden="1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6"/>
        <v>24</v>
      </c>
      <c r="M732" s="26">
        <f t="shared" si="57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67" t="e">
        <f>SUMIFS([1]Up!$J:$J,[1]Up!$D:$D,D732)</f>
        <v>#VALUE!</v>
      </c>
      <c r="BQ732" s="82"/>
      <c r="BR732" s="82"/>
      <c r="BS732" s="53" t="str">
        <f t="shared" si="58"/>
        <v/>
      </c>
      <c r="BT732" s="53" t="s">
        <v>50</v>
      </c>
      <c r="BU732" s="53" t="s">
        <v>3706</v>
      </c>
      <c r="BV732" s="53"/>
      <c r="BW732" s="53" t="s">
        <v>3707</v>
      </c>
      <c r="BX732" s="53">
        <v>24</v>
      </c>
      <c r="BY732" s="83">
        <v>46217</v>
      </c>
      <c r="BZ732" s="53"/>
      <c r="CA732" s="53"/>
    </row>
    <row r="733" spans="3:79" ht="14.25" hidden="1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6"/>
        <v>24</v>
      </c>
      <c r="M733" s="26">
        <f t="shared" si="5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67" t="e">
        <f>SUMIFS([1]Up!$J:$J,[1]Up!$D:$D,D733)</f>
        <v>#VALUE!</v>
      </c>
      <c r="BQ733" s="82" t="s">
        <v>143</v>
      </c>
      <c r="BR733" s="82"/>
      <c r="BS733" s="53" t="str">
        <f t="shared" si="58"/>
        <v>Thừa 22</v>
      </c>
      <c r="BT733" s="53" t="s">
        <v>50</v>
      </c>
      <c r="BU733" s="53" t="s">
        <v>3700</v>
      </c>
      <c r="BV733" s="53"/>
      <c r="BW733" s="84" t="s">
        <v>3730</v>
      </c>
      <c r="BX733" s="53">
        <v>2</v>
      </c>
      <c r="BY733" s="83">
        <v>46217</v>
      </c>
      <c r="BZ733" s="53"/>
      <c r="CA733" s="53"/>
    </row>
    <row r="734" spans="3:79" ht="14.25" hidden="1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0">MIN(SUM(N734:BO734),I734)</f>
        <v>24</v>
      </c>
      <c r="M734" s="26">
        <f t="shared" ref="M734:M756" si="61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67" t="e">
        <f>SUMIFS([1]Up!$J:$J,[1]Up!$D:$D,D734)</f>
        <v>#VALUE!</v>
      </c>
      <c r="BQ734" s="82"/>
      <c r="BR734" s="82"/>
      <c r="BS734" s="53" t="str">
        <f t="shared" ref="BS734:BS756" si="62">IF(ROUND(SUM(N734:BO734)-I734,0)&gt;0,"Thừa "&amp;SUM(N734:BO734)-I734,"")</f>
        <v/>
      </c>
      <c r="BT734" s="53" t="s">
        <v>50</v>
      </c>
      <c r="BU734" s="53" t="s">
        <v>3706</v>
      </c>
      <c r="BV734" s="53"/>
      <c r="BW734" s="53" t="s">
        <v>3707</v>
      </c>
      <c r="BX734" s="53">
        <v>24</v>
      </c>
      <c r="BY734" s="83">
        <v>46217</v>
      </c>
      <c r="BZ734" s="53"/>
      <c r="CA734" s="53"/>
    </row>
    <row r="735" spans="3:79" ht="14.25" hidden="1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0"/>
        <v>24</v>
      </c>
      <c r="M735" s="26">
        <f t="shared" si="6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67" t="e">
        <f>SUMIFS([1]Up!$J:$J,[1]Up!$D:$D,D735)</f>
        <v>#VALUE!</v>
      </c>
      <c r="BQ735" s="82"/>
      <c r="BR735" s="82"/>
      <c r="BS735" s="53" t="str">
        <f t="shared" si="62"/>
        <v/>
      </c>
      <c r="BT735" s="53" t="s">
        <v>50</v>
      </c>
      <c r="BU735" s="53" t="s">
        <v>3706</v>
      </c>
      <c r="BV735" s="53"/>
      <c r="BW735" s="53" t="s">
        <v>3707</v>
      </c>
      <c r="BX735" s="53">
        <v>24</v>
      </c>
      <c r="BY735" s="83">
        <v>46217</v>
      </c>
      <c r="BZ735" s="53"/>
      <c r="CA735" s="53"/>
    </row>
    <row r="736" spans="3:79" ht="14.25" hidden="1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0"/>
        <v>24</v>
      </c>
      <c r="M736" s="26">
        <f t="shared" si="6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67" t="e">
        <f>SUMIFS([1]Up!$J:$J,[1]Up!$D:$D,D736)</f>
        <v>#VALUE!</v>
      </c>
      <c r="BQ736" s="82" t="s">
        <v>143</v>
      </c>
      <c r="BR736" s="82"/>
      <c r="BS736" s="53" t="str">
        <f t="shared" si="62"/>
        <v>Thừa 24</v>
      </c>
      <c r="BT736" s="53" t="s">
        <v>50</v>
      </c>
      <c r="BU736" s="53"/>
      <c r="BV736" s="53"/>
      <c r="BW736" s="53" t="s">
        <v>51</v>
      </c>
      <c r="BX736" s="53">
        <v>24</v>
      </c>
      <c r="BY736" s="83"/>
      <c r="BZ736" s="53"/>
      <c r="CA736" s="53"/>
    </row>
    <row r="737" spans="3:79" ht="14.25" hidden="1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0"/>
        <v>12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67" t="e">
        <f>SUMIFS([1]Up!$J:$J,[1]Up!$D:$D,D737)</f>
        <v>#VALUE!</v>
      </c>
      <c r="BQ737" s="82"/>
      <c r="BR737" s="82"/>
      <c r="BS737" s="53" t="str">
        <f t="shared" si="62"/>
        <v>Thừa 12</v>
      </c>
      <c r="BT737" s="53" t="s">
        <v>50</v>
      </c>
      <c r="BU737" s="53" t="s">
        <v>3706</v>
      </c>
      <c r="BV737" s="53"/>
      <c r="BW737" s="53" t="s">
        <v>3707</v>
      </c>
      <c r="BX737" s="53">
        <v>12</v>
      </c>
      <c r="BY737" s="83">
        <v>46217</v>
      </c>
      <c r="BZ737" s="53"/>
      <c r="CA737" s="53"/>
    </row>
    <row r="738" spans="3:79" ht="14.25" hidden="1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0"/>
        <v>12</v>
      </c>
      <c r="M738" s="26">
        <f t="shared" si="6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67" t="e">
        <f>SUMIFS([1]Up!$J:$J,[1]Up!$D:$D,D738)</f>
        <v>#VALUE!</v>
      </c>
      <c r="BQ738" s="82"/>
      <c r="BR738" s="82"/>
      <c r="BS738" s="53" t="str">
        <f t="shared" si="62"/>
        <v>Thừa 12</v>
      </c>
      <c r="BT738" s="53" t="s">
        <v>50</v>
      </c>
      <c r="BU738" s="53" t="s">
        <v>3706</v>
      </c>
      <c r="BV738" s="53"/>
      <c r="BW738" s="53" t="s">
        <v>3707</v>
      </c>
      <c r="BX738" s="53">
        <v>12</v>
      </c>
      <c r="BY738" s="83">
        <v>46217</v>
      </c>
      <c r="BZ738" s="53"/>
      <c r="CA738" s="53"/>
    </row>
    <row r="739" spans="3:79" ht="14.25" hidden="1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0"/>
        <v>12</v>
      </c>
      <c r="M739" s="26">
        <f t="shared" si="6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67" t="e">
        <f>SUMIFS([1]Up!$J:$J,[1]Up!$D:$D,D739)</f>
        <v>#VALUE!</v>
      </c>
      <c r="BQ739" s="82" t="s">
        <v>143</v>
      </c>
      <c r="BR739" s="82"/>
      <c r="BS739" s="53" t="str">
        <f t="shared" si="62"/>
        <v>Thừa 36</v>
      </c>
      <c r="BT739" s="53" t="s">
        <v>50</v>
      </c>
      <c r="BU739" s="53"/>
      <c r="BV739" s="53"/>
      <c r="BW739" s="53" t="s">
        <v>51</v>
      </c>
      <c r="BX739" s="53">
        <v>12</v>
      </c>
      <c r="BY739" s="83"/>
      <c r="BZ739" s="53"/>
      <c r="CA739" s="53"/>
    </row>
    <row r="740" spans="3:79" ht="14.25" hidden="1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0"/>
        <v>24</v>
      </c>
      <c r="M740" s="26">
        <f t="shared" si="6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67" t="e">
        <f>SUMIFS([1]Up!$J:$J,[1]Up!$D:$D,D740)</f>
        <v>#VALUE!</v>
      </c>
      <c r="BQ740" s="82"/>
      <c r="BR740" s="82"/>
      <c r="BS740" s="53" t="str">
        <f t="shared" si="62"/>
        <v/>
      </c>
      <c r="BT740" s="53" t="s">
        <v>50</v>
      </c>
      <c r="BU740" s="53" t="s">
        <v>3706</v>
      </c>
      <c r="BV740" s="53"/>
      <c r="BW740" s="53" t="s">
        <v>3707</v>
      </c>
      <c r="BX740" s="53">
        <v>24</v>
      </c>
      <c r="BY740" s="83">
        <v>46217</v>
      </c>
      <c r="BZ740" s="53"/>
      <c r="CA740" s="53"/>
    </row>
    <row r="741" spans="3:79" ht="14.25" hidden="1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0"/>
        <v>24</v>
      </c>
      <c r="M741" s="26">
        <f t="shared" si="6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67" t="e">
        <f>SUMIFS([1]Up!$J:$J,[1]Up!$D:$D,D741)</f>
        <v>#VALUE!</v>
      </c>
      <c r="BQ741" s="82"/>
      <c r="BR741" s="82"/>
      <c r="BS741" s="53" t="str">
        <f t="shared" si="62"/>
        <v/>
      </c>
      <c r="BT741" s="53" t="s">
        <v>50</v>
      </c>
      <c r="BU741" s="53" t="s">
        <v>3706</v>
      </c>
      <c r="BV741" s="53"/>
      <c r="BW741" s="53" t="s">
        <v>3707</v>
      </c>
      <c r="BX741" s="53">
        <v>24</v>
      </c>
      <c r="BY741" s="83">
        <v>46217</v>
      </c>
      <c r="BZ741" s="53"/>
      <c r="CA741" s="53"/>
    </row>
    <row r="742" spans="3:79" ht="14.25" hidden="1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0"/>
        <v>24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67" t="e">
        <f>SUMIFS([1]Up!$J:$J,[1]Up!$D:$D,D742)</f>
        <v>#VALUE!</v>
      </c>
      <c r="BQ742" s="82" t="s">
        <v>143</v>
      </c>
      <c r="BR742" s="82"/>
      <c r="BS742" s="53" t="str">
        <f t="shared" si="62"/>
        <v>Thừa 24</v>
      </c>
      <c r="BT742" s="53" t="s">
        <v>50</v>
      </c>
      <c r="BU742" s="53"/>
      <c r="BV742" s="53"/>
      <c r="BW742" s="53" t="s">
        <v>51</v>
      </c>
      <c r="BX742" s="53">
        <v>24</v>
      </c>
      <c r="BY742" s="83"/>
      <c r="BZ742" s="53"/>
      <c r="CA742" s="53"/>
    </row>
    <row r="743" spans="3:79" ht="14.25" hidden="1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0"/>
        <v>24</v>
      </c>
      <c r="M743" s="26">
        <f t="shared" si="6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67" t="e">
        <f>SUMIFS([1]Up!$J:$J,[1]Up!$D:$D,D743)</f>
        <v>#VALUE!</v>
      </c>
      <c r="BQ743" s="82"/>
      <c r="BR743" s="82"/>
      <c r="BS743" s="53" t="str">
        <f t="shared" si="62"/>
        <v/>
      </c>
      <c r="BT743" s="53" t="s">
        <v>50</v>
      </c>
      <c r="BU743" s="53" t="s">
        <v>3706</v>
      </c>
      <c r="BV743" s="53"/>
      <c r="BW743" s="53" t="s">
        <v>3707</v>
      </c>
      <c r="BX743" s="53">
        <v>24</v>
      </c>
      <c r="BY743" s="83">
        <v>46217</v>
      </c>
      <c r="BZ743" s="53"/>
      <c r="CA743" s="53"/>
    </row>
    <row r="744" spans="3:79" ht="14.25" hidden="1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0"/>
        <v>24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67" t="e">
        <f>SUMIFS([1]Up!$J:$J,[1]Up!$D:$D,D744)</f>
        <v>#VALUE!</v>
      </c>
      <c r="BQ744" s="82"/>
      <c r="BR744" s="82"/>
      <c r="BS744" s="53" t="str">
        <f t="shared" si="62"/>
        <v/>
      </c>
      <c r="BT744" s="53" t="s">
        <v>50</v>
      </c>
      <c r="BU744" s="53" t="s">
        <v>3706</v>
      </c>
      <c r="BV744" s="53"/>
      <c r="BW744" s="53" t="s">
        <v>3707</v>
      </c>
      <c r="BX744" s="53">
        <v>24</v>
      </c>
      <c r="BY744" s="83">
        <v>46217</v>
      </c>
      <c r="BZ744" s="53"/>
      <c r="CA744" s="53"/>
    </row>
    <row r="745" spans="3:79" ht="14.25" hidden="1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0"/>
        <v>24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67" t="e">
        <f>SUMIFS([1]Up!$J:$J,[1]Up!$D:$D,D745)</f>
        <v>#VALUE!</v>
      </c>
      <c r="BQ745" s="82" t="s">
        <v>143</v>
      </c>
      <c r="BR745" s="82"/>
      <c r="BS745" s="53" t="str">
        <f t="shared" si="62"/>
        <v>Thừa 24</v>
      </c>
      <c r="BT745" s="53" t="s">
        <v>50</v>
      </c>
      <c r="BU745" s="53"/>
      <c r="BV745" s="53"/>
      <c r="BW745" s="53" t="s">
        <v>51</v>
      </c>
      <c r="BX745" s="53">
        <v>24</v>
      </c>
      <c r="BY745" s="83"/>
      <c r="BZ745" s="53"/>
      <c r="CA745" s="53"/>
    </row>
    <row r="746" spans="3:79" ht="14.25" hidden="1" customHeight="1">
      <c r="C746" s="82"/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0"/>
        <v>0</v>
      </c>
      <c r="M746" s="26">
        <f t="shared" si="61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67" t="e">
        <f>SUMIFS([1]Up!$J:$J,[1]Up!$D:$D,D746)</f>
        <v>#VALUE!</v>
      </c>
      <c r="BQ746" s="82"/>
      <c r="BR746" s="82"/>
      <c r="BS746" s="53" t="str">
        <f t="shared" si="62"/>
        <v/>
      </c>
      <c r="BT746" s="53" t="s">
        <v>50</v>
      </c>
      <c r="BU746" s="53" t="s">
        <v>3706</v>
      </c>
      <c r="BV746" s="53"/>
      <c r="BW746" s="53" t="s">
        <v>3707</v>
      </c>
      <c r="BX746" s="53">
        <v>12</v>
      </c>
      <c r="BY746" s="83">
        <v>46217</v>
      </c>
      <c r="BZ746" s="53"/>
      <c r="CA746" s="53"/>
    </row>
    <row r="747" spans="3:79" ht="14.25" hidden="1" customHeight="1">
      <c r="C747" s="82"/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0"/>
        <v>0</v>
      </c>
      <c r="M747" s="26">
        <f t="shared" si="61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67" t="e">
        <f>SUMIFS([1]Up!$J:$J,[1]Up!$D:$D,D747)</f>
        <v>#VALUE!</v>
      </c>
      <c r="BQ747" s="82"/>
      <c r="BR747" s="82"/>
      <c r="BS747" s="53" t="str">
        <f t="shared" si="62"/>
        <v/>
      </c>
      <c r="BT747" s="53" t="s">
        <v>50</v>
      </c>
      <c r="BU747" s="53" t="s">
        <v>3706</v>
      </c>
      <c r="BV747" s="53"/>
      <c r="BW747" s="53" t="s">
        <v>3707</v>
      </c>
      <c r="BX747" s="53">
        <v>12</v>
      </c>
      <c r="BY747" s="83">
        <v>46217</v>
      </c>
      <c r="BZ747" s="53"/>
      <c r="CA747" s="53"/>
    </row>
    <row r="748" spans="3:79" ht="14.25" hidden="1" customHeight="1">
      <c r="C748" s="82"/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0"/>
        <v>0</v>
      </c>
      <c r="M748" s="26">
        <f t="shared" si="61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67" t="e">
        <f>SUMIFS([1]Up!$J:$J,[1]Up!$D:$D,D748)</f>
        <v>#VALUE!</v>
      </c>
      <c r="BQ748" s="82"/>
      <c r="BR748" s="82"/>
      <c r="BS748" s="53" t="str">
        <f t="shared" si="62"/>
        <v/>
      </c>
      <c r="BT748" s="53" t="s">
        <v>50</v>
      </c>
      <c r="BU748" s="53"/>
      <c r="BV748" s="53"/>
      <c r="BW748" s="53" t="s">
        <v>51</v>
      </c>
      <c r="BX748" s="53">
        <v>12</v>
      </c>
      <c r="BY748" s="83"/>
      <c r="BZ748" s="53"/>
      <c r="CA748" s="53"/>
    </row>
    <row r="749" spans="3:79" ht="14.25" hidden="1" customHeight="1">
      <c r="C749" s="82"/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0"/>
        <v>32</v>
      </c>
      <c r="M749" s="26">
        <f t="shared" si="6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67" t="e">
        <f>SUMIFS([1]Up!$J:$J,[1]Up!$D:$D,D749)</f>
        <v>#VALUE!</v>
      </c>
      <c r="BQ749" s="82"/>
      <c r="BR749" s="82" t="str">
        <f>IFERROR(IF(C749="Plate",LEFT(E749,FIND("*",E749,1)-1),""),IF(C749="Plate",LEFT(E749,FIND("x",E749,1)-1),""))</f>
        <v/>
      </c>
      <c r="BS749" s="53" t="str">
        <f t="shared" si="62"/>
        <v/>
      </c>
      <c r="BT749" s="53" t="s">
        <v>50</v>
      </c>
      <c r="BU749" s="84" t="s">
        <v>3752</v>
      </c>
      <c r="BV749" s="53"/>
      <c r="BW749" s="53" t="s">
        <v>3753</v>
      </c>
      <c r="BX749" s="53">
        <v>32</v>
      </c>
      <c r="BY749" s="83">
        <v>46217</v>
      </c>
      <c r="BZ749" s="53"/>
      <c r="CA749" s="53"/>
    </row>
    <row r="750" spans="3:79" ht="14.25" customHeight="1">
      <c r="C750" s="82"/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0"/>
        <v>0</v>
      </c>
      <c r="M750" s="26">
        <f t="shared" si="61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67" t="e">
        <f>SUMIFS([1]Up!$J:$J,[1]Up!$D:$D,D750)</f>
        <v>#VALUE!</v>
      </c>
      <c r="BQ750" s="82"/>
      <c r="BR750" s="82"/>
      <c r="BS750" s="53" t="str">
        <f t="shared" si="62"/>
        <v/>
      </c>
      <c r="BT750" s="53" t="s">
        <v>50</v>
      </c>
      <c r="BU750" s="84" t="s">
        <v>3764</v>
      </c>
      <c r="BV750" s="53"/>
      <c r="BW750" s="53" t="s">
        <v>3765</v>
      </c>
      <c r="BX750" s="53">
        <v>32</v>
      </c>
      <c r="BY750" s="83">
        <v>46217</v>
      </c>
      <c r="BZ750" s="53"/>
      <c r="CA750" s="53"/>
    </row>
    <row r="751" spans="3:79" ht="14.25" customHeight="1">
      <c r="C751" s="82"/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0"/>
        <v>0</v>
      </c>
      <c r="M751" s="26">
        <f t="shared" si="61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67" t="e">
        <f>SUMIFS([1]Up!$J:$J,[1]Up!$D:$D,D751)</f>
        <v>#VALUE!</v>
      </c>
      <c r="BQ751" s="82"/>
      <c r="BR751" s="82"/>
      <c r="BS751" s="53" t="str">
        <f t="shared" si="62"/>
        <v/>
      </c>
      <c r="BT751" s="53" t="s">
        <v>50</v>
      </c>
      <c r="BU751" s="84" t="s">
        <v>3764</v>
      </c>
      <c r="BV751" s="53"/>
      <c r="BW751" s="53" t="s">
        <v>3765</v>
      </c>
      <c r="BX751" s="53">
        <v>16</v>
      </c>
      <c r="BY751" s="83">
        <v>46217</v>
      </c>
      <c r="BZ751" s="53"/>
      <c r="CA751" s="53"/>
    </row>
    <row r="752" spans="3:79" ht="14.25" hidden="1" customHeight="1">
      <c r="C752" s="82"/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0"/>
        <v>32</v>
      </c>
      <c r="M752" s="26">
        <f t="shared" si="6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67" t="e">
        <f>SUMIFS([1]Up!$J:$J,[1]Up!$D:$D,D752)</f>
        <v>#VALUE!</v>
      </c>
      <c r="BQ752" s="82"/>
      <c r="BR752" s="82" t="str">
        <f>IFERROR(IF(C752="Plate",LEFT(E752,FIND("*",E752,1)-1),""),IF(C752="Plate",LEFT(E752,FIND("x",E752,1)-1),""))</f>
        <v/>
      </c>
      <c r="BS752" s="53" t="str">
        <f t="shared" si="62"/>
        <v/>
      </c>
      <c r="BT752" s="53" t="s">
        <v>50</v>
      </c>
      <c r="BU752" s="84" t="s">
        <v>3752</v>
      </c>
      <c r="BV752" s="53"/>
      <c r="BW752" s="53" t="s">
        <v>3753</v>
      </c>
      <c r="BX752" s="53">
        <v>32</v>
      </c>
      <c r="BY752" s="83">
        <v>46217</v>
      </c>
      <c r="BZ752" s="53"/>
      <c r="CA752" s="53"/>
    </row>
    <row r="753" spans="3:79" ht="14.25" customHeight="1">
      <c r="C753" s="82"/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0"/>
        <v>0</v>
      </c>
      <c r="M753" s="26">
        <f t="shared" si="61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67" t="e">
        <f>SUMIFS([1]Up!$J:$J,[1]Up!$D:$D,D753)</f>
        <v>#VALUE!</v>
      </c>
      <c r="BQ753" s="82"/>
      <c r="BR753" s="82"/>
      <c r="BS753" s="53" t="str">
        <f t="shared" si="62"/>
        <v/>
      </c>
      <c r="BT753" s="53" t="s">
        <v>50</v>
      </c>
      <c r="BU753" s="84" t="s">
        <v>3764</v>
      </c>
      <c r="BV753" s="53"/>
      <c r="BW753" s="53" t="s">
        <v>3765</v>
      </c>
      <c r="BX753" s="53">
        <v>32</v>
      </c>
      <c r="BY753" s="83">
        <v>46217</v>
      </c>
      <c r="BZ753" s="53"/>
      <c r="CA753" s="53"/>
    </row>
    <row r="754" spans="3:79" ht="14.25" customHeight="1">
      <c r="C754" s="82"/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0"/>
        <v>0</v>
      </c>
      <c r="M754" s="26">
        <f t="shared" si="61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67" t="e">
        <f>SUMIFS([1]Up!$J:$J,[1]Up!$D:$D,D754)</f>
        <v>#VALUE!</v>
      </c>
      <c r="BQ754" s="82"/>
      <c r="BR754" s="82"/>
      <c r="BS754" s="53" t="str">
        <f t="shared" si="62"/>
        <v/>
      </c>
      <c r="BT754" s="53" t="s">
        <v>50</v>
      </c>
      <c r="BU754" s="84" t="s">
        <v>3764</v>
      </c>
      <c r="BV754" s="53"/>
      <c r="BW754" s="53" t="s">
        <v>3765</v>
      </c>
      <c r="BX754" s="53">
        <v>16</v>
      </c>
      <c r="BY754" s="83">
        <v>46217</v>
      </c>
      <c r="BZ754" s="53"/>
      <c r="CA754" s="53"/>
    </row>
    <row r="755" spans="3:79" ht="14.25" customHeight="1">
      <c r="C755" s="82"/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0"/>
        <v>0</v>
      </c>
      <c r="M755" s="26">
        <f t="shared" si="61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67" t="e">
        <f>SUMIFS([1]Up!$J:$J,[1]Up!$D:$D,D755)</f>
        <v>#VALUE!</v>
      </c>
      <c r="BQ755" s="82"/>
      <c r="BR755" s="82"/>
      <c r="BS755" s="53" t="str">
        <f t="shared" si="62"/>
        <v/>
      </c>
      <c r="BT755" s="53" t="s">
        <v>50</v>
      </c>
      <c r="BU755" s="84" t="s">
        <v>3764</v>
      </c>
      <c r="BV755" s="53"/>
      <c r="BW755" s="53" t="s">
        <v>3765</v>
      </c>
      <c r="BX755" s="53">
        <v>64</v>
      </c>
      <c r="BY755" s="83">
        <v>46217</v>
      </c>
      <c r="BZ755" s="53"/>
      <c r="CA755" s="53"/>
    </row>
    <row r="756" spans="3:79" ht="14.25" hidden="1" customHeight="1">
      <c r="C756" s="82"/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0"/>
        <v>32</v>
      </c>
      <c r="M756" s="26">
        <f t="shared" si="6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67" t="e">
        <f>SUMIFS([1]Up!$J:$J,[1]Up!$D:$D,D756)</f>
        <v>#VALUE!</v>
      </c>
      <c r="BQ756" s="82"/>
      <c r="BR756" s="82" t="str">
        <f>IFERROR(IF(C756="Plate",LEFT(E756,FIND("*",E756,1)-1),""),IF(C756="Plate",LEFT(E756,FIND("x",E756,1)-1),""))</f>
        <v/>
      </c>
      <c r="BS756" s="53" t="str">
        <f t="shared" si="62"/>
        <v>Thừa 32</v>
      </c>
      <c r="BT756" s="53" t="s">
        <v>50</v>
      </c>
      <c r="BU756" s="84" t="s">
        <v>3752</v>
      </c>
      <c r="BV756" s="53"/>
      <c r="BW756" s="53" t="s">
        <v>3753</v>
      </c>
      <c r="BX756" s="53">
        <v>64</v>
      </c>
      <c r="BY756" s="83">
        <v>46217</v>
      </c>
      <c r="BZ756" s="53"/>
      <c r="CA756" s="53"/>
    </row>
    <row r="757" spans="3:79" hidden="1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67"/>
      <c r="BQ757" s="82"/>
      <c r="BR757" s="82"/>
      <c r="BS757" s="53"/>
      <c r="BT757" s="53"/>
      <c r="BU757" s="53"/>
      <c r="BV757" s="53"/>
      <c r="BW757" s="53"/>
      <c r="BX757" s="86"/>
      <c r="BY757" s="53"/>
      <c r="BZ757" s="53"/>
      <c r="CA757" s="53"/>
    </row>
    <row r="758" spans="3:79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67"/>
      <c r="BQ758" s="82"/>
      <c r="BR758" s="82"/>
      <c r="BS758" s="53"/>
      <c r="BT758" s="53"/>
      <c r="BU758" s="53"/>
      <c r="BV758" s="53"/>
      <c r="BW758" s="53"/>
      <c r="BX758" s="86"/>
      <c r="BY758" s="53"/>
      <c r="BZ758" s="53"/>
      <c r="CA758" s="53"/>
    </row>
    <row r="759" spans="3:79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67"/>
      <c r="BQ759" s="82"/>
      <c r="BR759" s="82"/>
      <c r="BS759" s="53"/>
      <c r="BT759" s="53"/>
      <c r="BU759" s="53"/>
      <c r="BV759" s="53"/>
      <c r="BW759" s="53"/>
      <c r="BX759" s="86"/>
      <c r="BY759" s="53"/>
      <c r="BZ759" s="53"/>
      <c r="CA759" s="53"/>
    </row>
    <row r="760" spans="3:79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67"/>
      <c r="BQ760" s="82"/>
      <c r="BR760" s="82"/>
      <c r="BS760" s="53"/>
      <c r="BT760" s="53"/>
      <c r="BU760" s="53"/>
      <c r="BV760" s="53"/>
      <c r="BW760" s="53"/>
      <c r="BX760" s="86"/>
      <c r="BY760" s="53"/>
      <c r="BZ760" s="53"/>
      <c r="CA760" s="53"/>
    </row>
    <row r="761" spans="3:79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67"/>
      <c r="BQ761" s="82"/>
      <c r="BR761" s="82"/>
      <c r="BS761" s="53"/>
      <c r="BT761" s="53"/>
      <c r="BU761" s="53"/>
      <c r="BV761" s="53"/>
      <c r="BW761" s="53"/>
      <c r="BX761" s="86"/>
      <c r="BY761" s="53"/>
      <c r="BZ761" s="53"/>
      <c r="CA761" s="53"/>
    </row>
    <row r="762" spans="3:79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67"/>
      <c r="BQ762" s="82"/>
      <c r="BR762" s="82"/>
      <c r="BS762" s="53"/>
      <c r="BT762" s="53"/>
      <c r="BU762" s="53"/>
      <c r="BV762" s="53"/>
      <c r="BW762" s="53"/>
      <c r="BX762" s="86"/>
      <c r="BY762" s="53"/>
      <c r="BZ762" s="53"/>
      <c r="CA762" s="53"/>
    </row>
    <row r="763" spans="3:79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67"/>
      <c r="BQ763" s="82"/>
      <c r="BR763" s="82"/>
      <c r="BS763" s="53"/>
      <c r="BT763" s="53"/>
      <c r="BU763" s="53"/>
      <c r="BV763" s="53"/>
      <c r="BW763" s="53"/>
      <c r="BX763" s="86"/>
      <c r="BY763" s="53"/>
      <c r="BZ763" s="53"/>
      <c r="CA763" s="53"/>
    </row>
    <row r="768" spans="3:79">
      <c r="BO768" s="3" t="s">
        <v>3573</v>
      </c>
    </row>
  </sheetData>
  <autoFilter ref="C29:CA763" xr:uid="{B5DE6D30-F474-449D-82A7-1262A8A8C8BB}">
    <filterColumn colId="2">
      <filters>
        <filter val="L75*75*6"/>
      </filters>
    </filterColumn>
  </autoFilter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sheetPr filterMode="1"/>
  <dimension ref="A1:BD1048"/>
  <sheetViews>
    <sheetView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299.5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hidden="1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hidden="1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hidden="1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hidden="1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hidden="1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hidden="1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hidden="1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19</v>
      </c>
      <c r="X16" s="114">
        <f ca="1">SUMIFS(T:T,C:C,C16,AE:AE,"")/SUMIFS(L:L,C:C,C16,AE:AE,"",AB:AB,"")</f>
        <v>0.95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hidden="1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19</v>
      </c>
      <c r="U17" s="124">
        <f ca="1">+L17-T17</f>
        <v>1</v>
      </c>
      <c r="V17" s="124">
        <f ca="1">ROUNDDOWN(T17/J17,0)</f>
        <v>19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hidden="1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hidden="1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hidden="1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hidden="1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hidden="1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hidden="1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hidden="1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hidden="1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hidden="1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61</v>
      </c>
      <c r="X26" s="114">
        <f ca="1">SUMIFS(T:T,C:C,C26,AE:AE,"")/SUMIFS(L:L,C:C,C26,AE:AE,"",AB:AB,"")</f>
        <v>0.8970588235294118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hidden="1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61</v>
      </c>
      <c r="U27" s="124">
        <f ca="1">+L27-T27</f>
        <v>7</v>
      </c>
      <c r="V27" s="124">
        <f ca="1">ROUNDDOWN(T27/J27,0)</f>
        <v>61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hidden="1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hidden="1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hidden="1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hidden="1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hidden="1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hidden="1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hidden="1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hidden="1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hidden="1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hidden="1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hidden="1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hidden="1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hidden="1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hidden="1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hidden="1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hidden="1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hidden="1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hidden="1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hidden="1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hidden="1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hidden="1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hidden="1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hidden="1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hidden="1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hidden="1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hidden="1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hidden="1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hidden="1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hidden="1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hidden="1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hidden="1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hidden="1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hidden="1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hidden="1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hidden="1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hidden="1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hidden="1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hidden="1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hidden="1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hidden="1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hidden="1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hidden="1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hidden="1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hidden="1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hidden="1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hidden="1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hidden="1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hidden="1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hidden="1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hidden="1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hidden="1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hidden="1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hidden="1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hidden="1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hidden="1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hidden="1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hidden="1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hidden="1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hidden="1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hidden="1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hidden="1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hidden="1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hidden="1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hidden="1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hidden="1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hidden="1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hidden="1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hidden="1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hidden="1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hidden="1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hidden="1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hidden="1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hidden="1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hidden="1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hidden="1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hidden="1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hidden="1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hidden="1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hidden="1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hidden="1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hidden="1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hidden="1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hidden="1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hidden="1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hidden="1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hidden="1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hidden="1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hidden="1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hidden="1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hidden="1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hidden="1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hidden="1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hidden="1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hidden="1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hidden="1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hidden="1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hidden="1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hidden="1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hidden="1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hidden="1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hidden="1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hidden="1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hidden="1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hidden="1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hidden="1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hidden="1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hidden="1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hidden="1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hidden="1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hidden="1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hidden="1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hidden="1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hidden="1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hidden="1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hidden="1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hidden="1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hidden="1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hidden="1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hidden="1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hidden="1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hidden="1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hidden="1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hidden="1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hidden="1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hidden="1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hidden="1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hidden="1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hidden="1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hidden="1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3</v>
      </c>
      <c r="X156" s="114">
        <f ca="1">SUMIFS(T:T,C:C,C156,AE:AE,"")/SUMIFS(L:L,C:C,C156,AE:AE,"",AB:AB,"")</f>
        <v>0.75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hidden="1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</v>
      </c>
      <c r="U157" s="124">
        <f ca="1">+L157-T157</f>
        <v>1</v>
      </c>
      <c r="V157" s="124">
        <f ca="1">ROUNDDOWN(T157/J157,0)</f>
        <v>3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hidden="1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hidden="1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hidden="1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hidden="1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hidden="1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hidden="1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hidden="1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hidden="1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hidden="1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hidden="1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hidden="1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hidden="1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hidden="1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hidden="1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hidden="1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hidden="1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hidden="1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hidden="1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hidden="1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hidden="1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hidden="1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hidden="1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hidden="1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hidden="1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hidden="1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hidden="1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hidden="1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hidden="1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hidden="1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hidden="1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hidden="1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hidden="1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hidden="1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hidden="1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hidden="1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hidden="1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hidden="1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hidden="1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hidden="1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hidden="1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hidden="1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hidden="1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hidden="1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hidden="1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hidden="1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hidden="1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hidden="1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hidden="1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hidden="1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hidden="1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hidden="1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hidden="1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hidden="1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hidden="1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hidden="1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hidden="1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hidden="1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hidden="1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hidden="1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hidden="1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hidden="1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hidden="1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hidden="1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hidden="1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hidden="1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hidden="1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hidden="1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hidden="1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hidden="1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hidden="1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hidden="1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0.16426512968299711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hidden="1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hidden="1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hidden="1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hidden="1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hidden="1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hidden="1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hidden="1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hidden="1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hidden="1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hidden="1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hidden="1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hidden="1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hidden="1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hidden="1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hidden="1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hidden="1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hidden="1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4">
        <f t="shared" ca="1" si="11"/>
        <v>2</v>
      </c>
      <c r="V245" s="124">
        <f t="shared" ca="1" si="12"/>
        <v>0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hidden="1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hidden="1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hidden="1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hidden="1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124">
        <f t="shared" ca="1" si="11"/>
        <v>1</v>
      </c>
      <c r="V249" s="124">
        <f t="shared" ca="1" si="12"/>
        <v>0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hidden="1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hidden="1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hidden="1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hidden="1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hidden="1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hidden="1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hidden="1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hidden="1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hidden="1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hidden="1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hidden="1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hidden="1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hidden="1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hidden="1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hidden="1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hidden="1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hidden="1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hidden="1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hidden="1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hidden="1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hidden="1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hidden="1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hidden="1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hidden="1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hidden="1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hidden="1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hidden="1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hidden="1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hidden="1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24">
        <f t="shared" ca="1" si="14"/>
        <v>1</v>
      </c>
      <c r="V278" s="124">
        <f t="shared" ca="1" si="15"/>
        <v>0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hidden="1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hidden="1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hidden="1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hidden="1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hidden="1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hidden="1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hidden="1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hidden="1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hidden="1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hidden="1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hidden="1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hidden="1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hidden="1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hidden="1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hidden="1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hidden="1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hidden="1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hidden="1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hidden="1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hidden="1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24">
        <f t="shared" ca="1" si="17"/>
        <v>8</v>
      </c>
      <c r="V298" s="124">
        <f t="shared" ca="1" si="18"/>
        <v>0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hidden="1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24">
        <f t="shared" ca="1" si="17"/>
        <v>16</v>
      </c>
      <c r="V299" s="124">
        <f t="shared" ca="1" si="18"/>
        <v>0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hidden="1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hidden="1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hidden="1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hidden="1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hidden="1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4">
        <f t="shared" ca="1" si="17"/>
        <v>2</v>
      </c>
      <c r="V304" s="124">
        <f t="shared" ca="1" si="18"/>
        <v>0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hidden="1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hidden="1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124">
        <f t="shared" ca="1" si="17"/>
        <v>1</v>
      </c>
      <c r="V306" s="124">
        <f t="shared" ca="1" si="18"/>
        <v>0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hidden="1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hidden="1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0.16603415559772297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hidden="1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hidden="1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hidden="1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hidden="1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hidden="1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hidden="1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hidden="1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hidden="1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hidden="1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hidden="1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hidden="1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hidden="1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hidden="1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hidden="1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124">
        <f t="shared" ca="1" si="20"/>
        <v>1</v>
      </c>
      <c r="V322" s="124">
        <f t="shared" ca="1" si="21"/>
        <v>0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hidden="1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124">
        <f t="shared" ca="1" si="20"/>
        <v>2</v>
      </c>
      <c r="V323" s="124">
        <f t="shared" ca="1" si="21"/>
        <v>0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hidden="1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hidden="1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hidden="1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4">
        <f t="shared" ca="1" si="20"/>
        <v>1</v>
      </c>
      <c r="V326" s="124">
        <f t="shared" ca="1" si="21"/>
        <v>0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hidden="1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hidden="1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hidden="1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hidden="1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hidden="1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hidden="1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hidden="1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hidden="1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hidden="1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hidden="1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hidden="1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hidden="1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hidden="1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hidden="1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hidden="1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hidden="1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hidden="1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hidden="1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hidden="1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hidden="1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hidden="1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7.24907063197026E-2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hidden="1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hidden="1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hidden="1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hidden="1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hidden="1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hidden="1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hidden="1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hidden="1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hidden="1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hidden="1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124">
        <f t="shared" ca="1" si="23"/>
        <v>1</v>
      </c>
      <c r="V357" s="124">
        <f t="shared" ca="1" si="24"/>
        <v>0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hidden="1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hidden="1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hidden="1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hidden="1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hidden="1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hidden="1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hidden="1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hidden="1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hidden="1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hidden="1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hidden="1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hidden="1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hidden="1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hidden="1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hidden="1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hidden="1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hidden="1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hidden="1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hidden="1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hidden="1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hidden="1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hidden="1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hidden="1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hidden="1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hidden="1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hidden="1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hidden="1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hidden="1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hidden="1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hidden="1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hidden="1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124">
        <f t="shared" ca="1" si="26"/>
        <v>1</v>
      </c>
      <c r="V388" s="124">
        <f t="shared" ca="1" si="27"/>
        <v>0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hidden="1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hidden="1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hidden="1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hidden="1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hidden="1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hidden="1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hidden="1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hidden="1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hidden="1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hidden="1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hidden="1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hidden="1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hidden="1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hidden="1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hidden="1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hidden="1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hidden="1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hidden="1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hidden="1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hidden="1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4">
        <f t="shared" ca="1" si="30"/>
        <v>8</v>
      </c>
      <c r="V408" s="124">
        <f t="shared" ca="1" si="31"/>
        <v>0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hidden="1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4">
        <f t="shared" ca="1" si="30"/>
        <v>16</v>
      </c>
      <c r="V409" s="124">
        <f t="shared" ca="1" si="31"/>
        <v>0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hidden="1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hidden="1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hidden="1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hidden="1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hidden="1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4">
        <f t="shared" ca="1" si="30"/>
        <v>2</v>
      </c>
      <c r="V414" s="124">
        <f t="shared" ca="1" si="31"/>
        <v>0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hidden="1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hidden="1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24">
        <f t="shared" ca="1" si="30"/>
        <v>1</v>
      </c>
      <c r="V416" s="124">
        <f t="shared" ca="1" si="31"/>
        <v>0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hidden="1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hidden="1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0.16200000000000001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hidden="1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hidden="1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hidden="1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hidden="1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hidden="1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hidden="1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hidden="1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hidden="1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hidden="1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hidden="1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hidden="1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hidden="1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hidden="1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hidden="1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hidden="1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hidden="1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24">
        <f t="shared" ca="1" si="33"/>
        <v>2</v>
      </c>
      <c r="V434" s="124">
        <f t="shared" ca="1" si="34"/>
        <v>0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hidden="1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hidden="1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hidden="1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hidden="1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hidden="1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hidden="1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hidden="1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hidden="1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hidden="1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hidden="1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hidden="1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hidden="1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hidden="1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hidden="1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hidden="1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hidden="1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hidden="1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hidden="1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hidden="1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hidden="1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hidden="1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hidden="1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hidden="1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hidden="1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hidden="1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hidden="1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hidden="1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hidden="1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hidden="1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124">
        <f t="shared" ca="1" si="36"/>
        <v>1</v>
      </c>
      <c r="V463" s="124">
        <f t="shared" ca="1" si="37"/>
        <v>0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hidden="1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hidden="1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hidden="1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hidden="1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hidden="1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hidden="1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hidden="1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hidden="1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hidden="1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hidden="1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hidden="1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hidden="1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hidden="1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hidden="1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hidden="1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hidden="1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hidden="1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hidden="1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hidden="1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hidden="1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0</v>
      </c>
      <c r="U483" s="124">
        <f t="shared" ca="1" si="40"/>
        <v>8</v>
      </c>
      <c r="V483" s="124">
        <f t="shared" ca="1" si="41"/>
        <v>0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hidden="1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24">
        <f t="shared" ca="1" si="40"/>
        <v>16</v>
      </c>
      <c r="V484" s="124">
        <f t="shared" ca="1" si="41"/>
        <v>0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hidden="1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hidden="1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hidden="1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hidden="1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hidden="1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24">
        <f t="shared" ca="1" si="40"/>
        <v>2</v>
      </c>
      <c r="V489" s="124">
        <f t="shared" ca="1" si="41"/>
        <v>0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hidden="1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hidden="1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24">
        <f t="shared" ca="1" si="40"/>
        <v>1</v>
      </c>
      <c r="V491" s="124">
        <f t="shared" ca="1" si="41"/>
        <v>0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hidden="1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hidden="1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0.13157894736842105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hidden="1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hidden="1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hidden="1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hidden="1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hidden="1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hidden="1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hidden="1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hidden="1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hidden="1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hidden="1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hidden="1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0</v>
      </c>
      <c r="U504" s="124">
        <f t="shared" ca="1" si="43"/>
        <v>1</v>
      </c>
      <c r="V504" s="124">
        <f t="shared" ca="1" si="44"/>
        <v>0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hidden="1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hidden="1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hidden="1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hidden="1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hidden="1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hidden="1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hidden="1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hidden="1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hidden="1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hidden="1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hidden="1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hidden="1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hidden="1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hidden="1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hidden="1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hidden="1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hidden="1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0.16426512968299711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24">
        <f t="shared" ca="1" si="46"/>
        <v>2</v>
      </c>
      <c r="V539" s="124">
        <f t="shared" ca="1" si="47"/>
        <v>0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46"/>
        <v>1</v>
      </c>
      <c r="V543" s="124">
        <f t="shared" ca="1" si="47"/>
        <v>0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hidden="1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hidden="1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hidden="1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hidden="1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hidden="1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hidden="1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hidden="1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hidden="1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hidden="1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hidden="1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124">
        <f t="shared" ca="1" si="49"/>
        <v>1</v>
      </c>
      <c r="V572" s="124">
        <f t="shared" ca="1" si="50"/>
        <v>0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hidden="1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hidden="1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hidden="1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hidden="1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hidden="1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hidden="1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hidden="1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hidden="1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hidden="1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hidden="1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hidden="1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hidden="1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hidden="1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hidden="1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hidden="1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hidden="1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hidden="1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hidden="1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hidden="1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hidden="1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4">
        <f t="shared" ca="1" si="53"/>
        <v>8</v>
      </c>
      <c r="V592" s="124">
        <f t="shared" ca="1" si="54"/>
        <v>0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hidden="1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124">
        <f t="shared" ca="1" si="53"/>
        <v>16</v>
      </c>
      <c r="V593" s="124">
        <f t="shared" ca="1" si="54"/>
        <v>0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hidden="1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hidden="1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hidden="1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hidden="1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hidden="1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53"/>
        <v>2</v>
      </c>
      <c r="V598" s="124">
        <f t="shared" ca="1" si="54"/>
        <v>0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hidden="1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hidden="1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124">
        <f t="shared" ca="1" si="53"/>
        <v>1</v>
      </c>
      <c r="V600" s="124">
        <f t="shared" ca="1" si="54"/>
        <v>0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hidden="1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0.16698473282442747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4">
        <f t="shared" ca="1" si="56"/>
        <v>1</v>
      </c>
      <c r="V616" s="124">
        <f t="shared" ca="1" si="57"/>
        <v>0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hidden="1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hidden="1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hidden="1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hidden="1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hidden="1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hidden="1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hidden="1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hidden="1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hidden="1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hidden="1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124">
        <f t="shared" ca="1" si="63"/>
        <v>1</v>
      </c>
      <c r="V675" s="124">
        <f t="shared" ca="1" si="64"/>
        <v>0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hidden="1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hidden="1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hidden="1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hidden="1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hidden="1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hidden="1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hidden="1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hidden="1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hidden="1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hidden="1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hidden="1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hidden="1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hidden="1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hidden="1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hidden="1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hidden="1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hidden="1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hidden="1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hidden="1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hidden="1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124">
        <f t="shared" ca="1" si="67"/>
        <v>8</v>
      </c>
      <c r="V695" s="124">
        <f t="shared" ca="1" si="68"/>
        <v>0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hidden="1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0</v>
      </c>
      <c r="U696" s="124">
        <f t="shared" ca="1" si="67"/>
        <v>16</v>
      </c>
      <c r="V696" s="124">
        <f t="shared" ca="1" si="68"/>
        <v>0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hidden="1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hidden="1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hidden="1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hidden="1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hidden="1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124">
        <f t="shared" ca="1" si="67"/>
        <v>2</v>
      </c>
      <c r="V701" s="124">
        <f t="shared" ca="1" si="68"/>
        <v>0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hidden="1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hidden="1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124">
        <f t="shared" ca="1" si="67"/>
        <v>1</v>
      </c>
      <c r="V703" s="124">
        <f t="shared" ca="1" si="68"/>
        <v>0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hidden="1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0.1425661914460285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124">
        <f t="shared" ca="1" si="70"/>
        <v>2</v>
      </c>
      <c r="V721" s="124">
        <f t="shared" ca="1" si="71"/>
        <v>0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hidden="1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hidden="1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hidden="1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hidden="1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hidden="1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hidden="1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hidden="1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hidden="1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hidden="1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hidden="1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0</v>
      </c>
      <c r="U749" s="124">
        <f t="shared" ca="1" si="73"/>
        <v>1</v>
      </c>
      <c r="V749" s="124">
        <f t="shared" ca="1" si="74"/>
        <v>0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hidden="1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hidden="1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hidden="1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hidden="1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hidden="1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hidden="1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hidden="1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hidden="1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hidden="1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hidden="1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hidden="1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hidden="1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hidden="1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hidden="1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hidden="1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hidden="1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hidden="1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hidden="1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hidden="1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hidden="1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0</v>
      </c>
      <c r="U769" s="124">
        <f t="shared" ca="1" si="77"/>
        <v>8</v>
      </c>
      <c r="V769" s="124">
        <f t="shared" ca="1" si="78"/>
        <v>0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hidden="1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0</v>
      </c>
      <c r="U770" s="124">
        <f t="shared" ca="1" si="77"/>
        <v>16</v>
      </c>
      <c r="V770" s="124">
        <f t="shared" ca="1" si="78"/>
        <v>0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hidden="1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hidden="1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hidden="1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hidden="1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hidden="1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4">
        <f t="shared" ca="1" si="77"/>
        <v>2</v>
      </c>
      <c r="V775" s="124">
        <f t="shared" ca="1" si="78"/>
        <v>0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hidden="1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hidden="1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0</v>
      </c>
      <c r="U777" s="124">
        <f t="shared" ca="1" si="77"/>
        <v>1</v>
      </c>
      <c r="V777" s="124">
        <f t="shared" ca="1" si="78"/>
        <v>0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hidden="1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0.1154639175257732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0</v>
      </c>
      <c r="U790" s="124">
        <f t="shared" ca="1" si="80"/>
        <v>1</v>
      </c>
      <c r="V790" s="124">
        <f t="shared" ca="1" si="81"/>
        <v>0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0</v>
      </c>
      <c r="U792" s="124">
        <f t="shared" ca="1" si="80"/>
        <v>1</v>
      </c>
      <c r="V792" s="124">
        <f t="shared" ca="1" si="81"/>
        <v>0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hidden="1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5.9679767103347887E-2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hidden="1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hidden="1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hidden="1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hidden="1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hidden="1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hidden="1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hidden="1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0</v>
      </c>
      <c r="U811" s="124">
        <f t="shared" ca="1" si="83"/>
        <v>2</v>
      </c>
      <c r="V811" s="124">
        <f t="shared" ca="1" si="84"/>
        <v>0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hidden="1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hidden="1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hidden="1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hidden="1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hidden="1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hidden="1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0</v>
      </c>
      <c r="U817" s="124">
        <f t="shared" ca="1" si="83"/>
        <v>2</v>
      </c>
      <c r="V817" s="124">
        <f t="shared" ca="1" si="84"/>
        <v>0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hidden="1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hidden="1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hidden="1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hidden="1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hidden="1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hidden="1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hidden="1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hidden="1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hidden="1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hidden="1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hidden="1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hidden="1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hidden="1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hidden="1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hidden="1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hidden="1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hidden="1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hidden="1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hidden="1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hidden="1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hidden="1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hidden="1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hidden="1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hidden="1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hidden="1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hidden="1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hidden="1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hidden="1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hidden="1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hidden="1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hidden="1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hidden="1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hidden="1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hidden="1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hidden="1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hidden="1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hidden="1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hidden="1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hidden="1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hidden="1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hidden="1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hidden="1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hidden="1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hidden="1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hidden="1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hidden="1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hidden="1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hidden="1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hidden="1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hidden="1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hidden="1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hidden="1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hidden="1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hidden="1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hidden="1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hidden="1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hidden="1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hidden="1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hidden="1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hidden="1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hidden="1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hidden="1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hidden="1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hidden="1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hidden="1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hidden="1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hidden="1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hidden="1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hidden="1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hidden="1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hidden="1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hidden="1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hidden="1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hidden="1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hidden="1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hidden="1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hidden="1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hidden="1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hidden="1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hidden="1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hidden="1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hidden="1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hidden="1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hidden="1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hidden="1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hidden="1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hidden="1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hidden="1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hidden="1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hidden="1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hidden="1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0</v>
      </c>
      <c r="X908" s="114">
        <f ca="1">SUMIFS(T:T,C:C,C908,AE:AE,"")/SUMIFS(L:L,C:C,C908,AE:AE,"",AB:AB,"")</f>
        <v>0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hidden="1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0</v>
      </c>
      <c r="U909" s="124">
        <f ca="1">+L909-T909</f>
        <v>1</v>
      </c>
      <c r="V909" s="124">
        <f ca="1">ROUNDDOWN(T909/J909,0)</f>
        <v>0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hidden="1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hidden="1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hidden="1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hidden="1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hidden="1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hidden="1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hidden="1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hidden="1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hidden="1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hidden="1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hidden="1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hidden="1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hidden="1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hidden="1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hidden="1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hidden="1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hidden="1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hidden="1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hidden="1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hidden="1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hidden="1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hidden="1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hidden="1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hidden="1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hidden="1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hidden="1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hidden="1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hidden="1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hidden="1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hidden="1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hidden="1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hidden="1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hidden="1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hidden="1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hidden="1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hidden="1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hidden="1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hidden="1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hidden="1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hidden="1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hidden="1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hidden="1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hidden="1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hidden="1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hidden="1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hidden="1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hidden="1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hidden="1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hidden="1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hidden="1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hidden="1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hidden="1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hidden="1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hidden="1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hidden="1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hidden="1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hidden="1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hidden="1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hidden="1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hidden="1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hidden="1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hidden="1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hidden="1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hidden="1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hidden="1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hidden="1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hidden="1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hidden="1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hidden="1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hidden="1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hidden="1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hidden="1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hidden="1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hidden="1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hidden="1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hidden="1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hidden="1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hidden="1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hidden="1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hidden="1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hidden="1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hidden="1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hidden="1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hidden="1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hidden="1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hidden="1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hidden="1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hidden="1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hidden="1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hidden="1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hidden="1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hidden="1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hidden="1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hidden="1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hidden="1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hidden="1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hidden="1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hidden="1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hidden="1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hidden="1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hidden="1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hidden="1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hidden="1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hidden="1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hidden="1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hidden="1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hidden="1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hidden="1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hidden="1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hidden="1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hidden="1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hidden="1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hidden="1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hidden="1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hidden="1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hidden="1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hidden="1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hidden="1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hidden="1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hidden="1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hidden="1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hidden="1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hidden="1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hidden="1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hidden="1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hidden="1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hidden="1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hidden="1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hidden="1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hidden="1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hidden="1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hidden="1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hidden="1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hidden="1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hidden="1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hidden="1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hidden="1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hidden="1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hidden="1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>
    <filterColumn colId="2">
      <filters>
        <filter val="COR-1"/>
        <filter val="COR-2"/>
        <filter val="COR-3"/>
        <filter val="COR-4"/>
        <filter val="COR-5"/>
      </filters>
    </filterColumn>
  </autoFilter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>
    <tabColor rgb="FF7030A0"/>
    <pageSetUpPr fitToPage="1"/>
  </sheetPr>
  <dimension ref="C1:BK574"/>
  <sheetViews>
    <sheetView zoomScale="115" zoomScaleNormal="115" workbookViewId="0">
      <pane xSplit="13" ySplit="29" topLeftCell="AL30" activePane="bottomRight" state="frozen"/>
      <selection activeCell="A6" sqref="A6"/>
      <selection pane="topRight" activeCell="A6" sqref="A6"/>
      <selection pane="bottomLeft" activeCell="A6" sqref="A6"/>
      <selection pane="bottomRight" activeCell="AP2" sqref="AP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19293.800000000003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cm="1">
        <f t="array" ref="AZ27">SUMPRODUCT($J$30:$J$572,AZ30:AZ572,--(AZ30:AZ572&lt;&gt;""))</f>
        <v>0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>
        <f t="shared" ref="AZ28" si="12">SUM(AZ30:AZ572)</f>
        <v>0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>
        <f>SUMIFS([1]Up!$J:$J,[1]Up!$D:$D,D30)</f>
        <v>0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>
        <f>SUMIFS([1]Up!$J:$J,[1]Up!$D:$D,D31)</f>
        <v>0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>
        <f>SUMIFS([1]Up!$J:$J,[1]Up!$D:$D,D32)</f>
        <v>0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>
        <f>SUMIFS([1]Up!$J:$J,[1]Up!$D:$D,D33)</f>
        <v>0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>
        <f>SUMIFS([1]Up!$J:$J,[1]Up!$D:$D,D34)</f>
        <v>0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>
        <f>SUMIFS([1]Up!$J:$J,[1]Up!$D:$D,D35)</f>
        <v>0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>
        <f>SUMIFS([1]Up!$J:$J,[1]Up!$D:$D,D36)</f>
        <v>0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>
        <f>SUMIFS([1]Up!$J:$J,[1]Up!$D:$D,D37)</f>
        <v>0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>
        <f>SUMIFS([1]Up!$J:$J,[1]Up!$D:$D,D38)</f>
        <v>0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>
        <f>SUMIFS([1]Up!$J:$J,[1]Up!$D:$D,D39)</f>
        <v>0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>
        <f>SUMIFS([1]Up!$J:$J,[1]Up!$D:$D,D40)</f>
        <v>0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>
        <f>SUMIFS([1]Up!$J:$J,[1]Up!$D:$D,D41)</f>
        <v>0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>
        <f>SUMIFS([1]Up!$J:$J,[1]Up!$D:$D,D42)</f>
        <v>0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>
        <f>SUMIFS([1]Up!$J:$J,[1]Up!$D:$D,D43)</f>
        <v>0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>
        <f>SUMIFS([1]Up!$J:$J,[1]Up!$D:$D,D44)</f>
        <v>0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>
        <f>SUMIFS([1]Up!$J:$J,[1]Up!$D:$D,D45)</f>
        <v>0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>
        <f>SUMIFS([1]Up!$J:$J,[1]Up!$D:$D,D46)</f>
        <v>0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>
        <f>SUMIFS([1]Up!$J:$J,[1]Up!$D:$D,D47)</f>
        <v>0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>
        <f>SUMIFS([1]Up!$J:$J,[1]Up!$D:$D,D48)</f>
        <v>0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>
        <f>SUMIFS([1]Up!$J:$J,[1]Up!$D:$D,D49)</f>
        <v>0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>
        <f>SUMIFS([1]Up!$J:$J,[1]Up!$D:$D,D50)</f>
        <v>0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>
        <f>SUMIFS([1]Up!$J:$J,[1]Up!$D:$D,D51)</f>
        <v>0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>
        <f>SUMIFS([1]Up!$J:$J,[1]Up!$D:$D,D52)</f>
        <v>0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>
        <f>SUMIFS([1]Up!$J:$J,[1]Up!$D:$D,D53)</f>
        <v>0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>
        <f>SUMIFS([1]Up!$J:$J,[1]Up!$D:$D,D54)</f>
        <v>0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>
        <f>SUMIFS([1]Up!$J:$J,[1]Up!$D:$D,D55)</f>
        <v>0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>
        <f>SUMIFS([1]Up!$J:$J,[1]Up!$D:$D,D56)</f>
        <v>0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>
        <f>SUMIFS([1]Up!$J:$J,[1]Up!$D:$D,D57)</f>
        <v>0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>
        <f>SUMIFS([1]Up!$J:$J,[1]Up!$D:$D,D58)</f>
        <v>0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>
        <f>SUMIFS([1]Up!$J:$J,[1]Up!$D:$D,D59)</f>
        <v>0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>
        <f>SUMIFS([1]Up!$J:$J,[1]Up!$D:$D,D60)</f>
        <v>0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>
        <f>SUMIFS([1]Up!$J:$J,[1]Up!$D:$D,D61)</f>
        <v>0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>
        <f>SUMIFS([1]Up!$J:$J,[1]Up!$D:$D,D62)</f>
        <v>0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>
        <f>SUMIFS([1]Up!$J:$J,[1]Up!$D:$D,D63)</f>
        <v>0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>
        <f>SUMIFS([1]Up!$J:$J,[1]Up!$D:$D,D64)</f>
        <v>0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>
        <f>SUMIFS([1]Up!$J:$J,[1]Up!$D:$D,D65)</f>
        <v>0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>
        <f>SUMIFS([1]Up!$J:$J,[1]Up!$D:$D,D66)</f>
        <v>0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>
        <f>SUMIFS([1]Up!$J:$J,[1]Up!$D:$D,D67)</f>
        <v>0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>
        <f>SUMIFS([1]Up!$J:$J,[1]Up!$D:$D,D68)</f>
        <v>0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>
        <f>SUMIFS([1]Up!$J:$J,[1]Up!$D:$D,D69)</f>
        <v>0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>
        <f>SUMIFS([1]Up!$J:$J,[1]Up!$D:$D,D70)</f>
        <v>0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>
        <f>SUMIFS([1]Up!$J:$J,[1]Up!$D:$D,D71)</f>
        <v>0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>
        <f>SUMIFS([1]Up!$J:$J,[1]Up!$D:$D,D72)</f>
        <v>0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>
        <f>SUMIFS([1]Up!$J:$J,[1]Up!$D:$D,D73)</f>
        <v>0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>
        <f>SUMIFS([1]Up!$J:$J,[1]Up!$D:$D,D74)</f>
        <v>0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>
        <f>SUMIFS([1]Up!$J:$J,[1]Up!$D:$D,D75)</f>
        <v>0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>
        <f>SUMIFS([1]Up!$J:$J,[1]Up!$D:$D,D76)</f>
        <v>0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>
        <f>SUMIFS([1]Up!$J:$J,[1]Up!$D:$D,D77)</f>
        <v>0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>
        <f>SUMIFS([1]Up!$J:$J,[1]Up!$D:$D,D78)</f>
        <v>0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>
        <f>SUMIFS([1]Up!$J:$J,[1]Up!$D:$D,D79)</f>
        <v>0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>
        <f>SUMIFS([1]Up!$J:$J,[1]Up!$D:$D,D80)</f>
        <v>0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>
        <f>SUMIFS([1]Up!$J:$J,[1]Up!$D:$D,D81)</f>
        <v>0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>
        <f>SUMIFS([1]Up!$J:$J,[1]Up!$D:$D,D82)</f>
        <v>0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>
        <f>SUMIFS([1]Up!$J:$J,[1]Up!$D:$D,D83)</f>
        <v>0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>
        <f>SUMIFS([1]Up!$J:$J,[1]Up!$D:$D,D84)</f>
        <v>0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>
        <f>SUMIFS([1]Up!$J:$J,[1]Up!$D:$D,D85)</f>
        <v>0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>
        <f>SUMIFS([1]Up!$J:$J,[1]Up!$D:$D,D86)</f>
        <v>0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>
        <f>SUMIFS([1]Up!$J:$J,[1]Up!$D:$D,D87)</f>
        <v>0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>
        <f>SUMIFS([1]Up!$J:$J,[1]Up!$D:$D,D88)</f>
        <v>0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>
        <f>SUMIFS([1]Up!$J:$J,[1]Up!$D:$D,D89)</f>
        <v>0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>
        <f>SUMIFS([1]Up!$J:$J,[1]Up!$D:$D,D90)</f>
        <v>0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>
        <f>SUMIFS([1]Up!$J:$J,[1]Up!$D:$D,D91)</f>
        <v>0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>
        <f>SUMIFS([1]Up!$J:$J,[1]Up!$D:$D,D92)</f>
        <v>0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>
        <f>SUMIFS([1]Up!$J:$J,[1]Up!$D:$D,D93)</f>
        <v>0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>
        <f>SUMIFS([1]Up!$J:$J,[1]Up!$D:$D,D94)</f>
        <v>0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>
        <f>SUMIFS([1]Up!$J:$J,[1]Up!$D:$D,D95)</f>
        <v>0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>
        <f>SUMIFS([1]Up!$J:$J,[1]Up!$D:$D,D96)</f>
        <v>0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>
        <f>SUMIFS([1]Up!$J:$J,[1]Up!$D:$D,D97)</f>
        <v>0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>
        <f>SUMIFS([1]Up!$J:$J,[1]Up!$D:$D,D98)</f>
        <v>0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>
        <f>SUMIFS([1]Up!$J:$J,[1]Up!$D:$D,D99)</f>
        <v>0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>
        <f>SUMIFS([1]Up!$J:$J,[1]Up!$D:$D,D100)</f>
        <v>0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>
        <f>SUMIFS([1]Up!$J:$J,[1]Up!$D:$D,D101)</f>
        <v>0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>
        <f>SUMIFS([1]Up!$J:$J,[1]Up!$D:$D,D102)</f>
        <v>0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>
        <f>SUMIFS([1]Up!$J:$J,[1]Up!$D:$D,D103)</f>
        <v>0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>
        <f>SUMIFS([1]Up!$J:$J,[1]Up!$D:$D,D104)</f>
        <v>0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>
        <f>SUMIFS([1]Up!$J:$J,[1]Up!$D:$D,D105)</f>
        <v>0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>
        <f>SUMIFS([1]Up!$J:$J,[1]Up!$D:$D,D106)</f>
        <v>0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>
        <f>SUMIFS([1]Up!$J:$J,[1]Up!$D:$D,D107)</f>
        <v>0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>
        <f>SUMIFS([1]Up!$J:$J,[1]Up!$D:$D,D108)</f>
        <v>0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>
        <f>SUMIFS([1]Up!$J:$J,[1]Up!$D:$D,D109)</f>
        <v>0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>
        <f>SUMIFS([1]Up!$J:$J,[1]Up!$D:$D,D110)</f>
        <v>0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>
        <f>SUMIFS([1]Up!$J:$J,[1]Up!$D:$D,D111)</f>
        <v>0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>
        <f>SUMIFS([1]Up!$J:$J,[1]Up!$D:$D,D112)</f>
        <v>0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>
        <f>SUMIFS([1]Up!$J:$J,[1]Up!$D:$D,D113)</f>
        <v>0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>
        <f>SUMIFS([1]Up!$J:$J,[1]Up!$D:$D,D114)</f>
        <v>0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>
        <f>SUMIFS([1]Up!$J:$J,[1]Up!$D:$D,D115)</f>
        <v>0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>
        <f>SUMIFS([1]Up!$J:$J,[1]Up!$D:$D,D116)</f>
        <v>0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>
        <f>SUMIFS([1]Up!$J:$J,[1]Up!$D:$D,D117)</f>
        <v>0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>
        <f>SUMIFS([1]Up!$J:$J,[1]Up!$D:$D,D118)</f>
        <v>0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>
        <f>SUMIFS([1]Up!$J:$J,[1]Up!$D:$D,D119)</f>
        <v>0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>
        <f>SUMIFS([1]Up!$J:$J,[1]Up!$D:$D,D120)</f>
        <v>0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>
        <f>SUMIFS([1]Up!$J:$J,[1]Up!$D:$D,D121)</f>
        <v>0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>
        <f>SUMIFS([1]Up!$J:$J,[1]Up!$D:$D,D122)</f>
        <v>0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>
        <f>SUMIFS([1]Up!$J:$J,[1]Up!$D:$D,D123)</f>
        <v>0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>
        <f>SUMIFS([1]Up!$J:$J,[1]Up!$D:$D,D124)</f>
        <v>0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>
        <f>SUMIFS([1]Up!$J:$J,[1]Up!$D:$D,D125)</f>
        <v>0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>
        <f>SUMIFS([1]Up!$J:$J,[1]Up!$D:$D,D126)</f>
        <v>0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>
        <f>SUMIFS([1]Up!$J:$J,[1]Up!$D:$D,D127)</f>
        <v>0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>
        <f>SUMIFS([1]Up!$J:$J,[1]Up!$D:$D,D128)</f>
        <v>0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>
        <f>SUMIFS([1]Up!$J:$J,[1]Up!$D:$D,D129)</f>
        <v>0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>
        <f>SUMIFS([1]Up!$J:$J,[1]Up!$D:$D,D130)</f>
        <v>0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>
        <f>SUMIFS([1]Up!$J:$J,[1]Up!$D:$D,D131)</f>
        <v>0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>
        <f>SUMIFS([1]Up!$J:$J,[1]Up!$D:$D,D132)</f>
        <v>0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>
        <f>SUMIFS([1]Up!$J:$J,[1]Up!$D:$D,D133)</f>
        <v>0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>
        <f>SUMIFS([1]Up!$J:$J,[1]Up!$D:$D,D134)</f>
        <v>0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>
        <f>SUMIFS([1]Up!$J:$J,[1]Up!$D:$D,D135)</f>
        <v>0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>
        <f>SUMIFS([1]Up!$J:$J,[1]Up!$D:$D,D136)</f>
        <v>0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>
        <f>SUMIFS([1]Up!$J:$J,[1]Up!$D:$D,D137)</f>
        <v>0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>
        <f>SUMIFS([1]Up!$J:$J,[1]Up!$D:$D,D138)</f>
        <v>0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>
        <f>SUMIFS([1]Up!$J:$J,[1]Up!$D:$D,D139)</f>
        <v>0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>
        <f>SUMIFS([1]Up!$J:$J,[1]Up!$D:$D,D140)</f>
        <v>0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>
        <f>SUMIFS([1]Up!$J:$J,[1]Up!$D:$D,D141)</f>
        <v>0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>
        <f>SUMIFS([1]Up!$J:$J,[1]Up!$D:$D,D142)</f>
        <v>0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>
        <f>SUMIFS([1]Up!$J:$J,[1]Up!$D:$D,D143)</f>
        <v>0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>
        <f>SUMIFS([1]Up!$J:$J,[1]Up!$D:$D,D144)</f>
        <v>0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>
        <f>SUMIFS([1]Up!$J:$J,[1]Up!$D:$D,D145)</f>
        <v>0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>
        <f>SUMIFS([1]Up!$J:$J,[1]Up!$D:$D,D146)</f>
        <v>0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>
        <f>SUMIFS([1]Up!$J:$J,[1]Up!$D:$D,D147)</f>
        <v>0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>
        <f>SUMIFS([1]Up!$J:$J,[1]Up!$D:$D,D148)</f>
        <v>0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>
        <f>SUMIFS([1]Up!$J:$J,[1]Up!$D:$D,D149)</f>
        <v>0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>
        <f>SUMIFS([1]Up!$J:$J,[1]Up!$D:$D,D150)</f>
        <v>0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>
        <f>SUMIFS([1]Up!$J:$J,[1]Up!$D:$D,D151)</f>
        <v>0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>
        <f>SUMIFS([1]Up!$J:$J,[1]Up!$D:$D,D152)</f>
        <v>0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>
        <f>SUMIFS([1]Up!$J:$J,[1]Up!$D:$D,D153)</f>
        <v>0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>
        <f>SUMIFS([1]Up!$J:$J,[1]Up!$D:$D,D154)</f>
        <v>0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>
        <f>SUMIFS([1]Up!$J:$J,[1]Up!$D:$D,D155)</f>
        <v>0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>
        <f>SUMIFS([1]Up!$J:$J,[1]Up!$D:$D,D156)</f>
        <v>0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>
        <f>SUMIFS([1]Up!$J:$J,[1]Up!$D:$D,D157)</f>
        <v>0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>
        <f>SUMIFS([1]Up!$J:$J,[1]Up!$D:$D,D158)</f>
        <v>0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>
        <f>SUMIFS([1]Up!$J:$J,[1]Up!$D:$D,D159)</f>
        <v>0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>
        <f>SUMIFS([1]Up!$J:$J,[1]Up!$D:$D,D160)</f>
        <v>0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>
        <f>SUMIFS([1]Up!$J:$J,[1]Up!$D:$D,D161)</f>
        <v>0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>
        <f>SUMIFS([1]Up!$J:$J,[1]Up!$D:$D,D162)</f>
        <v>0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>
        <f>SUMIFS([1]Up!$J:$J,[1]Up!$D:$D,D163)</f>
        <v>0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>
        <f>SUMIFS([1]Up!$J:$J,[1]Up!$D:$D,D164)</f>
        <v>0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>
        <f>SUMIFS([1]Up!$J:$J,[1]Up!$D:$D,D165)</f>
        <v>0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>
        <f>SUMIFS([1]Up!$J:$J,[1]Up!$D:$D,D166)</f>
        <v>0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>
        <f>SUMIFS([1]Up!$J:$J,[1]Up!$D:$D,D167)</f>
        <v>0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>
        <f>SUMIFS([1]Up!$J:$J,[1]Up!$D:$D,D168)</f>
        <v>0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>
        <f>SUMIFS([1]Up!$J:$J,[1]Up!$D:$D,D169)</f>
        <v>0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>
        <f>SUMIFS([1]Up!$J:$J,[1]Up!$D:$D,D170)</f>
        <v>0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>
        <f>SUMIFS([1]Up!$J:$J,[1]Up!$D:$D,D171)</f>
        <v>0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>
        <f>SUMIFS([1]Up!$J:$J,[1]Up!$D:$D,D172)</f>
        <v>0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>
        <f>SUMIFS([1]Up!$J:$J,[1]Up!$D:$D,D173)</f>
        <v>0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>
        <f>SUMIFS([1]Up!$J:$J,[1]Up!$D:$D,D174)</f>
        <v>0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>
        <f>SUMIFS([1]Up!$J:$J,[1]Up!$D:$D,D175)</f>
        <v>0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>
        <f>SUMIFS([1]Up!$J:$J,[1]Up!$D:$D,D176)</f>
        <v>0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>
        <f>SUMIFS([1]Up!$J:$J,[1]Up!$D:$D,D177)</f>
        <v>0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>
        <f>SUMIFS([1]Up!$J:$J,[1]Up!$D:$D,D178)</f>
        <v>0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>
        <f>SUMIFS([1]Up!$J:$J,[1]Up!$D:$D,D179)</f>
        <v>0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>
        <f>SUMIFS([1]Up!$J:$J,[1]Up!$D:$D,D180)</f>
        <v>0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>
        <f>SUMIFS([1]Up!$J:$J,[1]Up!$D:$D,D181)</f>
        <v>0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>
        <f>SUMIFS([1]Up!$J:$J,[1]Up!$D:$D,D182)</f>
        <v>0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>
        <f>SUMIFS([1]Up!$J:$J,[1]Up!$D:$D,D183)</f>
        <v>0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>
        <f>SUMIFS([1]Up!$J:$J,[1]Up!$D:$D,D184)</f>
        <v>0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>
        <f>SUMIFS([1]Up!$J:$J,[1]Up!$D:$D,D185)</f>
        <v>0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>
        <f>SUMIFS([1]Up!$J:$J,[1]Up!$D:$D,D186)</f>
        <v>0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>
        <f>SUMIFS([1]Up!$J:$J,[1]Up!$D:$D,D187)</f>
        <v>0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>
        <f>SUMIFS([1]Up!$J:$J,[1]Up!$D:$D,D188)</f>
        <v>0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>
        <f>SUMIFS([1]Up!$J:$J,[1]Up!$D:$D,D189)</f>
        <v>0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>
        <f>SUMIFS([1]Up!$J:$J,[1]Up!$D:$D,D190)</f>
        <v>0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>
        <f>SUMIFS([1]Up!$J:$J,[1]Up!$D:$D,D191)</f>
        <v>0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>
        <f>SUMIFS([1]Up!$J:$J,[1]Up!$D:$D,D192)</f>
        <v>0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>
        <f>SUMIFS([1]Up!$J:$J,[1]Up!$D:$D,D193)</f>
        <v>0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>
        <f>SUMIFS([1]Up!$J:$J,[1]Up!$D:$D,D194)</f>
        <v>0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>
        <f>SUMIFS([1]Up!$J:$J,[1]Up!$D:$D,D195)</f>
        <v>0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>
        <f>SUMIFS([1]Up!$J:$J,[1]Up!$D:$D,D196)</f>
        <v>0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>
        <f>SUMIFS([1]Up!$J:$J,[1]Up!$D:$D,D197)</f>
        <v>0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>
        <f>SUMIFS([1]Up!$J:$J,[1]Up!$D:$D,D198)</f>
        <v>0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>
        <f>SUMIFS([1]Up!$J:$J,[1]Up!$D:$D,D199)</f>
        <v>0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>
        <f>SUMIFS([1]Up!$J:$J,[1]Up!$D:$D,D200)</f>
        <v>0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>
        <f>SUMIFS([1]Up!$J:$J,[1]Up!$D:$D,D201)</f>
        <v>0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>
        <f>SUMIFS([1]Up!$J:$J,[1]Up!$D:$D,D202)</f>
        <v>0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>
        <f>SUMIFS([1]Up!$J:$J,[1]Up!$D:$D,D203)</f>
        <v>0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>
        <f>SUMIFS([1]Up!$J:$J,[1]Up!$D:$D,D204)</f>
        <v>0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>
        <f>SUMIFS([1]Up!$J:$J,[1]Up!$D:$D,D205)</f>
        <v>0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>
        <f>SUMIFS([1]Up!$J:$J,[1]Up!$D:$D,D206)</f>
        <v>0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>
        <f>SUMIFS([1]Up!$J:$J,[1]Up!$D:$D,D207)</f>
        <v>0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>
        <f>SUMIFS([1]Up!$J:$J,[1]Up!$D:$D,D208)</f>
        <v>0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>
        <f>SUMIFS([1]Up!$J:$J,[1]Up!$D:$D,D209)</f>
        <v>0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>
        <f>SUMIFS([1]Up!$J:$J,[1]Up!$D:$D,D210)</f>
        <v>0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>
        <f>SUMIFS([1]Up!$J:$J,[1]Up!$D:$D,D211)</f>
        <v>0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>
        <f>SUMIFS([1]Up!$J:$J,[1]Up!$D:$D,D212)</f>
        <v>0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>
        <f>SUMIFS([1]Up!$J:$J,[1]Up!$D:$D,D213)</f>
        <v>0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>
        <f>SUMIFS([1]Up!$J:$J,[1]Up!$D:$D,D214)</f>
        <v>0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>
        <f>SUMIFS([1]Up!$J:$J,[1]Up!$D:$D,D215)</f>
        <v>0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>
        <f>SUMIFS([1]Up!$J:$J,[1]Up!$D:$D,D216)</f>
        <v>0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>
        <f>SUMIFS([1]Up!$J:$J,[1]Up!$D:$D,D217)</f>
        <v>0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>
        <f>SUMIFS([1]Up!$J:$J,[1]Up!$D:$D,D218)</f>
        <v>0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>
        <f>SUMIFS([1]Up!$J:$J,[1]Up!$D:$D,D219)</f>
        <v>0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>
        <f>SUMIFS([1]Up!$J:$J,[1]Up!$D:$D,D220)</f>
        <v>0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>
        <f>SUMIFS([1]Up!$J:$J,[1]Up!$D:$D,D221)</f>
        <v>0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>
        <f>SUMIFS([1]Up!$J:$J,[1]Up!$D:$D,D222)</f>
        <v>0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>
        <f>SUMIFS([1]Up!$J:$J,[1]Up!$D:$D,D223)</f>
        <v>0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>
        <f>SUMIFS([1]Up!$J:$J,[1]Up!$D:$D,D224)</f>
        <v>0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>
        <f>SUMIFS([1]Up!$J:$J,[1]Up!$D:$D,D225)</f>
        <v>0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>
        <f>SUMIFS([1]Up!$J:$J,[1]Up!$D:$D,D226)</f>
        <v>0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>
        <f>SUMIFS([1]Up!$J:$J,[1]Up!$D:$D,D227)</f>
        <v>0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>
        <f>SUMIFS([1]Up!$J:$J,[1]Up!$D:$D,D228)</f>
        <v>0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>
        <f>SUMIFS([1]Up!$J:$J,[1]Up!$D:$D,D229)</f>
        <v>0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>
        <f>SUMIFS([1]Up!$J:$J,[1]Up!$D:$D,D230)</f>
        <v>0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>
        <f>SUMIFS([1]Up!$J:$J,[1]Up!$D:$D,D231)</f>
        <v>0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>
        <f>SUMIFS([1]Up!$J:$J,[1]Up!$D:$D,D232)</f>
        <v>0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>
        <f>SUMIFS([1]Up!$J:$J,[1]Up!$D:$D,D233)</f>
        <v>0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>
        <f>SUMIFS([1]Up!$J:$J,[1]Up!$D:$D,D234)</f>
        <v>0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>
        <f>SUMIFS([1]Up!$J:$J,[1]Up!$D:$D,D235)</f>
        <v>0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>
        <f>SUMIFS([1]Up!$J:$J,[1]Up!$D:$D,D236)</f>
        <v>0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>
        <f>SUMIFS([1]Up!$J:$J,[1]Up!$D:$D,D237)</f>
        <v>0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>
        <f>SUMIFS([1]Up!$J:$J,[1]Up!$D:$D,D238)</f>
        <v>0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>
        <f>SUMIFS([1]Up!$J:$J,[1]Up!$D:$D,D239)</f>
        <v>0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>
        <f>SUMIFS([1]Up!$J:$J,[1]Up!$D:$D,D240)</f>
        <v>0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>
        <f>SUMIFS([1]Up!$J:$J,[1]Up!$D:$D,D241)</f>
        <v>0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>
        <f>SUMIFS([1]Up!$J:$J,[1]Up!$D:$D,D242)</f>
        <v>0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>
        <f>SUMIFS([1]Up!$J:$J,[1]Up!$D:$D,D243)</f>
        <v>0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>
        <f>SUMIFS([1]Up!$J:$J,[1]Up!$D:$D,D244)</f>
        <v>0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>
        <f>SUMIFS([1]Up!$J:$J,[1]Up!$D:$D,D245)</f>
        <v>0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>
        <f>SUMIFS([1]Up!$J:$J,[1]Up!$D:$D,D246)</f>
        <v>0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>
        <f>SUMIFS([1]Up!$J:$J,[1]Up!$D:$D,D247)</f>
        <v>0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>
        <f>SUMIFS([1]Up!$J:$J,[1]Up!$D:$D,D248)</f>
        <v>0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>
        <f>SUMIFS([1]Up!$J:$J,[1]Up!$D:$D,D249)</f>
        <v>0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>
        <f>SUMIFS([1]Up!$J:$J,[1]Up!$D:$D,D250)</f>
        <v>0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>
        <f>SUMIFS([1]Up!$J:$J,[1]Up!$D:$D,D251)</f>
        <v>0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>
        <f>SUMIFS([1]Up!$J:$J,[1]Up!$D:$D,D252)</f>
        <v>0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>
        <f>SUMIFS([1]Up!$J:$J,[1]Up!$D:$D,D253)</f>
        <v>0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>
        <f>SUMIFS([1]Up!$J:$J,[1]Up!$D:$D,D254)</f>
        <v>0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>
        <f>SUMIFS([1]Up!$J:$J,[1]Up!$D:$D,D255)</f>
        <v>0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>
        <f>SUMIFS([1]Up!$J:$J,[1]Up!$D:$D,D256)</f>
        <v>0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>
        <f>SUMIFS([1]Up!$J:$J,[1]Up!$D:$D,D257)</f>
        <v>0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>
        <f>SUMIFS([1]Up!$J:$J,[1]Up!$D:$D,D258)</f>
        <v>0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>
        <f>SUMIFS([1]Up!$J:$J,[1]Up!$D:$D,D259)</f>
        <v>0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>
        <f>SUMIFS([1]Up!$J:$J,[1]Up!$D:$D,D260)</f>
        <v>0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>
        <f>SUMIFS([1]Up!$J:$J,[1]Up!$D:$D,D261)</f>
        <v>0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>
        <f>SUMIFS([1]Up!$J:$J,[1]Up!$D:$D,D262)</f>
        <v>0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>
        <f>SUMIFS([1]Up!$J:$J,[1]Up!$D:$D,D263)</f>
        <v>0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>
        <f>SUMIFS([1]Up!$J:$J,[1]Up!$D:$D,D264)</f>
        <v>0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>
        <f>SUMIFS([1]Up!$J:$J,[1]Up!$D:$D,D265)</f>
        <v>0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>
        <f>SUMIFS([1]Up!$J:$J,[1]Up!$D:$D,D266)</f>
        <v>0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>
        <f>SUMIFS([1]Up!$J:$J,[1]Up!$D:$D,D267)</f>
        <v>0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>
        <f>SUMIFS([1]Up!$J:$J,[1]Up!$D:$D,D268)</f>
        <v>0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>
        <f>SUMIFS([1]Up!$J:$J,[1]Up!$D:$D,D269)</f>
        <v>0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>
        <f>SUMIFS([1]Up!$J:$J,[1]Up!$D:$D,D270)</f>
        <v>0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>
        <f>SUMIFS([1]Up!$J:$J,[1]Up!$D:$D,D271)</f>
        <v>0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>
        <f>SUMIFS([1]Up!$J:$J,[1]Up!$D:$D,D272)</f>
        <v>0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>
        <f>SUMIFS([1]Up!$J:$J,[1]Up!$D:$D,D273)</f>
        <v>0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>
        <f>SUMIFS([1]Up!$J:$J,[1]Up!$D:$D,D274)</f>
        <v>0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>
        <f>SUMIFS([1]Up!$J:$J,[1]Up!$D:$D,D275)</f>
        <v>0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>
        <f>SUMIFS([1]Up!$J:$J,[1]Up!$D:$D,D276)</f>
        <v>0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>
        <f>SUMIFS([1]Up!$J:$J,[1]Up!$D:$D,D277)</f>
        <v>0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>
        <f>SUMIFS([1]Up!$J:$J,[1]Up!$D:$D,D278)</f>
        <v>0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>
        <f>SUMIFS([1]Up!$J:$J,[1]Up!$D:$D,D279)</f>
        <v>0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>
        <f>SUMIFS([1]Up!$J:$J,[1]Up!$D:$D,D280)</f>
        <v>0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>
        <f>SUMIFS([1]Up!$J:$J,[1]Up!$D:$D,D281)</f>
        <v>0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>
        <f>SUMIFS([1]Up!$J:$J,[1]Up!$D:$D,D282)</f>
        <v>0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>
        <f>SUMIFS([1]Up!$J:$J,[1]Up!$D:$D,D283)</f>
        <v>0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>
        <f>SUMIFS([1]Up!$J:$J,[1]Up!$D:$D,D284)</f>
        <v>0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>
        <f>SUMIFS([1]Up!$J:$J,[1]Up!$D:$D,D285)</f>
        <v>0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>
        <f>SUMIFS([1]Up!$J:$J,[1]Up!$D:$D,D286)</f>
        <v>0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>
        <f>SUMIFS([1]Up!$J:$J,[1]Up!$D:$D,D287)</f>
        <v>0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>
        <f>SUMIFS([1]Up!$J:$J,[1]Up!$D:$D,D288)</f>
        <v>0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>
        <f>SUMIFS([1]Up!$J:$J,[1]Up!$D:$D,D289)</f>
        <v>0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>
        <f>SUMIFS([1]Up!$J:$J,[1]Up!$D:$D,D290)</f>
        <v>0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>
        <f>SUMIFS([1]Up!$J:$J,[1]Up!$D:$D,D291)</f>
        <v>0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>
        <f>SUMIFS([1]Up!$J:$J,[1]Up!$D:$D,D292)</f>
        <v>0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>
        <f>SUMIFS([1]Up!$J:$J,[1]Up!$D:$D,D293)</f>
        <v>0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>
        <f>SUMIFS([1]Up!$J:$J,[1]Up!$D:$D,D294)</f>
        <v>0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>
        <f>SUMIFS([1]Up!$J:$J,[1]Up!$D:$D,D295)</f>
        <v>0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>
        <f>SUMIFS([1]Up!$J:$J,[1]Up!$D:$D,D296)</f>
        <v>0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>
        <f>SUMIFS([1]Up!$J:$J,[1]Up!$D:$D,D297)</f>
        <v>0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>
        <f>SUMIFS([1]Up!$J:$J,[1]Up!$D:$D,D298)</f>
        <v>0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>
        <f>SUMIFS([1]Up!$J:$J,[1]Up!$D:$D,D299)</f>
        <v>0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>
        <f>SUMIFS([1]Up!$J:$J,[1]Up!$D:$D,D300)</f>
        <v>0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>
        <f>SUMIFS([1]Up!$J:$J,[1]Up!$D:$D,D301)</f>
        <v>0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>
        <f>SUMIFS([1]Up!$J:$J,[1]Up!$D:$D,D302)</f>
        <v>0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>
        <f>SUMIFS([1]Up!$J:$J,[1]Up!$D:$D,D303)</f>
        <v>0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>
        <f>SUMIFS([1]Up!$J:$J,[1]Up!$D:$D,D304)</f>
        <v>0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>
        <f>SUMIFS([1]Up!$J:$J,[1]Up!$D:$D,D305)</f>
        <v>0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>
        <f>SUMIFS([1]Up!$J:$J,[1]Up!$D:$D,D306)</f>
        <v>0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>
        <f>SUMIFS([1]Up!$J:$J,[1]Up!$D:$D,D307)</f>
        <v>0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>
        <f>SUMIFS([1]Up!$J:$J,[1]Up!$D:$D,D308)</f>
        <v>0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>
        <f>SUMIFS([1]Up!$J:$J,[1]Up!$D:$D,D309)</f>
        <v>0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>
        <f>SUMIFS([1]Up!$J:$J,[1]Up!$D:$D,D310)</f>
        <v>0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>
        <f>SUMIFS([1]Up!$J:$J,[1]Up!$D:$D,D311)</f>
        <v>0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>
        <f>SUMIFS([1]Up!$J:$J,[1]Up!$D:$D,D312)</f>
        <v>0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>
        <f>SUMIFS([1]Up!$J:$J,[1]Up!$D:$D,D313)</f>
        <v>0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>
        <f>SUMIFS([1]Up!$J:$J,[1]Up!$D:$D,D314)</f>
        <v>0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>
        <f>SUMIFS([1]Up!$J:$J,[1]Up!$D:$D,D315)</f>
        <v>0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>
        <f>SUMIFS([1]Up!$J:$J,[1]Up!$D:$D,D316)</f>
        <v>0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>
        <f>SUMIFS([1]Up!$J:$J,[1]Up!$D:$D,D317)</f>
        <v>0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>
        <f>SUMIFS([1]Up!$J:$J,[1]Up!$D:$D,D318)</f>
        <v>0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>
        <f>SUMIFS([1]Up!$J:$J,[1]Up!$D:$D,D319)</f>
        <v>0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>
        <f>SUMIFS([1]Up!$J:$J,[1]Up!$D:$D,D320)</f>
        <v>0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>
        <f>SUMIFS([1]Up!$J:$J,[1]Up!$D:$D,D321)</f>
        <v>0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>
        <f>SUMIFS([1]Up!$J:$J,[1]Up!$D:$D,D322)</f>
        <v>0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>
        <f>SUMIFS([1]Up!$J:$J,[1]Up!$D:$D,D323)</f>
        <v>0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>
        <f>SUMIFS([1]Up!$J:$J,[1]Up!$D:$D,D324)</f>
        <v>0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>
        <f>SUMIFS([1]Up!$J:$J,[1]Up!$D:$D,D325)</f>
        <v>0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>
        <f>SUMIFS([1]Up!$J:$J,[1]Up!$D:$D,D326)</f>
        <v>0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>
        <f>SUMIFS([1]Up!$J:$J,[1]Up!$D:$D,D327)</f>
        <v>0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>
        <f>SUMIFS([1]Up!$J:$J,[1]Up!$D:$D,D328)</f>
        <v>0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>
        <f>SUMIFS([1]Up!$J:$J,[1]Up!$D:$D,D329)</f>
        <v>0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>
        <f>SUMIFS([1]Up!$J:$J,[1]Up!$D:$D,D330)</f>
        <v>0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>
        <f>SUMIFS([1]Up!$J:$J,[1]Up!$D:$D,D331)</f>
        <v>0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>
        <f>SUMIFS([1]Up!$J:$J,[1]Up!$D:$D,D332)</f>
        <v>0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>
        <f>SUMIFS([1]Up!$J:$J,[1]Up!$D:$D,D333)</f>
        <v>0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>
        <f>SUMIFS([1]Up!$J:$J,[1]Up!$D:$D,D334)</f>
        <v>0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>
        <f>SUMIFS([1]Up!$J:$J,[1]Up!$D:$D,D335)</f>
        <v>0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>
        <f>SUMIFS([1]Up!$J:$J,[1]Up!$D:$D,D336)</f>
        <v>0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>
        <f>SUMIFS([1]Up!$J:$J,[1]Up!$D:$D,D337)</f>
        <v>0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>
        <f>SUMIFS([1]Up!$J:$J,[1]Up!$D:$D,D338)</f>
        <v>0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>
        <f>SUMIFS([1]Up!$J:$J,[1]Up!$D:$D,D339)</f>
        <v>0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>
        <f>SUMIFS([1]Up!$J:$J,[1]Up!$D:$D,D340)</f>
        <v>0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>
        <f>SUMIFS([1]Up!$J:$J,[1]Up!$D:$D,D341)</f>
        <v>0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>
        <f>SUMIFS([1]Up!$J:$J,[1]Up!$D:$D,D342)</f>
        <v>0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>
        <f>SUMIFS([1]Up!$J:$J,[1]Up!$D:$D,D343)</f>
        <v>0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>
        <f>SUMIFS([1]Up!$J:$J,[1]Up!$D:$D,D344)</f>
        <v>0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>
        <f>SUMIFS([1]Up!$J:$J,[1]Up!$D:$D,D345)</f>
        <v>0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>
        <f>SUMIFS([1]Up!$J:$J,[1]Up!$D:$D,D346)</f>
        <v>0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>
        <f>SUMIFS([1]Up!$J:$J,[1]Up!$D:$D,D347)</f>
        <v>0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>
        <f>SUMIFS([1]Up!$J:$J,[1]Up!$D:$D,D348)</f>
        <v>0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>
        <f>SUMIFS([1]Up!$J:$J,[1]Up!$D:$D,D349)</f>
        <v>0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>
        <f>SUMIFS([1]Up!$J:$J,[1]Up!$D:$D,D350)</f>
        <v>0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>
        <f>SUMIFS([1]Up!$J:$J,[1]Up!$D:$D,D351)</f>
        <v>0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>
        <f>SUMIFS([1]Up!$J:$J,[1]Up!$D:$D,D352)</f>
        <v>0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>
        <f>SUMIFS([1]Up!$J:$J,[1]Up!$D:$D,D353)</f>
        <v>0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>
        <f>SUMIFS([1]Up!$J:$J,[1]Up!$D:$D,D354)</f>
        <v>0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>
        <f>SUMIFS([1]Up!$J:$J,[1]Up!$D:$D,D355)</f>
        <v>0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>
        <f>SUMIFS([1]Up!$J:$J,[1]Up!$D:$D,D356)</f>
        <v>0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>
        <f>SUMIFS([1]Up!$J:$J,[1]Up!$D:$D,D357)</f>
        <v>0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>
        <f>SUMIFS([1]Up!$J:$J,[1]Up!$D:$D,D358)</f>
        <v>0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>
        <f>SUMIFS([1]Up!$J:$J,[1]Up!$D:$D,D359)</f>
        <v>0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>
        <f>SUMIFS([1]Up!$J:$J,[1]Up!$D:$D,D360)</f>
        <v>0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>
        <f>SUMIFS([1]Up!$J:$J,[1]Up!$D:$D,D361)</f>
        <v>0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>
        <f>SUMIFS([1]Up!$J:$J,[1]Up!$D:$D,D362)</f>
        <v>0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>
        <f>SUMIFS([1]Up!$J:$J,[1]Up!$D:$D,D363)</f>
        <v>0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>
        <f>SUMIFS([1]Up!$J:$J,[1]Up!$D:$D,D364)</f>
        <v>0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>
        <f>SUMIFS([1]Up!$J:$J,[1]Up!$D:$D,D365)</f>
        <v>0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>
        <f>SUMIFS([1]Up!$J:$J,[1]Up!$D:$D,D366)</f>
        <v>0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>
        <f>SUMIFS([1]Up!$J:$J,[1]Up!$D:$D,D367)</f>
        <v>0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>
        <f>SUMIFS([1]Up!$J:$J,[1]Up!$D:$D,D368)</f>
        <v>0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>
        <f>SUMIFS([1]Up!$J:$J,[1]Up!$D:$D,D369)</f>
        <v>0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>
        <f>SUMIFS([1]Up!$J:$J,[1]Up!$D:$D,D370)</f>
        <v>0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>
        <f>SUMIFS([1]Up!$J:$J,[1]Up!$D:$D,D371)</f>
        <v>0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>
        <f>SUMIFS([1]Up!$J:$J,[1]Up!$D:$D,D372)</f>
        <v>0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>
        <f>SUMIFS([1]Up!$J:$J,[1]Up!$D:$D,D373)</f>
        <v>0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>
        <f>SUMIFS([1]Up!$J:$J,[1]Up!$D:$D,D374)</f>
        <v>0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>
        <f>SUMIFS([1]Up!$J:$J,[1]Up!$D:$D,D375)</f>
        <v>0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>
        <f>SUMIFS([1]Up!$J:$J,[1]Up!$D:$D,D376)</f>
        <v>0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>
        <f>SUMIFS([1]Up!$J:$J,[1]Up!$D:$D,D377)</f>
        <v>0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>
        <f>SUMIFS([1]Up!$J:$J,[1]Up!$D:$D,D378)</f>
        <v>0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>
        <f>SUMIFS([1]Up!$J:$J,[1]Up!$D:$D,D379)</f>
        <v>0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>
        <f>SUMIFS([1]Up!$J:$J,[1]Up!$D:$D,D380)</f>
        <v>0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>
        <f>SUMIFS([1]Up!$J:$J,[1]Up!$D:$D,D381)</f>
        <v>0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>
        <f>SUMIFS([1]Up!$J:$J,[1]Up!$D:$D,D382)</f>
        <v>0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>
        <f>SUMIFS([1]Up!$J:$J,[1]Up!$D:$D,D383)</f>
        <v>0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>
        <f>SUMIFS([1]Up!$J:$J,[1]Up!$D:$D,D384)</f>
        <v>0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>
        <f>SUMIFS([1]Up!$J:$J,[1]Up!$D:$D,D385)</f>
        <v>0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>
        <f>SUMIFS([1]Up!$J:$J,[1]Up!$D:$D,D386)</f>
        <v>0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>
        <f>SUMIFS([1]Up!$J:$J,[1]Up!$D:$D,D387)</f>
        <v>0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>
        <f>SUMIFS([1]Up!$J:$J,[1]Up!$D:$D,D388)</f>
        <v>0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>
        <f>SUMIFS([1]Up!$J:$J,[1]Up!$D:$D,D389)</f>
        <v>0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>
        <f>SUMIFS([1]Up!$J:$J,[1]Up!$D:$D,D390)</f>
        <v>0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>
        <f>SUMIFS([1]Up!$J:$J,[1]Up!$D:$D,D391)</f>
        <v>0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>
        <f>SUMIFS([1]Up!$J:$J,[1]Up!$D:$D,D392)</f>
        <v>0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>
        <f>SUMIFS([1]Up!$J:$J,[1]Up!$D:$D,D393)</f>
        <v>0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>
        <f>SUMIFS([1]Up!$J:$J,[1]Up!$D:$D,D394)</f>
        <v>0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>
        <f>SUMIFS([1]Up!$J:$J,[1]Up!$D:$D,D395)</f>
        <v>0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>
        <f>SUMIFS([1]Up!$J:$J,[1]Up!$D:$D,D396)</f>
        <v>0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>
        <f>SUMIFS([1]Up!$J:$J,[1]Up!$D:$D,D397)</f>
        <v>0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>
        <f>SUMIFS([1]Up!$J:$J,[1]Up!$D:$D,D398)</f>
        <v>0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>
        <f>SUMIFS([1]Up!$J:$J,[1]Up!$D:$D,D399)</f>
        <v>0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>
        <f>SUMIFS([1]Up!$J:$J,[1]Up!$D:$D,D400)</f>
        <v>0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>
        <f>SUMIFS([1]Up!$J:$J,[1]Up!$D:$D,D401)</f>
        <v>0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>
        <f>SUMIFS([1]Up!$J:$J,[1]Up!$D:$D,D402)</f>
        <v>0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>
        <f>SUMIFS([1]Up!$J:$J,[1]Up!$D:$D,D403)</f>
        <v>0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>
        <f>SUMIFS([1]Up!$J:$J,[1]Up!$D:$D,D404)</f>
        <v>0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>
        <f>SUMIFS([1]Up!$J:$J,[1]Up!$D:$D,D405)</f>
        <v>0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>
        <f>SUMIFS([1]Up!$J:$J,[1]Up!$D:$D,D406)</f>
        <v>0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>
        <f>SUMIFS([1]Up!$J:$J,[1]Up!$D:$D,D407)</f>
        <v>0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>
        <f>SUMIFS([1]Up!$J:$J,[1]Up!$D:$D,D408)</f>
        <v>0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>
        <f>SUMIFS([1]Up!$J:$J,[1]Up!$D:$D,D409)</f>
        <v>0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>
        <f>SUMIFS([1]Up!$J:$J,[1]Up!$D:$D,D410)</f>
        <v>0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>
        <f>SUMIFS([1]Up!$J:$J,[1]Up!$D:$D,D411)</f>
        <v>0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>
        <f>SUMIFS([1]Up!$J:$J,[1]Up!$D:$D,D412)</f>
        <v>0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>
        <f>SUMIFS([1]Up!$J:$J,[1]Up!$D:$D,D413)</f>
        <v>0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>
        <f>SUMIFS([1]Up!$J:$J,[1]Up!$D:$D,D414)</f>
        <v>0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>
        <f>SUMIFS([1]Up!$J:$J,[1]Up!$D:$D,D415)</f>
        <v>0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>
        <f>SUMIFS([1]Up!$J:$J,[1]Up!$D:$D,D416)</f>
        <v>0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>
        <f>SUMIFS([1]Up!$J:$J,[1]Up!$D:$D,D417)</f>
        <v>0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>
        <f>SUMIFS([1]Up!$J:$J,[1]Up!$D:$D,D418)</f>
        <v>0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>
        <f>SUMIFS([1]Up!$J:$J,[1]Up!$D:$D,D419)</f>
        <v>0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>
        <f>SUMIFS([1]Up!$J:$J,[1]Up!$D:$D,D420)</f>
        <v>0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>
        <f>SUMIFS([1]Up!$J:$J,[1]Up!$D:$D,D421)</f>
        <v>0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>
        <f>SUMIFS([1]Up!$J:$J,[1]Up!$D:$D,D422)</f>
        <v>0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>
        <f>SUMIFS([1]Up!$J:$J,[1]Up!$D:$D,D423)</f>
        <v>0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>
        <f>SUMIFS([1]Up!$J:$J,[1]Up!$D:$D,D424)</f>
        <v>0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>
        <f>SUMIFS([1]Up!$J:$J,[1]Up!$D:$D,D425)</f>
        <v>0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>
        <f>SUMIFS([1]Up!$J:$J,[1]Up!$D:$D,D426)</f>
        <v>0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>
        <f>SUMIFS([1]Up!$J:$J,[1]Up!$D:$D,D427)</f>
        <v>0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>
        <f>SUMIFS([1]Up!$J:$J,[1]Up!$D:$D,D428)</f>
        <v>0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>
        <f>SUMIFS([1]Up!$J:$J,[1]Up!$D:$D,D429)</f>
        <v>0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>
        <f>SUMIFS([1]Up!$J:$J,[1]Up!$D:$D,D430)</f>
        <v>0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>
        <f>SUMIFS([1]Up!$J:$J,[1]Up!$D:$D,D431)</f>
        <v>0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>
        <f>SUMIFS([1]Up!$J:$J,[1]Up!$D:$D,D432)</f>
        <v>0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>
        <f>SUMIFS([1]Up!$J:$J,[1]Up!$D:$D,D433)</f>
        <v>0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>
        <f>SUMIFS([1]Up!$J:$J,[1]Up!$D:$D,D434)</f>
        <v>0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>
        <f>SUMIFS([1]Up!$J:$J,[1]Up!$D:$D,D435)</f>
        <v>0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>
        <f>SUMIFS([1]Up!$J:$J,[1]Up!$D:$D,D436)</f>
        <v>0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>
        <f>SUMIFS([1]Up!$J:$J,[1]Up!$D:$D,D437)</f>
        <v>0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>
        <f>SUMIFS([1]Up!$J:$J,[1]Up!$D:$D,D438)</f>
        <v>0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>
        <f>SUMIFS([1]Up!$J:$J,[1]Up!$D:$D,D439)</f>
        <v>0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>
        <f>SUMIFS([1]Up!$J:$J,[1]Up!$D:$D,D440)</f>
        <v>0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>
        <f>SUMIFS([1]Up!$J:$J,[1]Up!$D:$D,D441)</f>
        <v>0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>
        <f>SUMIFS([1]Up!$J:$J,[1]Up!$D:$D,D442)</f>
        <v>0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>
        <f>SUMIFS([1]Up!$J:$J,[1]Up!$D:$D,D443)</f>
        <v>0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>
        <f>SUMIFS([1]Up!$J:$J,[1]Up!$D:$D,D444)</f>
        <v>0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>
        <f>SUMIFS([1]Up!$J:$J,[1]Up!$D:$D,D445)</f>
        <v>0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>
        <f>SUMIFS([1]Up!$J:$J,[1]Up!$D:$D,D446)</f>
        <v>0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>
        <f>SUMIFS([1]Up!$J:$J,[1]Up!$D:$D,D447)</f>
        <v>0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>
        <f>SUMIFS([1]Up!$J:$J,[1]Up!$D:$D,D448)</f>
        <v>0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>
        <f>SUMIFS([1]Up!$J:$J,[1]Up!$D:$D,D449)</f>
        <v>0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>
        <f>SUMIFS([1]Up!$J:$J,[1]Up!$D:$D,D450)</f>
        <v>0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>
        <f>SUMIFS([1]Up!$J:$J,[1]Up!$D:$D,D451)</f>
        <v>0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>
        <f>SUMIFS([1]Up!$J:$J,[1]Up!$D:$D,D452)</f>
        <v>0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>
        <f>SUMIFS([1]Up!$J:$J,[1]Up!$D:$D,D453)</f>
        <v>0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>
        <f>SUMIFS([1]Up!$J:$J,[1]Up!$D:$D,D454)</f>
        <v>0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>
        <f>SUMIFS([1]Up!$J:$J,[1]Up!$D:$D,D455)</f>
        <v>0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>
        <f>SUMIFS([1]Up!$J:$J,[1]Up!$D:$D,D456)</f>
        <v>0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>
        <f>SUMIFS([1]Up!$J:$J,[1]Up!$D:$D,D457)</f>
        <v>0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>
        <f>SUMIFS([1]Up!$J:$J,[1]Up!$D:$D,D458)</f>
        <v>0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>
        <f>SUMIFS([1]Up!$J:$J,[1]Up!$D:$D,D459)</f>
        <v>0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>
        <f>SUMIFS([1]Up!$J:$J,[1]Up!$D:$D,D460)</f>
        <v>0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>
        <f>SUMIFS([1]Up!$J:$J,[1]Up!$D:$D,D461)</f>
        <v>0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>
        <f>SUMIFS([1]Up!$J:$J,[1]Up!$D:$D,D462)</f>
        <v>0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>
        <f>SUMIFS([1]Up!$J:$J,[1]Up!$D:$D,D463)</f>
        <v>0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>
        <f>SUMIFS([1]Up!$J:$J,[1]Up!$D:$D,D464)</f>
        <v>0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>
        <f>SUMIFS([1]Up!$J:$J,[1]Up!$D:$D,D465)</f>
        <v>0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>
        <f>SUMIFS([1]Up!$J:$J,[1]Up!$D:$D,D466)</f>
        <v>0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>
        <f>SUMIFS([1]Up!$J:$J,[1]Up!$D:$D,D467)</f>
        <v>0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>
        <f>SUMIFS([1]Up!$J:$J,[1]Up!$D:$D,D468)</f>
        <v>0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>
        <f>SUMIFS([1]Up!$J:$J,[1]Up!$D:$D,D469)</f>
        <v>0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>
        <f>SUMIFS([1]Up!$J:$J,[1]Up!$D:$D,D470)</f>
        <v>0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>
        <f>SUMIFS([1]Up!$J:$J,[1]Up!$D:$D,D471)</f>
        <v>0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>
        <f>SUMIFS([1]Up!$J:$J,[1]Up!$D:$D,D472)</f>
        <v>0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>
        <f>SUMIFS([1]Up!$J:$J,[1]Up!$D:$D,D473)</f>
        <v>0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>
        <f>SUMIFS([1]Up!$J:$J,[1]Up!$D:$D,D474)</f>
        <v>0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>
        <f>SUMIFS([1]Up!$J:$J,[1]Up!$D:$D,D475)</f>
        <v>0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>
        <f>SUMIFS([1]Up!$J:$J,[1]Up!$D:$D,D476)</f>
        <v>0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>
        <f>SUMIFS([1]Up!$J:$J,[1]Up!$D:$D,D477)</f>
        <v>0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>
        <f>SUMIFS([1]Up!$J:$J,[1]Up!$D:$D,D478)</f>
        <v>0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>
        <f>SUMIFS([1]Up!$J:$J,[1]Up!$D:$D,D479)</f>
        <v>0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>
        <f>SUMIFS([1]Up!$J:$J,[1]Up!$D:$D,D480)</f>
        <v>0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>
        <f>SUMIFS([1]Up!$J:$J,[1]Up!$D:$D,D481)</f>
        <v>0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>
        <f>SUMIFS([1]Up!$J:$J,[1]Up!$D:$D,D482)</f>
        <v>0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>
        <f>SUMIFS([1]Up!$J:$J,[1]Up!$D:$D,D483)</f>
        <v>0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>
        <f>SUMIFS([1]Up!$J:$J,[1]Up!$D:$D,D484)</f>
        <v>0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>
        <f>SUMIFS([1]Up!$J:$J,[1]Up!$D:$D,D485)</f>
        <v>0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>
        <f>SUMIFS([1]Up!$J:$J,[1]Up!$D:$D,D486)</f>
        <v>0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>
        <f>SUMIFS([1]Up!$J:$J,[1]Up!$D:$D,D487)</f>
        <v>0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>
        <f>SUMIFS([1]Up!$J:$J,[1]Up!$D:$D,D488)</f>
        <v>0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>
        <f>SUMIFS([1]Up!$J:$J,[1]Up!$D:$D,D489)</f>
        <v>0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>
        <f>SUMIFS([1]Up!$J:$J,[1]Up!$D:$D,D490)</f>
        <v>0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>
        <f>SUMIFS([1]Up!$J:$J,[1]Up!$D:$D,D491)</f>
        <v>0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>
        <f>SUMIFS([1]Up!$J:$J,[1]Up!$D:$D,D492)</f>
        <v>0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>
        <f>SUMIFS([1]Up!$J:$J,[1]Up!$D:$D,D493)</f>
        <v>0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>
        <f>SUMIFS([1]Up!$J:$J,[1]Up!$D:$D,D494)</f>
        <v>0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>
        <f>SUMIFS([1]Up!$J:$J,[1]Up!$D:$D,D495)</f>
        <v>0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>
        <f>SUMIFS([1]Up!$J:$J,[1]Up!$D:$D,D496)</f>
        <v>0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>
        <f>SUMIFS([1]Up!$J:$J,[1]Up!$D:$D,D497)</f>
        <v>0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>
        <f>SUMIFS([1]Up!$J:$J,[1]Up!$D:$D,D498)</f>
        <v>0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>
        <f>SUMIFS([1]Up!$J:$J,[1]Up!$D:$D,D499)</f>
        <v>0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>
        <f>SUMIFS([1]Up!$J:$J,[1]Up!$D:$D,D500)</f>
        <v>0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>
        <f>SUMIFS([1]Up!$J:$J,[1]Up!$D:$D,D501)</f>
        <v>0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>
        <f>SUMIFS([1]Up!$J:$J,[1]Up!$D:$D,D502)</f>
        <v>0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>
        <f>SUMIFS([1]Up!$J:$J,[1]Up!$D:$D,D503)</f>
        <v>0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>
        <f>SUMIFS([1]Up!$J:$J,[1]Up!$D:$D,D504)</f>
        <v>0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>
        <f>SUMIFS([1]Up!$J:$J,[1]Up!$D:$D,D505)</f>
        <v>0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>
        <f>SUMIFS([1]Up!$J:$J,[1]Up!$D:$D,D506)</f>
        <v>0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>
        <f>SUMIFS([1]Up!$J:$J,[1]Up!$D:$D,D507)</f>
        <v>0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>
        <f>SUMIFS([1]Up!$J:$J,[1]Up!$D:$D,D508)</f>
        <v>0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>
        <f>SUMIFS([1]Up!$J:$J,[1]Up!$D:$D,D509)</f>
        <v>0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>
        <f>SUMIFS([1]Up!$J:$J,[1]Up!$D:$D,D510)</f>
        <v>0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>
        <f>SUMIFS([1]Up!$J:$J,[1]Up!$D:$D,D511)</f>
        <v>0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>
        <f>SUMIFS([1]Up!$J:$J,[1]Up!$D:$D,D512)</f>
        <v>0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>
        <f>SUMIFS([1]Up!$J:$J,[1]Up!$D:$D,D513)</f>
        <v>0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>
        <f>SUMIFS([1]Up!$J:$J,[1]Up!$D:$D,D514)</f>
        <v>0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>
        <f>SUMIFS([1]Up!$J:$J,[1]Up!$D:$D,D515)</f>
        <v>0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>
        <f>SUMIFS([1]Up!$J:$J,[1]Up!$D:$D,D516)</f>
        <v>0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>
        <f>SUMIFS([1]Up!$J:$J,[1]Up!$D:$D,D517)</f>
        <v>0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>
        <f>SUMIFS([1]Up!$J:$J,[1]Up!$D:$D,D518)</f>
        <v>0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>
        <f>SUMIFS([1]Up!$J:$J,[1]Up!$D:$D,D519)</f>
        <v>0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>
        <f>SUMIFS([1]Up!$J:$J,[1]Up!$D:$D,D520)</f>
        <v>0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>
        <f>SUMIFS([1]Up!$J:$J,[1]Up!$D:$D,D521)</f>
        <v>0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>
        <f>SUMIFS([1]Up!$J:$J,[1]Up!$D:$D,D522)</f>
        <v>0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>
        <f>SUMIFS([1]Up!$J:$J,[1]Up!$D:$D,D523)</f>
        <v>0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>
        <f>SUMIFS([1]Up!$J:$J,[1]Up!$D:$D,D524)</f>
        <v>0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>
        <f>SUMIFS([1]Up!$J:$J,[1]Up!$D:$D,D525)</f>
        <v>0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>
        <f>SUMIFS([1]Up!$J:$J,[1]Up!$D:$D,D526)</f>
        <v>0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>
        <f>SUMIFS([1]Up!$J:$J,[1]Up!$D:$D,D527)</f>
        <v>0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>
        <f>SUMIFS([1]Up!$J:$J,[1]Up!$D:$D,D528)</f>
        <v>0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>
        <f>SUMIFS([1]Up!$J:$J,[1]Up!$D:$D,D529)</f>
        <v>0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>
        <f>SUMIFS([1]Up!$J:$J,[1]Up!$D:$D,D530)</f>
        <v>0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>
        <f>SUMIFS([1]Up!$J:$J,[1]Up!$D:$D,D531)</f>
        <v>0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>
        <f>SUMIFS([1]Up!$J:$J,[1]Up!$D:$D,D532)</f>
        <v>0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>
        <f>SUMIFS([1]Up!$J:$J,[1]Up!$D:$D,D533)</f>
        <v>0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>
        <f>SUMIFS([1]Up!$J:$J,[1]Up!$D:$D,D534)</f>
        <v>0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>
        <f>SUMIFS([1]Up!$J:$J,[1]Up!$D:$D,D535)</f>
        <v>0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>
        <f>SUMIFS([1]Up!$J:$J,[1]Up!$D:$D,D536)</f>
        <v>0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>
        <f>SUMIFS([1]Up!$J:$J,[1]Up!$D:$D,D537)</f>
        <v>0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>
        <f>SUMIFS([1]Up!$J:$J,[1]Up!$D:$D,D538)</f>
        <v>0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>
        <f>SUMIFS([1]Up!$J:$J,[1]Up!$D:$D,D539)</f>
        <v>0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>
        <f>SUMIFS([1]Up!$J:$J,[1]Up!$D:$D,D540)</f>
        <v>0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>
        <f>SUMIFS([1]Up!$J:$J,[1]Up!$D:$D,D541)</f>
        <v>0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>
        <f>SUMIFS([1]Up!$J:$J,[1]Up!$D:$D,D542)</f>
        <v>0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>
        <f>SUMIFS([1]Up!$J:$J,[1]Up!$D:$D,D543)</f>
        <v>0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>
        <f>SUMIFS([1]Up!$J:$J,[1]Up!$D:$D,D544)</f>
        <v>0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>
        <f>SUMIFS([1]Up!$J:$J,[1]Up!$D:$D,D545)</f>
        <v>0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>
        <f>SUMIFS([1]Up!$J:$J,[1]Up!$D:$D,D546)</f>
        <v>0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>
        <f>SUMIFS([1]Up!$J:$J,[1]Up!$D:$D,D547)</f>
        <v>0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>
        <f>SUMIFS([1]Up!$J:$J,[1]Up!$D:$D,D548)</f>
        <v>0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>
        <f>SUMIFS([1]Up!$J:$J,[1]Up!$D:$D,D549)</f>
        <v>0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>
        <f>SUMIFS([1]Up!$J:$J,[1]Up!$D:$D,D550)</f>
        <v>0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>
        <f>SUMIFS([1]Up!$J:$J,[1]Up!$D:$D,D551)</f>
        <v>0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>
        <f>SUMIFS([1]Up!$J:$J,[1]Up!$D:$D,D552)</f>
        <v>0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>
        <f>SUMIFS([1]Up!$J:$J,[1]Up!$D:$D,D553)</f>
        <v>0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>
        <f>SUMIFS([1]Up!$J:$J,[1]Up!$D:$D,D554)</f>
        <v>0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>
        <f>SUMIFS([1]Up!$J:$J,[1]Up!$D:$D,D555)</f>
        <v>0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>
        <f>SUMIFS([1]Up!$J:$J,[1]Up!$D:$D,D556)</f>
        <v>0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>
        <f>SUMIFS([1]Up!$J:$J,[1]Up!$D:$D,D557)</f>
        <v>0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>
        <f>SUMIFS([1]Up!$J:$J,[1]Up!$D:$D,D558)</f>
        <v>0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>
        <f>SUMIFS([1]Up!$J:$J,[1]Up!$D:$D,D559)</f>
        <v>0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>
        <f>SUMIFS([1]Up!$J:$J,[1]Up!$D:$D,D560)</f>
        <v>0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>
        <f>SUMIFS([1]Up!$J:$J,[1]Up!$D:$D,D561)</f>
        <v>0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>
        <f>SUMIFS([1]Up!$J:$J,[1]Up!$D:$D,D562)</f>
        <v>0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>
        <f>SUMIFS([1]Up!$J:$J,[1]Up!$D:$D,D563)</f>
        <v>0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>
        <f>SUMIFS([1]Up!$J:$J,[1]Up!$D:$D,D564)</f>
        <v>0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>
        <f>SUMIFS([1]Up!$J:$J,[1]Up!$D:$D,D565)</f>
        <v>0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/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topLeftCell="A5" zoomScale="70" zoomScaleNormal="70" workbookViewId="0">
      <selection activeCell="B280" sqref="B280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03"/>
      <c r="AH1" s="304"/>
      <c r="AI1" s="304"/>
      <c r="AJ1" s="304"/>
      <c r="AK1" s="304"/>
      <c r="AL1" s="304"/>
      <c r="AM1" s="304"/>
      <c r="AN1" s="304"/>
      <c r="AO1" s="304"/>
      <c r="AP1" s="304"/>
      <c r="AQ1" s="304"/>
      <c r="AR1" s="304"/>
      <c r="AS1" s="304"/>
      <c r="AT1" s="304"/>
      <c r="AU1" s="304"/>
      <c r="AV1" s="304"/>
      <c r="AW1" s="304"/>
      <c r="AX1" s="304"/>
      <c r="AY1" s="195"/>
      <c r="AZ1" s="303"/>
      <c r="BA1" s="303"/>
      <c r="BB1" s="303"/>
      <c r="BC1" s="303"/>
      <c r="BD1" s="303"/>
      <c r="BE1" s="303"/>
      <c r="BF1" s="303"/>
      <c r="BG1" s="303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05"/>
      <c r="AH2" s="305"/>
      <c r="AI2" s="305"/>
      <c r="AJ2" s="305"/>
      <c r="AK2" s="305"/>
      <c r="AL2" s="305"/>
      <c r="AM2" s="305"/>
      <c r="AN2" s="305"/>
      <c r="AO2" s="305"/>
      <c r="AP2" s="305"/>
      <c r="AQ2" s="305"/>
      <c r="AR2" s="305"/>
      <c r="AS2" s="305"/>
      <c r="AT2" s="305"/>
      <c r="AU2" s="305"/>
      <c r="AV2" s="305"/>
      <c r="AW2" s="305"/>
      <c r="AX2" s="305"/>
      <c r="AY2" s="202"/>
      <c r="AZ2" s="306"/>
      <c r="BA2" s="306"/>
      <c r="BB2" s="306"/>
      <c r="BC2" s="306"/>
      <c r="BD2" s="306"/>
      <c r="BE2" s="306"/>
      <c r="BF2" s="306"/>
      <c r="BG2" s="306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05"/>
      <c r="AH3" s="305"/>
      <c r="AI3" s="305"/>
      <c r="AJ3" s="305"/>
      <c r="AK3" s="305"/>
      <c r="AL3" s="305"/>
      <c r="AM3" s="305"/>
      <c r="AN3" s="305"/>
      <c r="AO3" s="305"/>
      <c r="AP3" s="305"/>
      <c r="AQ3" s="305"/>
      <c r="AR3" s="305"/>
      <c r="AS3" s="305"/>
      <c r="AT3" s="305"/>
      <c r="AU3" s="305"/>
      <c r="AV3" s="305"/>
      <c r="AW3" s="305"/>
      <c r="AX3" s="305"/>
      <c r="AY3" s="202"/>
      <c r="AZ3" s="306"/>
      <c r="BA3" s="306"/>
      <c r="BB3" s="306"/>
      <c r="BC3" s="306"/>
      <c r="BD3" s="306"/>
      <c r="BE3" s="306"/>
      <c r="BF3" s="306"/>
      <c r="BG3" s="306"/>
      <c r="BH3" s="307"/>
      <c r="BI3" s="308"/>
      <c r="BJ3" s="308"/>
      <c r="BK3" s="308"/>
      <c r="BL3" s="308"/>
      <c r="BM3" s="308"/>
      <c r="BN3" s="308"/>
      <c r="BO3" s="308"/>
      <c r="BP3" s="308"/>
      <c r="BQ3" s="308"/>
      <c r="BR3" s="197"/>
      <c r="BS3" s="307"/>
      <c r="BT3" s="308"/>
      <c r="BU3" s="308"/>
      <c r="BV3" s="308"/>
      <c r="BW3" s="308"/>
      <c r="BX3" s="308"/>
      <c r="BY3" s="197"/>
      <c r="BZ3" s="307"/>
      <c r="CA3" s="308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08"/>
      <c r="BI4" s="308"/>
      <c r="BJ4" s="308"/>
      <c r="BK4" s="308"/>
      <c r="BL4" s="308"/>
      <c r="BM4" s="308"/>
      <c r="BN4" s="308"/>
      <c r="BO4" s="308"/>
      <c r="BP4" s="308"/>
      <c r="BQ4" s="308"/>
      <c r="BR4" s="197"/>
      <c r="BS4" s="308"/>
      <c r="BT4" s="308"/>
      <c r="BU4" s="308"/>
      <c r="BV4" s="308"/>
      <c r="BW4" s="308"/>
      <c r="BX4" s="308"/>
      <c r="BY4" s="197"/>
      <c r="BZ4" s="308"/>
      <c r="CA4" s="308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10" t="s">
        <v>992</v>
      </c>
      <c r="AH5" s="311"/>
      <c r="AI5" s="311"/>
      <c r="AJ5" s="311"/>
      <c r="AK5" s="311"/>
      <c r="AL5" s="311"/>
      <c r="AM5" s="311"/>
      <c r="AN5" s="311"/>
      <c r="AO5" s="312"/>
      <c r="AP5" s="310" t="s">
        <v>992</v>
      </c>
      <c r="AQ5" s="311"/>
      <c r="AR5" s="311"/>
      <c r="AS5" s="311"/>
      <c r="AT5" s="311"/>
      <c r="AU5" s="311"/>
      <c r="AV5" s="311"/>
      <c r="AW5" s="311"/>
      <c r="AX5" s="312"/>
      <c r="AY5" s="200"/>
      <c r="AZ5" s="200"/>
      <c r="BA5" s="200"/>
      <c r="BB5" s="201"/>
      <c r="BC5" s="200"/>
      <c r="BD5" s="200"/>
      <c r="BE5" s="200"/>
      <c r="BF5" s="200"/>
      <c r="BG5" s="200"/>
      <c r="BH5" s="309"/>
      <c r="BI5" s="309"/>
      <c r="BJ5" s="309"/>
      <c r="BK5" s="309"/>
      <c r="BL5" s="309"/>
      <c r="BM5" s="309"/>
      <c r="BN5" s="309"/>
      <c r="BO5" s="309"/>
      <c r="BP5" s="309"/>
      <c r="BQ5" s="309"/>
      <c r="BR5" s="201"/>
      <c r="BS5" s="309"/>
      <c r="BT5" s="309"/>
      <c r="BU5" s="309"/>
      <c r="BV5" s="309"/>
      <c r="BW5" s="309"/>
      <c r="BX5" s="309"/>
      <c r="BY5" s="201"/>
      <c r="BZ5" s="309"/>
      <c r="CA5" s="309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19293.800000000003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10" t="s">
        <v>2420</v>
      </c>
      <c r="AH6" s="311"/>
      <c r="AI6" s="311"/>
      <c r="AJ6" s="311"/>
      <c r="AK6" s="311"/>
      <c r="AL6" s="311"/>
      <c r="AM6" s="311"/>
      <c r="AN6" s="311"/>
      <c r="AO6" s="312"/>
      <c r="AP6" s="310" t="s">
        <v>2421</v>
      </c>
      <c r="AQ6" s="311"/>
      <c r="AR6" s="311"/>
      <c r="AS6" s="311"/>
      <c r="AT6" s="311"/>
      <c r="AU6" s="311"/>
      <c r="AV6" s="311"/>
      <c r="AW6" s="311"/>
      <c r="AX6" s="312"/>
      <c r="AY6" s="200"/>
      <c r="AZ6" s="200"/>
      <c r="BA6" s="200"/>
      <c r="BB6" s="201"/>
      <c r="BC6" s="200"/>
      <c r="BD6" s="200"/>
      <c r="BE6" s="200"/>
      <c r="BF6" s="200"/>
      <c r="BG6" s="200"/>
      <c r="BH6" s="316" t="s">
        <v>988</v>
      </c>
      <c r="BI6" s="316"/>
      <c r="BJ6" s="316"/>
      <c r="BK6" s="316"/>
      <c r="BL6" s="316"/>
      <c r="BM6" s="316"/>
      <c r="BN6" s="316"/>
      <c r="BO6" s="316"/>
      <c r="BP6" s="316"/>
      <c r="BQ6" s="316"/>
      <c r="BR6" s="317" t="s">
        <v>989</v>
      </c>
      <c r="BS6" s="316"/>
      <c r="BT6" s="316"/>
      <c r="BU6" s="316"/>
      <c r="BV6" s="316"/>
      <c r="BW6" s="316"/>
      <c r="BX6" s="318"/>
      <c r="BY6" s="207" t="s">
        <v>990</v>
      </c>
      <c r="BZ6" s="317" t="s">
        <v>991</v>
      </c>
      <c r="CA6" s="316"/>
      <c r="CB6" s="316"/>
      <c r="CC6" s="316"/>
      <c r="CD6" s="316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13" t="s">
        <v>2422</v>
      </c>
      <c r="AH7" s="314"/>
      <c r="AI7" s="315"/>
      <c r="AJ7" s="313" t="s">
        <v>2423</v>
      </c>
      <c r="AK7" s="314"/>
      <c r="AL7" s="315"/>
      <c r="AM7" s="313" t="s">
        <v>2424</v>
      </c>
      <c r="AN7" s="314"/>
      <c r="AO7" s="315"/>
      <c r="AP7" s="313" t="s">
        <v>2422</v>
      </c>
      <c r="AQ7" s="314"/>
      <c r="AR7" s="315"/>
      <c r="AS7" s="313" t="s">
        <v>2423</v>
      </c>
      <c r="AT7" s="314"/>
      <c r="AU7" s="315"/>
      <c r="AV7" s="313" t="s">
        <v>2424</v>
      </c>
      <c r="AW7" s="314"/>
      <c r="AX7" s="31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13" t="s">
        <v>2431</v>
      </c>
      <c r="CA7" s="314"/>
      <c r="CB7" s="314"/>
      <c r="CC7" s="314"/>
      <c r="CD7" s="31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13" t="s">
        <v>1003</v>
      </c>
      <c r="F8" s="31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  <mergeCell ref="AG1:AX3"/>
    <mergeCell ref="AZ1:BG3"/>
    <mergeCell ref="BH3:BQ5"/>
    <mergeCell ref="BS3:BX5"/>
    <mergeCell ref="BZ3:CA5"/>
    <mergeCell ref="AG5:AO5"/>
    <mergeCell ref="AP5:AX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07"/>
      <c r="Y3" s="308"/>
      <c r="Z3" s="308"/>
      <c r="AA3" s="308"/>
      <c r="AB3" s="308"/>
      <c r="AC3" s="308"/>
      <c r="AD3" s="308"/>
      <c r="AE3" s="308"/>
      <c r="AF3" s="308"/>
      <c r="AG3" s="308"/>
      <c r="AH3" s="197"/>
      <c r="AI3" s="307"/>
      <c r="AJ3" s="308"/>
      <c r="AK3" s="308"/>
      <c r="AL3" s="308"/>
      <c r="AM3" s="308"/>
      <c r="AN3" s="308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08"/>
      <c r="Y4" s="308"/>
      <c r="Z4" s="308"/>
      <c r="AA4" s="308"/>
      <c r="AB4" s="308"/>
      <c r="AC4" s="308"/>
      <c r="AD4" s="308"/>
      <c r="AE4" s="308"/>
      <c r="AF4" s="308"/>
      <c r="AG4" s="308"/>
      <c r="AH4" s="197"/>
      <c r="AI4" s="308"/>
      <c r="AJ4" s="308"/>
      <c r="AK4" s="308"/>
      <c r="AL4" s="308"/>
      <c r="AM4" s="308"/>
      <c r="AN4" s="308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09"/>
      <c r="Y5" s="309"/>
      <c r="Z5" s="309"/>
      <c r="AA5" s="309"/>
      <c r="AB5" s="309"/>
      <c r="AC5" s="309"/>
      <c r="AD5" s="309"/>
      <c r="AE5" s="309"/>
      <c r="AF5" s="309"/>
      <c r="AG5" s="309"/>
      <c r="AH5" s="201"/>
      <c r="AI5" s="309"/>
      <c r="AJ5" s="309"/>
      <c r="AK5" s="309"/>
      <c r="AL5" s="309"/>
      <c r="AM5" s="309"/>
      <c r="AN5" s="309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16" t="s">
        <v>988</v>
      </c>
      <c r="Y6" s="316"/>
      <c r="Z6" s="316"/>
      <c r="AA6" s="316"/>
      <c r="AB6" s="316"/>
      <c r="AC6" s="316"/>
      <c r="AD6" s="316"/>
      <c r="AE6" s="316"/>
      <c r="AF6" s="316"/>
      <c r="AG6" s="316"/>
      <c r="AH6" s="317" t="s">
        <v>989</v>
      </c>
      <c r="AI6" s="316"/>
      <c r="AJ6" s="316"/>
      <c r="AK6" s="316"/>
      <c r="AL6" s="316"/>
      <c r="AM6" s="316"/>
      <c r="AN6" s="318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13" t="s">
        <v>1003</v>
      </c>
      <c r="F8" s="31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>
    <tabColor rgb="FF7030A0"/>
    <pageSetUpPr fitToPage="1"/>
  </sheetPr>
  <dimension ref="C1:AK87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M95" sqref="M9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13</v>
      </c>
      <c r="H5" s="26" cm="1">
        <f t="array" ref="H5">SUMPRODUCT(--($C$30:$C$87=$D5),$L$30:$L$87,$J$30:$J$87)</f>
        <v>1101.9000000000001</v>
      </c>
      <c r="I5" s="26" cm="1">
        <f t="array" ref="I5">SUMPRODUCT(--($C$30:$C$87=$D5),$M$30:$M$87)</f>
        <v>3</v>
      </c>
      <c r="J5" s="27" cm="1">
        <f t="array" ref="J5">SUMPRODUCT(--($C$30:$C$87=$D5),$M$30:$M$87,$J$30:$J$87)</f>
        <v>132.29999999999998</v>
      </c>
      <c r="L5" s="28" t="s">
        <v>13</v>
      </c>
      <c r="M5" s="29">
        <f>G8</f>
        <v>276</v>
      </c>
      <c r="N5" s="30">
        <f>H8</f>
        <v>6348.2000000000007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276</v>
      </c>
      <c r="H8" s="41">
        <f t="shared" si="0"/>
        <v>6348.2000000000007</v>
      </c>
      <c r="I8" s="41">
        <f t="shared" si="0"/>
        <v>3</v>
      </c>
      <c r="J8" s="42">
        <f>J5+J6+J7</f>
        <v>132.29999999999998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">TRANSPOSE(_xlfn._xlws.SORT(_xlfn.UNIQUE(_xlfn._xlws.FILTER(E30:E87,(C30:C87=$D$11)*(M30:M87&lt;&gt;0))),,1))</f>
        <v>C100*60*4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0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0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0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0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0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239.70000000000002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9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4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>
        <v>4</v>
      </c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1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>
        <v>1</v>
      </c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1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>
        <v>1</v>
      </c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/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Nguyen Cuong</cp:lastModifiedBy>
  <dcterms:created xsi:type="dcterms:W3CDTF">2026-06-19T04:20:16Z</dcterms:created>
  <dcterms:modified xsi:type="dcterms:W3CDTF">2026-10-03T01:48:31Z</dcterms:modified>
</cp:coreProperties>
</file>