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cords" sheetId="2" r:id="rId5"/>
    <sheet state="visible" name="Test Report" sheetId="3" r:id="rId6"/>
    <sheet state="visible" name="RM đồng ý - CA đồng ý" sheetId="4" r:id="rId7"/>
  </sheets>
  <definedNames/>
  <calcPr/>
  <extLst>
    <ext uri="GoogleSheetsCustomDataVersion2">
      <go:sheetsCustomData xmlns:go="http://customooxmlschemas.google.com/" r:id="rId8" roundtripDataChecksum="dX13HFmMEpgcOu3SsBVH9Qt5qMIJq7h6xcnyS4ix34s="/>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ID#AAAArRT8vW4
Phan Thanh Lam    (2023-03-18 02:31:44)
A: Add
M: Modify
D: Delete</t>
      </text>
    </comment>
  </commentList>
  <extLst>
    <ext uri="GoogleSheetsCustomDataVersion2">
      <go:sheetsCustomData xmlns:go="http://customooxmlschemas.google.com/" r:id="rId1" roundtripDataSignature="AMtx7mjK9VQdzcKyhqmlLjKi33Z3jrhjoA=="/>
    </ext>
  </extLst>
</comments>
</file>

<file path=xl/sharedStrings.xml><?xml version="1.0" encoding="utf-8"?>
<sst xmlns="http://schemas.openxmlformats.org/spreadsheetml/2006/main" count="355" uniqueCount="164">
  <si>
    <t>Test Report</t>
  </si>
  <si>
    <t>Project Name:</t>
  </si>
  <si>
    <t>BPM phê duyệt</t>
  </si>
  <si>
    <t>Reviewer:</t>
  </si>
  <si>
    <t>Đinh Thị Mai</t>
  </si>
  <si>
    <t xml:space="preserve"> </t>
  </si>
  <si>
    <t>Document Code:</t>
  </si>
  <si>
    <t>Position:</t>
  </si>
  <si>
    <t>Test leader</t>
  </si>
  <si>
    <t>Originator:</t>
  </si>
  <si>
    <t>Reviewed Date:</t>
  </si>
  <si>
    <t>Tester</t>
  </si>
  <si>
    <t>Approver:</t>
  </si>
  <si>
    <t>Lê Trường Giang (GiangLT7)</t>
  </si>
  <si>
    <t>Created Date:</t>
  </si>
  <si>
    <t>GĐ kiểm thử</t>
  </si>
  <si>
    <t>Version:</t>
  </si>
  <si>
    <t>Approved Date:</t>
  </si>
  <si>
    <t>TABLE OF CONTENT</t>
  </si>
  <si>
    <t>No</t>
  </si>
  <si>
    <t>Items</t>
  </si>
  <si>
    <t>Content</t>
  </si>
  <si>
    <t>Cover</t>
  </si>
  <si>
    <t>Records</t>
  </si>
  <si>
    <t>Record of changes</t>
  </si>
  <si>
    <t>Function</t>
  </si>
  <si>
    <t>List out all test cases of the application</t>
  </si>
  <si>
    <t>Screen Element</t>
  </si>
  <si>
    <t>Screen Element test cases, which are based on the application's SRS</t>
  </si>
  <si>
    <t>Effective Date</t>
  </si>
  <si>
    <t>A, M, D</t>
  </si>
  <si>
    <t xml:space="preserve">Change Description </t>
  </si>
  <si>
    <t>New Version</t>
  </si>
  <si>
    <t>Author</t>
  </si>
  <si>
    <t>Create new TC</t>
  </si>
  <si>
    <t>outsourcetester3</t>
  </si>
  <si>
    <t>SYSTEM TEST REPORT</t>
  </si>
  <si>
    <t>Project</t>
  </si>
  <si>
    <t>BPM- Phê duyệt</t>
  </si>
  <si>
    <t>Project manager</t>
  </si>
  <si>
    <t>Nguyễn Văn Huân</t>
  </si>
  <si>
    <t>Application</t>
  </si>
  <si>
    <t>Approved Date</t>
  </si>
  <si>
    <t>Lê Trường Giang</t>
  </si>
  <si>
    <t>Consolidated By</t>
  </si>
  <si>
    <t>Reviewed By</t>
  </si>
  <si>
    <t>Build Versions</t>
  </si>
  <si>
    <t>v1.0.0</t>
  </si>
  <si>
    <t>Reviewed date</t>
  </si>
  <si>
    <t>Test Environment</t>
  </si>
  <si>
    <t>UAT</t>
  </si>
  <si>
    <t>Last Updated Date</t>
  </si>
  <si>
    <t>Test Execution Summary</t>
  </si>
  <si>
    <t>Reported by</t>
  </si>
  <si>
    <t>Nguyễn Đức Tiến</t>
  </si>
  <si>
    <t>Date</t>
  </si>
  <si>
    <t>Test Results</t>
  </si>
  <si>
    <t>Passed</t>
  </si>
  <si>
    <t>Failed</t>
  </si>
  <si>
    <t>Accepted</t>
  </si>
  <si>
    <t>N/A</t>
  </si>
  <si>
    <t>Untested</t>
  </si>
  <si>
    <t>Total</t>
  </si>
  <si>
    <t>Yêu cầu đã hoàn thành</t>
  </si>
  <si>
    <t>Test cases</t>
  </si>
  <si>
    <t>Test coverage</t>
  </si>
  <si>
    <t>Test successful coverage</t>
  </si>
  <si>
    <t>Issues</t>
  </si>
  <si>
    <t>1. Block testing issue</t>
  </si>
  <si>
    <t>2. Critical defects</t>
  </si>
  <si>
    <t>Functions</t>
  </si>
  <si>
    <t xml:space="preserve"> RM đồng ý - CA đồng ý</t>
  </si>
  <si>
    <t>Build Version</t>
  </si>
  <si>
    <t>Version 1.0.0</t>
  </si>
  <si>
    <t>High</t>
  </si>
  <si>
    <t>Medium</t>
  </si>
  <si>
    <t>Low</t>
  </si>
  <si>
    <t>Test case Id</t>
  </si>
  <si>
    <t>Test case Title</t>
  </si>
  <si>
    <t>Pre-conditions</t>
  </si>
  <si>
    <t>Test Steps</t>
  </si>
  <si>
    <t>Test Datas</t>
  </si>
  <si>
    <t>Expected result</t>
  </si>
  <si>
    <t>Priority</t>
  </si>
  <si>
    <t>Automation Status</t>
  </si>
  <si>
    <t>BugID</t>
  </si>
  <si>
    <t>Notes</t>
  </si>
  <si>
    <t>RM đồng ý - CA đồng ý</t>
  </si>
  <si>
    <t>UI/UX Testing</t>
  </si>
  <si>
    <t xml:space="preserve">Kiểm tra tổng thể UI/UX của màn hình danh sách các Yêu cầu đã hoàn thành    </t>
  </si>
  <si>
    <t>RM mở màn hình Nhập ý kiến phê duyệt</t>
  </si>
  <si>
    <t>1. Vào Menu Phê duyệ
2. Click vào Yêu cầu chờ xử lý, nhấn ba chấm
3. Chọn xử lý Nhấn Tờ trình thẩm định
4. Hiển thị màn hình Tờ trình thẩm định
5. Check UI</t>
  </si>
  <si>
    <t>UI giống với design bao gồm các thông tin: 
- Thông tin chung KH
 + ID BPM
 + Mã số DN
 + Tên công ty
 + Ngày tiếp nhận
 + Trạng thái
- Thông tin phê duyệt
 + Template TBPD AM đã ký số
- Nút chức năng
 + Yêu cầu bổ sung
 + Nhập ý kiến
 + Trình duyệt</t>
  </si>
  <si>
    <t>Kiểm tra thứ tự di chuyển trỏ trên màn hình khi nhấn phím Tab</t>
  </si>
  <si>
    <t xml:space="preserve">
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</si>
  <si>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</si>
  <si>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</si>
  <si>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</si>
  <si>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</si>
  <si>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</si>
  <si>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</si>
  <si>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1. Nếu chuộc ko focus vào button nào thì Thực hiện chức năng của button chính
2. Nếu đang focus vào 1 button thì sẽ thực hiện chức năng của button</t>
  </si>
  <si>
    <t>Kiểm tra giao diện khi thu nhỏ, phóng to</t>
  </si>
  <si>
    <t>1.Nhấn phím Ctrl -
2. Nhấn phim Ctrl =</t>
  </si>
  <si>
    <t>Màn hình thu nhỏ, phóng to tương ứng và không bị vỡ giao diện</t>
  </si>
  <si>
    <t>ID CSS kỳ này</t>
  </si>
  <si>
    <t>Kiểm tra giá trị mặc định</t>
  </si>
  <si>
    <t>Tại màn hình Tờ trình thẩm định
1. Kiểm tra giá trị mặc định</t>
  </si>
  <si>
    <t>1. hiển thị mặc định là dữ liệu theo thông tin hồ sơ RM</t>
  </si>
  <si>
    <t>Kiểm tra là trường bắt buộc</t>
  </si>
  <si>
    <t>1. Để trống trường dữ liệu
2. Các thông tin khác được nhập hợp lệ
3. Nhấn Phê duyệt</t>
  </si>
  <si>
    <t>1. Hệ thống thông báo:"Vui lòng nhập đầy đủ thông tin"
2. Set focus vào trường thiếu thông tin</t>
  </si>
  <si>
    <t>Kiểm tra Nhập ký tự là số</t>
  </si>
  <si>
    <t>1. Nhập dữ liệu là số
2. Kiểm tra hiển thị màn hình</t>
  </si>
  <si>
    <t xml:space="preserve">Hệ thống không cho phép chỉnh sửa dữ liệu </t>
  </si>
  <si>
    <t>Kiểm tra Nhập ký tự là chữ</t>
  </si>
  <si>
    <t>1. Nhập dữ liệu là chữ
2. Kiểm tra hiển thị màn hình</t>
  </si>
  <si>
    <t>Kiểm tra maxlength</t>
  </si>
  <si>
    <t>1. Nhập lớn hơn 9 ký tự cho phép
2. Kiểm tra hiển thị màn hình</t>
  </si>
  <si>
    <t>1. Nhập nhỏ hơn 9 ký tự cho phép
2. Kiểm tra hiển thị màn hình</t>
  </si>
  <si>
    <t>Mã số DN</t>
  </si>
  <si>
    <t>1. Nhập lớn hơn 12 ký tự cho phép
2. Kiểm tra hiển thị màn hình</t>
  </si>
  <si>
    <t>1. Nhập nhỏ hơn 12 ký tự cho phép
2. Kiểm tra hiển thị màn hình</t>
  </si>
  <si>
    <t>Ngày tiếp nhận</t>
  </si>
  <si>
    <t>Kiểm tra ngày tháng có định dạng /MM/YYYY hợp lệ.</t>
  </si>
  <si>
    <t>"1. Kiểm tra với các giá trị sau:
-Ngày 31 tháng (1,3,5,7,8,10,12)
- 29/2/2021
- 28/2/2021
- Ngày 30 tháng (4,6,9,11)
-Ngày 10/10/2021
- 1/2/2021
-1/2/2021 
2. nhấn Phê duyệ</t>
  </si>
  <si>
    <t xml:space="preserve">1. Ngày tháng hiển thị theo định dạng /mm/yyyy
2. Dữ liệu được lưu theo thứ tự tương tứng </t>
  </si>
  <si>
    <t>Trạng thái</t>
  </si>
  <si>
    <t>1. hiển thị mặc định trạng thái của hồ sơ</t>
  </si>
  <si>
    <t>Chức năng</t>
  </si>
  <si>
    <t>Trình duyệt</t>
  </si>
  <si>
    <t>Kiểm tra chức năng Trình duyệt</t>
  </si>
  <si>
    <t>- RM Mở màn hình Nhập ý kiến phê duyệt
- Hồ sơ chưa đầy đủ thông tin các tab chưa tích xanh</t>
  </si>
  <si>
    <t>1. Tại màn mình Nhập ý kiến phê duyệt
2. Nhấn chức năng Trình duyệt</t>
  </si>
  <si>
    <t>1.Hệ thống disable chức năng Trình duyệt</t>
  </si>
  <si>
    <t>- RM Mở màn hình Nhập ý kiến phê duyệt
- Hồ sơ đầy đủ thông tin các tab đã tích xanh</t>
  </si>
  <si>
    <t>1. Tại màn mình Tờ trình thẩm định
2. Nhấn chức năng Trình duyệt</t>
  </si>
  <si>
    <t>1. Hệ thống kiểm tra nếu tất cả các tab đã tick xanh → Hệ thống mở ra popup Ký OTP</t>
  </si>
  <si>
    <t>Kiểm tra popup Trình duyệt</t>
  </si>
  <si>
    <t xml:space="preserve">1. Tại màn mình Nhập ý kiến phê duyệt
2. Nhấn chức năng Trình duyệt  &gt;&gt; màn hình popup trình duyệt
3. Nhập mã OTP </t>
  </si>
  <si>
    <t>1.Người dùng nhập mã OTP được gửi tới số điện thoại để thực hiện ký OTP. Sau khi ký OTP thành công, hệ thống tự động chuyển tờ trình tới Teamlead/Hubhead.</t>
  </si>
  <si>
    <t>1. Tại màn mình Nhập ý kiến phê duyệt
2. Nhấn chức năng Trình duyệt &gt;&gt; màn hình popup trình duyệt
3. Nhấn Hủy</t>
  </si>
  <si>
    <t>1. Hệ thống  &gt;&gt; màn hình popup trình duyệt</t>
  </si>
  <si>
    <t>Yêu cầu bổ sung</t>
  </si>
  <si>
    <t>Kiểm tra chức năng Yêu cầu bổ sung</t>
  </si>
  <si>
    <t>- RM Mở màn hình Nhập ý kiến phê duyệt</t>
  </si>
  <si>
    <t>1. Tại màn mình Tờ trình thẩm định
2. Nhấn chức năng Yêu cầu bổ sung</t>
  </si>
  <si>
    <t>1. Hệ thống mở ra popup Yêu cầu bổ sung:
Nội dung
Người nhận
Cc: Nhập người Cc nếu có
Button Gửi phản hồi: Chọn gửi phản hồi để gửi ý kiến tới CA.</t>
  </si>
  <si>
    <t>Kiểm tra popup Yêu cầu bổ sung</t>
  </si>
  <si>
    <t xml:space="preserve">1. Tại màn mình Nhập ý kiến phê duyệt
2. Nhấn chức năng Yêu cầu bổ sung  &gt;&gt; màn hình popup Yêu cầu bổ sung
3. Nhấn Gửi phản hồi </t>
  </si>
  <si>
    <t>1. Hệ thống thực hiện gửi hồ sơ về CA</t>
  </si>
  <si>
    <t>1. Tại màn mình Nhập ý kiến phê duyệt
2. Nhấn chức năng Yêu cầu bổ sung &gt;&gt; màn hình popup Yêu cầu bổ sung
3. Nhấn Hủy</t>
  </si>
  <si>
    <t>1. Hệ thống  &gt;&gt; màn hình popup Yêu cầu bổ sung</t>
  </si>
  <si>
    <t>Nhập ý kiến</t>
  </si>
  <si>
    <t>Kiểm tra chức năng Nhập ý kiến</t>
  </si>
  <si>
    <t xml:space="preserve">- RM Mở màn hình Nhập ý kiến phê duyệt
</t>
  </si>
  <si>
    <t>1. Tại màn mình Nhập ý kiến phê duyệt
2. Nhấn chức năng Nhập ý kiến</t>
  </si>
  <si>
    <t>1.Hệ thống Hệ thống mở ra popup "Nhập ý kiến" , người dùng thực hiện chọn 1 trong 2 giá trị:
+ Đồng ý. Chọn đồng ý khi lưu sẽ ra màn hình Tờ trình thẩm định, chọn trình duyệt để ký OTP
+ Không đồng ý: Khi lưu sẽ ra màn hình nhập ý kiến của RM, sau đó hoàn tất tab, ấn Trình duyệt để ký OTP</t>
  </si>
  <si>
    <t>1. Tại màn mình Tờ trình thẩm định
2. Nhấn chức năng Nhập ý kiến</t>
  </si>
  <si>
    <t>Kiểm tra popup Nhập ý kiến</t>
  </si>
  <si>
    <t xml:space="preserve">1. Tại màn mình Nhập ý kiến phê duyệt
2. Nhấn chức năng Nhập ý kiến  &gt;&gt; màn hình popup Nhập ý kiến
3. Nhập mã OTP </t>
  </si>
  <si>
    <t>1. Hệ thống lưu ý kiến quay về màn hình chính. RM thực hiện ấn Trình duyệt để ký OTP</t>
  </si>
  <si>
    <t>1. Tại màn mình Nhập ý kiến phê duyệt
2. Nhấn chức năng Nhập ý kiến &gt;&gt; màn hình popup Nhập ý kiến
3. Nhấn Hủy</t>
  </si>
  <si>
    <t>1. Hệ thống  &gt;&gt; màn hình popup Nhập ý kiến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</si>
</sst>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dd\-mmm\-yy"/>
    <numFmt numFmtId="165" formatCode="0.0"/>
    <numFmt numFmtId="166" formatCode="[$-409]d\-mmm\-yy"/>
    <numFmt numFmtId="167" formatCode="d\-mmm\-yy"/>
  </numFmts>
  <fonts count="37">
    <font>
      <sz val="11.0"/>
      <color theme="1"/>
      <name val="Calibri"/>
      <scheme val="minor"/>
    </font>
    <font>
      <sz val="10.0"/>
      <color theme="1"/>
      <name val="Tahoma"/>
    </font>
    <font>
      <sz val="11.0"/>
      <color theme="1"/>
      <name val="Tahoma"/>
    </font>
    <font>
      <b/>
      <sz val="9.0"/>
      <color rgb="FF333399"/>
      <name val="Tahoma"/>
    </font>
    <font/>
    <font>
      <b/>
      <sz val="9.0"/>
      <color theme="1"/>
      <name val="Tahoma"/>
    </font>
    <font>
      <b/>
      <sz val="26.0"/>
      <color rgb="FF008000"/>
      <name val="Tahoma"/>
    </font>
    <font>
      <b/>
      <sz val="26.0"/>
      <color theme="1"/>
      <name val="Tahoma"/>
    </font>
    <font>
      <b/>
      <sz val="36.0"/>
      <color rgb="FF1F497D"/>
      <name val="Arial"/>
    </font>
    <font>
      <b/>
      <sz val="9.0"/>
      <color rgb="FF0000FF"/>
      <name val="Tahoma"/>
    </font>
    <font>
      <b/>
      <sz val="10.0"/>
      <color rgb="FF1F497D"/>
      <name val="Arial"/>
    </font>
    <font>
      <b/>
      <sz val="10.0"/>
      <color rgb="FF44546A"/>
      <name val="Arial"/>
    </font>
    <font>
      <sz val="10.0"/>
      <color rgb="FF1F497D"/>
      <name val="Arial"/>
    </font>
    <font>
      <sz val="9.0"/>
      <color rgb="FF0000FF"/>
      <name val="Tahoma"/>
    </font>
    <font>
      <sz val="9.0"/>
      <color theme="1"/>
      <name val="Tahoma"/>
    </font>
    <font>
      <b/>
      <sz val="14.0"/>
      <color rgb="FF1F497D"/>
      <name val="Arial"/>
    </font>
    <font>
      <b/>
      <sz val="10.0"/>
      <color rgb="FF0000FF"/>
      <name val="Arial"/>
    </font>
    <font>
      <sz val="10.0"/>
      <color theme="1"/>
      <name val="Arial"/>
    </font>
    <font>
      <b/>
      <sz val="10.0"/>
      <color rgb="FFFFFFFF"/>
      <name val="Arial"/>
    </font>
    <font>
      <u/>
      <sz val="11.0"/>
      <color theme="10"/>
      <name val="Calibri"/>
    </font>
    <font>
      <b/>
      <sz val="10.0"/>
      <color theme="1"/>
      <name val="Arial"/>
    </font>
    <font>
      <b/>
      <sz val="22.0"/>
      <color theme="1"/>
      <name val="Arial"/>
    </font>
    <font>
      <b/>
      <sz val="8.0"/>
      <color theme="1"/>
      <name val="Arial"/>
    </font>
    <font>
      <sz val="9.0"/>
      <color theme="1"/>
      <name val="Arial"/>
    </font>
    <font>
      <b/>
      <sz val="11.0"/>
      <color rgb="FFFF0000"/>
      <name val="Arial"/>
    </font>
    <font>
      <b/>
      <sz val="8.0"/>
      <color rgb="FF000000"/>
      <name val="Arial"/>
    </font>
    <font>
      <sz val="9.0"/>
      <color rgb="FF000000"/>
      <name val="Arial"/>
    </font>
    <font>
      <i/>
      <sz val="10.0"/>
      <color rgb="FF000000"/>
      <name val="Arial"/>
    </font>
    <font>
      <sz val="10.0"/>
      <color rgb="FF000000"/>
      <name val="Arial"/>
    </font>
    <font>
      <b/>
      <sz val="10.0"/>
      <color rgb="FF000000"/>
      <name val="Arial"/>
    </font>
    <font>
      <b/>
      <sz val="12.0"/>
      <color rgb="FF1F497D"/>
      <name val="Times New Roman"/>
    </font>
    <font>
      <b/>
      <sz val="12.0"/>
      <color rgb="FF000000"/>
      <name val="Times New Roman"/>
    </font>
    <font>
      <sz val="12.0"/>
      <color theme="1"/>
      <name val="Times New Roman"/>
    </font>
    <font>
      <b/>
      <sz val="12.0"/>
      <color theme="1"/>
      <name val="Times New Roman"/>
    </font>
    <font>
      <b/>
      <sz val="12.0"/>
      <color theme="0"/>
      <name val="Times New Roman"/>
    </font>
    <font>
      <b/>
      <sz val="12.0"/>
      <color rgb="FFFFFFFF"/>
      <name val="Times New Roman"/>
    </font>
    <font>
      <sz val="12.0"/>
      <color rgb="FF000000"/>
      <name val="Times New Roman"/>
    </font>
  </fonts>
  <fills count="13">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2E75B5"/>
        <bgColor rgb="FF2E75B5"/>
      </patternFill>
    </fill>
    <fill>
      <patternFill patternType="solid">
        <fgColor theme="0"/>
        <bgColor theme="0"/>
      </patternFill>
    </fill>
    <fill>
      <patternFill patternType="solid">
        <fgColor rgb="FFF7CAAC"/>
        <bgColor rgb="FFF7CAAC"/>
      </patternFill>
    </fill>
    <fill>
      <patternFill patternType="solid">
        <fgColor rgb="FFA7D6E3"/>
        <bgColor rgb="FFA7D6E3"/>
      </patternFill>
    </fill>
    <fill>
      <patternFill patternType="solid">
        <fgColor rgb="FFBDD6EE"/>
        <bgColor rgb="FFBDD6EE"/>
      </patternFill>
    </fill>
    <fill>
      <patternFill patternType="solid">
        <fgColor rgb="FFB4C6E7"/>
        <bgColor rgb="FFB4C6E7"/>
      </patternFill>
    </fill>
    <fill>
      <patternFill patternType="solid">
        <fgColor rgb="FF2F5496"/>
        <bgColor rgb="FF2F5496"/>
      </patternFill>
    </fill>
    <fill>
      <patternFill patternType="solid">
        <fgColor rgb="FF9CC2E5"/>
        <bgColor rgb="FF9CC2E5"/>
      </patternFill>
    </fill>
    <fill>
      <patternFill patternType="solid">
        <fgColor rgb="FFFBE4D5"/>
        <bgColor rgb="FFFBE4D5"/>
      </patternFill>
    </fill>
  </fills>
  <borders count="85">
    <border/>
    <border>
      <left/>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top/>
      <bottom/>
    </border>
    <border>
      <right style="medium">
        <color rgb="FF000000"/>
      </right>
      <top/>
      <bottom/>
    </border>
    <border>
      <left style="medium">
        <color rgb="FF000000"/>
      </left>
      <right/>
      <top/>
      <bottom/>
    </border>
    <border>
      <left/>
      <right style="medium">
        <color rgb="FF000000"/>
      </right>
      <top/>
      <bottom/>
    </border>
    <border>
      <left style="medium">
        <color rgb="FF000000"/>
      </left>
      <top/>
    </border>
    <border>
      <top/>
    </border>
    <border>
      <right style="medium">
        <color rgb="FF000000"/>
      </right>
      <top/>
    </border>
    <border>
      <left style="medium">
        <color rgb="FF000000"/>
      </left>
      <bottom/>
    </border>
    <border>
      <bottom/>
    </border>
    <border>
      <right style="medium">
        <color rgb="FF000000"/>
      </right>
      <bottom/>
    </border>
    <border>
      <left/>
      <top/>
      <bottom/>
    </border>
    <border>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8496B0"/>
      </left>
      <right style="thin">
        <color rgb="FF8496B0"/>
      </right>
      <top style="medium">
        <color rgb="FF8496B0"/>
      </top>
      <bottom style="thin">
        <color rgb="FF8496B0"/>
      </bottom>
    </border>
    <border>
      <left style="thin">
        <color rgb="FF8496B0"/>
      </left>
      <top style="medium">
        <color rgb="FF8496B0"/>
      </top>
      <bottom style="thin">
        <color rgb="FF8496B0"/>
      </bottom>
    </border>
    <border>
      <top style="medium">
        <color rgb="FF8496B0"/>
      </top>
      <bottom style="thin">
        <color rgb="FF8496B0"/>
      </bottom>
    </border>
    <border>
      <right style="thin">
        <color rgb="FF8496B0"/>
      </right>
      <top style="medium">
        <color rgb="FF8496B0"/>
      </top>
      <bottom style="thin">
        <color rgb="FF8496B0"/>
      </bottom>
    </border>
    <border>
      <left style="medium">
        <color rgb="FF548DD4"/>
      </left>
      <right style="thin">
        <color rgb="FF548DD4"/>
      </right>
      <top style="thin">
        <color rgb="FF548DD4"/>
      </top>
      <bottom style="thin">
        <color rgb="FF548DD4"/>
      </bottom>
    </border>
    <border>
      <left style="thin">
        <color rgb="FF548DD4"/>
      </left>
      <right style="thin">
        <color rgb="FF548DD4"/>
      </right>
      <top style="thin">
        <color rgb="FF548DD4"/>
      </top>
      <bottom style="thin">
        <color rgb="FF548DD4"/>
      </bottom>
    </border>
    <border>
      <left style="thin">
        <color rgb="FF548DD4"/>
      </left>
      <top style="thin">
        <color rgb="FF548DD4"/>
      </top>
      <bottom style="thin">
        <color rgb="FF548DD4"/>
      </bottom>
    </border>
    <border>
      <top style="thin">
        <color rgb="FF548DD4"/>
      </top>
      <bottom style="thin">
        <color rgb="FF548DD4"/>
      </bottom>
    </border>
    <border>
      <right style="medium">
        <color rgb="FF548DD4"/>
      </right>
      <top style="thin">
        <color rgb="FF548DD4"/>
      </top>
      <bottom style="thin">
        <color rgb="FF548DD4"/>
      </bottom>
    </border>
    <border>
      <left style="thin">
        <color rgb="FF8496B0"/>
      </left>
      <top style="medium">
        <color rgb="FF8496B0"/>
      </top>
      <bottom style="thin">
        <color rgb="FF548DD4"/>
      </bottom>
    </border>
    <border>
      <top style="medium">
        <color rgb="FF8496B0"/>
      </top>
      <bottom style="thin">
        <color rgb="FF548DD4"/>
      </bottom>
    </border>
    <border>
      <right style="thin">
        <color rgb="FF8496B0"/>
      </right>
      <top style="medium">
        <color rgb="FF8496B0"/>
      </top>
      <bottom style="thin">
        <color rgb="FF548DD4"/>
      </bottom>
    </border>
    <border>
      <right style="thin">
        <color rgb="FF548DD4"/>
      </right>
      <top style="thin">
        <color rgb="FF548DD4"/>
      </top>
      <bottom style="thin">
        <color rgb="FF548DD4"/>
      </bottom>
    </border>
    <border>
      <left style="thin">
        <color rgb="FF548DD4"/>
      </left>
      <right style="medium">
        <color rgb="FF548DD4"/>
      </right>
      <top style="thin">
        <color rgb="FF548DD4"/>
      </top>
      <bottom style="thin">
        <color rgb="FF548DD4"/>
      </bottom>
    </border>
    <border>
      <left style="medium">
        <color rgb="FF8496B0"/>
      </left>
      <right style="thin">
        <color rgb="FF8496B0"/>
      </right>
      <top style="medium">
        <color rgb="FF8496B0"/>
      </top>
      <bottom style="thin">
        <color rgb="FF8496B0"/>
      </bottom>
    </border>
    <border>
      <left style="thin">
        <color rgb="FF8496B0"/>
      </left>
      <top style="thin">
        <color rgb="FF8496B0"/>
      </top>
      <bottom style="thin">
        <color rgb="FF8496B0"/>
      </bottom>
    </border>
    <border>
      <right style="thin">
        <color rgb="FF8496B0"/>
      </right>
      <top style="thin">
        <color rgb="FF8496B0"/>
      </top>
      <bottom style="thin">
        <color rgb="FF8496B0"/>
      </bottom>
    </border>
    <border>
      <left/>
      <right style="thin">
        <color rgb="FF8496B0"/>
      </right>
      <top style="medium">
        <color rgb="FF8496B0"/>
      </top>
      <bottom style="thin">
        <color rgb="FF8496B0"/>
      </bottom>
    </border>
    <border>
      <right style="medium">
        <color rgb="FF8496B0"/>
      </right>
      <top style="medium">
        <color rgb="FF8496B0"/>
      </top>
      <bottom style="thin">
        <color rgb="FF8496B0"/>
      </bottom>
    </border>
    <border>
      <left style="medium">
        <color rgb="FF8496B0"/>
      </left>
      <right style="thin">
        <color rgb="FF8496B0"/>
      </right>
      <top style="thin">
        <color rgb="FF8496B0"/>
      </top>
      <bottom style="thin">
        <color rgb="FF8496B0"/>
      </bottom>
    </border>
    <border>
      <left style="thin">
        <color rgb="FF8496B0"/>
      </left>
      <right style="thin">
        <color rgb="FF8496B0"/>
      </right>
      <top style="thin">
        <color rgb="FF8496B0"/>
      </top>
      <bottom style="thin">
        <color rgb="FF8496B0"/>
      </bottom>
    </border>
    <border>
      <top style="thin">
        <color rgb="FF8496B0"/>
      </top>
      <bottom style="thin">
        <color rgb="FF8496B0"/>
      </bottom>
    </border>
    <border>
      <right style="medium">
        <color rgb="FF8496B0"/>
      </right>
      <top style="thin">
        <color rgb="FF8496B0"/>
      </top>
      <bottom style="thin">
        <color rgb="FF8496B0"/>
      </bottom>
    </border>
    <border>
      <left style="thin">
        <color rgb="FF8496B0"/>
      </left>
      <right/>
      <top style="thin">
        <color rgb="FF8496B0"/>
      </top>
      <bottom style="thin">
        <color rgb="FF8496B0"/>
      </bottom>
    </border>
    <border>
      <left/>
      <right/>
      <top style="thin">
        <color rgb="FF8496B0"/>
      </top>
      <bottom style="thin">
        <color rgb="FF8496B0"/>
      </bottom>
    </border>
    <border>
      <left/>
      <right style="medium">
        <color rgb="FF8496B0"/>
      </right>
      <top style="thin">
        <color rgb="FF8496B0"/>
      </top>
      <bottom style="thin">
        <color rgb="FF8496B0"/>
      </bottom>
    </border>
    <border>
      <left style="thin">
        <color rgb="FF8496B0"/>
      </left>
      <top style="thin">
        <color rgb="FF8496B0"/>
      </top>
      <bottom style="thin">
        <color rgb="FF548DD4"/>
      </bottom>
    </border>
    <border>
      <right style="thin">
        <color rgb="FF8496B0"/>
      </right>
      <top style="thin">
        <color rgb="FF8496B0"/>
      </top>
      <bottom style="thin">
        <color rgb="FF548DD4"/>
      </bottom>
    </border>
    <border>
      <left style="medium">
        <color rgb="FF548DD4"/>
      </left>
      <top style="thin">
        <color rgb="FF548DD4"/>
      </top>
      <bottom style="thin">
        <color rgb="FF548DD4"/>
      </bottom>
    </border>
    <border>
      <right/>
      <top style="thin">
        <color rgb="FF548DD4"/>
      </top>
      <bottom style="thin">
        <color rgb="FF548DD4"/>
      </bottom>
    </border>
    <border>
      <left/>
      <right/>
      <top style="thin">
        <color rgb="FF548DD4"/>
      </top>
      <bottom style="thin">
        <color rgb="FF548DD4"/>
      </bottom>
    </border>
    <border>
      <left/>
      <right style="medium">
        <color rgb="FF8496B0"/>
      </right>
      <top style="thin">
        <color rgb="FF548DD4"/>
      </top>
      <bottom style="thin">
        <color rgb="FF548DD4"/>
      </bottom>
    </border>
    <border>
      <left style="thin">
        <color rgb="FF8496B0"/>
      </left>
      <right/>
      <top style="thin">
        <color rgb="FF548DD4"/>
      </top>
      <bottom style="thin">
        <color rgb="FF8496B0"/>
      </bottom>
    </border>
    <border>
      <left/>
      <right/>
      <top style="thin">
        <color rgb="FF548DD4"/>
      </top>
      <bottom style="thin">
        <color rgb="FF8496B0"/>
      </bottom>
    </border>
    <border>
      <left/>
      <right style="medium">
        <color rgb="FF8496B0"/>
      </right>
      <top style="thin">
        <color rgb="FF548DD4"/>
      </top>
      <bottom style="thin">
        <color rgb="FF8496B0"/>
      </bottom>
    </border>
    <border>
      <left style="medium">
        <color rgb="FF8496B0"/>
      </left>
      <right style="thin">
        <color rgb="FF8496B0"/>
      </right>
      <top style="thin">
        <color rgb="FF8496B0"/>
      </top>
      <bottom/>
    </border>
    <border>
      <left style="thin">
        <color rgb="FF8496B0"/>
      </left>
      <right style="medium">
        <color rgb="FF8496B0"/>
      </right>
      <top style="thin">
        <color rgb="FF8496B0"/>
      </top>
      <bottom style="thin">
        <color rgb="FF8496B0"/>
      </bottom>
    </border>
    <border>
      <left style="thin">
        <color rgb="FF8496B0"/>
      </left>
      <right style="thin">
        <color rgb="FF8496B0"/>
      </right>
      <top style="thin">
        <color rgb="FF8496B0"/>
      </top>
      <bottom/>
    </border>
    <border>
      <left style="medium">
        <color rgb="FF8496B0"/>
      </left>
      <right/>
      <top style="thin">
        <color rgb="FF8496B0"/>
      </top>
      <bottom/>
    </border>
    <border>
      <left style="thin">
        <color rgb="FF8496B0"/>
      </left>
      <right/>
      <top style="thin">
        <color rgb="FF8496B0"/>
      </top>
      <bottom/>
    </border>
    <border>
      <left style="medium">
        <color theme="8"/>
      </left>
      <right style="thin">
        <color theme="8"/>
      </right>
      <top style="medium">
        <color theme="8"/>
      </top>
      <bottom style="thin">
        <color theme="8"/>
      </bottom>
    </border>
    <border>
      <left style="thin">
        <color theme="8"/>
      </left>
      <right style="thin">
        <color theme="8"/>
      </right>
      <top style="medium">
        <color theme="8"/>
      </top>
      <bottom style="thin">
        <color theme="8"/>
      </bottom>
    </border>
    <border>
      <left style="medium">
        <color theme="8"/>
      </left>
      <right style="thin">
        <color theme="8"/>
      </right>
      <top style="thin">
        <color theme="8"/>
      </top>
      <bottom style="thin">
        <color theme="8"/>
      </bottom>
    </border>
    <border>
      <left style="thin">
        <color theme="8"/>
      </left>
      <right style="thin">
        <color theme="8"/>
      </right>
      <top style="thin">
        <color theme="8"/>
      </top>
      <bottom style="thin">
        <color theme="8"/>
      </bottom>
    </border>
    <border>
      <left style="medium">
        <color theme="8"/>
      </left>
      <right style="thin">
        <color theme="8"/>
      </right>
      <top style="thin">
        <color theme="8"/>
      </top>
      <bottom style="medium">
        <color theme="8"/>
      </bottom>
    </border>
    <border>
      <left style="thin">
        <color theme="8"/>
      </left>
      <right style="thin">
        <color theme="8"/>
      </right>
      <top style="thin">
        <color theme="8"/>
      </top>
      <bottom style="medium">
        <color theme="8"/>
      </bottom>
    </border>
    <border>
      <left style="thin">
        <color theme="8"/>
      </left>
      <right style="thin">
        <color theme="8"/>
      </right>
      <top style="medium">
        <color theme="8"/>
      </top>
      <bottom/>
    </border>
    <border>
      <left style="thin">
        <color theme="8"/>
      </left>
      <right style="medium">
        <color theme="8"/>
      </right>
      <top style="medium">
        <color theme="8"/>
      </top>
      <bottom style="thin">
        <color theme="8"/>
      </bottom>
    </border>
    <border>
      <left style="thin">
        <color rgb="FF000000"/>
      </left>
      <right style="thin">
        <color rgb="FF000000"/>
      </right>
      <top style="thin">
        <color rgb="FF000000"/>
      </top>
      <bottom style="thin">
        <color rgb="FF000000"/>
      </bottom>
    </border>
    <border>
      <left style="thin">
        <color rgb="FF000000"/>
      </left>
      <top style="thin">
        <color theme="8"/>
      </top>
      <bottom/>
    </border>
    <border>
      <top style="thin">
        <color theme="8"/>
      </top>
      <bottom/>
    </border>
    <border>
      <right style="medium">
        <color theme="8"/>
      </right>
      <top style="thin">
        <color theme="8"/>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2" fontId="1" numFmtId="164" xfId="0" applyBorder="1" applyFill="1" applyFont="1" applyNumberFormat="1"/>
    <xf borderId="1" fillId="2" fontId="2" numFmtId="164" xfId="0" applyAlignment="1" applyBorder="1" applyFont="1" applyNumberFormat="1">
      <alignment vertical="center"/>
    </xf>
    <xf borderId="2" fillId="3" fontId="3" numFmtId="164" xfId="0" applyAlignment="1" applyBorder="1" applyFill="1" applyFont="1" applyNumberFormat="1">
      <alignment horizontal="center"/>
    </xf>
    <xf borderId="3" fillId="0" fontId="4" numFmtId="0" xfId="0" applyBorder="1" applyFont="1"/>
    <xf borderId="4" fillId="0" fontId="4" numFmtId="0" xfId="0" applyBorder="1" applyFont="1"/>
    <xf borderId="5" fillId="3" fontId="3" numFmtId="164" xfId="0" applyAlignment="1" applyBorder="1" applyFont="1" applyNumberFormat="1">
      <alignment horizontal="center"/>
    </xf>
    <xf borderId="6" fillId="0" fontId="4" numFmtId="0" xfId="0" applyBorder="1" applyFont="1"/>
    <xf borderId="7" fillId="0" fontId="4" numFmtId="0" xfId="0" applyBorder="1" applyFont="1"/>
    <xf borderId="8" fillId="3" fontId="5" numFmtId="164" xfId="0" applyAlignment="1" applyBorder="1" applyFont="1" applyNumberFormat="1">
      <alignment shrinkToFit="1" wrapText="0"/>
    </xf>
    <xf borderId="1" fillId="3" fontId="5" numFmtId="164" xfId="0" applyAlignment="1" applyBorder="1" applyFont="1" applyNumberFormat="1">
      <alignment shrinkToFit="1" wrapText="0"/>
    </xf>
    <xf borderId="9" fillId="3" fontId="5" numFmtId="164" xfId="0" applyAlignment="1" applyBorder="1" applyFont="1" applyNumberFormat="1">
      <alignment shrinkToFit="1" wrapText="0"/>
    </xf>
    <xf borderId="10" fillId="3" fontId="6" numFmtId="164" xfId="0" applyAlignment="1" applyBorder="1" applyFont="1" applyNumberFormat="1">
      <alignment horizontal="center" shrinkToFit="0" vertical="center" wrapText="1"/>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8" fillId="3" fontId="7" numFmtId="164" xfId="0" applyAlignment="1" applyBorder="1" applyFont="1" applyNumberFormat="1">
      <alignment horizontal="center" shrinkToFit="0" vertical="center" wrapText="1"/>
    </xf>
    <xf borderId="1" fillId="3" fontId="7" numFmtId="164" xfId="0" applyAlignment="1" applyBorder="1" applyFont="1" applyNumberFormat="1">
      <alignment horizontal="center" shrinkToFit="0" vertical="center" wrapText="1"/>
    </xf>
    <xf borderId="16" fillId="3" fontId="8" numFmtId="164" xfId="0" applyAlignment="1" applyBorder="1" applyFont="1" applyNumberFormat="1">
      <alignment horizontal="center" shrinkToFit="0" vertical="center" wrapText="1"/>
    </xf>
    <xf borderId="17" fillId="0" fontId="4" numFmtId="0" xfId="0" applyBorder="1" applyFont="1"/>
    <xf borderId="9" fillId="3" fontId="7" numFmtId="164" xfId="0" applyAlignment="1" applyBorder="1" applyFont="1" applyNumberFormat="1">
      <alignment horizontal="center" shrinkToFit="0" vertical="center" wrapText="1"/>
    </xf>
    <xf borderId="5" fillId="3" fontId="9" numFmtId="164" xfId="0" applyAlignment="1" applyBorder="1" applyFont="1" applyNumberFormat="1">
      <alignment horizontal="center" shrinkToFit="0" vertical="center" wrapText="1"/>
    </xf>
    <xf borderId="5" fillId="3" fontId="9" numFmtId="164" xfId="0" applyAlignment="1" applyBorder="1" applyFont="1" applyNumberFormat="1">
      <alignment horizontal="center"/>
    </xf>
    <xf borderId="9" fillId="3" fontId="9" numFmtId="164" xfId="0" applyAlignment="1" applyBorder="1" applyFont="1" applyNumberFormat="1">
      <alignment horizontal="center"/>
    </xf>
    <xf borderId="8" fillId="3" fontId="9" numFmtId="164" xfId="0" applyAlignment="1" applyBorder="1" applyFont="1" applyNumberFormat="1">
      <alignment horizontal="left"/>
    </xf>
    <xf borderId="16" fillId="3" fontId="10" numFmtId="164" xfId="0" applyAlignment="1" applyBorder="1" applyFont="1" applyNumberFormat="1">
      <alignment horizontal="left" vertical="center"/>
    </xf>
    <xf borderId="0" fillId="0" fontId="11" numFmtId="164" xfId="0" applyAlignment="1" applyFont="1" applyNumberFormat="1">
      <alignment horizontal="left" shrinkToFit="0" vertical="center" wrapText="1"/>
    </xf>
    <xf borderId="1" fillId="3" fontId="10" numFmtId="164" xfId="0" applyAlignment="1" applyBorder="1" applyFont="1" applyNumberFormat="1">
      <alignment horizontal="left"/>
    </xf>
    <xf borderId="1" fillId="3" fontId="10" numFmtId="164" xfId="0" applyAlignment="1" applyBorder="1" applyFont="1" applyNumberFormat="1">
      <alignment horizontal="left" shrinkToFit="0" vertical="center" wrapText="1"/>
    </xf>
    <xf borderId="1" fillId="3" fontId="9" numFmtId="164" xfId="0" applyAlignment="1" applyBorder="1" applyFont="1" applyNumberFormat="1">
      <alignment horizontal="left"/>
    </xf>
    <xf borderId="9" fillId="3" fontId="9" numFmtId="164" xfId="0" applyAlignment="1" applyBorder="1" applyFont="1" applyNumberFormat="1">
      <alignment horizontal="left"/>
    </xf>
    <xf borderId="8" fillId="3" fontId="9" numFmtId="164" xfId="0" applyAlignment="1" applyBorder="1" applyFont="1" applyNumberFormat="1">
      <alignment horizontal="left" shrinkToFit="0" vertical="center" wrapText="1"/>
    </xf>
    <xf borderId="16" fillId="3" fontId="10" numFmtId="164" xfId="0" applyAlignment="1" applyBorder="1" applyFont="1" applyNumberFormat="1">
      <alignment horizontal="left" shrinkToFit="0" vertical="center" wrapText="1"/>
    </xf>
    <xf borderId="1" fillId="3" fontId="12" numFmtId="164" xfId="0" applyAlignment="1" applyBorder="1" applyFont="1" applyNumberFormat="1">
      <alignment horizontal="left" shrinkToFit="0" vertical="center" wrapText="1"/>
    </xf>
    <xf borderId="1" fillId="3" fontId="13" numFmtId="164" xfId="0" applyAlignment="1" applyBorder="1" applyFont="1" applyNumberFormat="1">
      <alignment horizontal="left" shrinkToFit="0" vertical="center" wrapText="1"/>
    </xf>
    <xf borderId="9" fillId="3" fontId="13" numFmtId="164" xfId="0" applyAlignment="1" applyBorder="1" applyFont="1" applyNumberFormat="1">
      <alignment horizontal="left" shrinkToFit="0" vertical="center" wrapText="1"/>
    </xf>
    <xf borderId="8" fillId="3" fontId="14" numFmtId="164" xfId="0" applyBorder="1" applyFont="1" applyNumberFormat="1"/>
    <xf borderId="1" fillId="3" fontId="14" numFmtId="164" xfId="0" applyBorder="1" applyFont="1" applyNumberFormat="1"/>
    <xf borderId="1" fillId="3" fontId="14" numFmtId="164" xfId="0" applyAlignment="1" applyBorder="1" applyFont="1" applyNumberFormat="1">
      <alignment vertical="center"/>
    </xf>
    <xf borderId="9" fillId="3" fontId="14" numFmtId="164" xfId="0" applyAlignment="1" applyBorder="1" applyFont="1" applyNumberFormat="1">
      <alignment vertical="center"/>
    </xf>
    <xf borderId="8" fillId="3" fontId="14" numFmtId="164" xfId="0" applyAlignment="1" applyBorder="1" applyFont="1" applyNumberFormat="1">
      <alignment vertical="center"/>
    </xf>
    <xf borderId="18" fillId="3" fontId="14" numFmtId="164" xfId="0" applyAlignment="1" applyBorder="1" applyFont="1" applyNumberFormat="1">
      <alignment vertical="center"/>
    </xf>
    <xf borderId="19" fillId="3" fontId="14" numFmtId="164" xfId="0" applyAlignment="1" applyBorder="1" applyFont="1" applyNumberFormat="1">
      <alignment vertical="center"/>
    </xf>
    <xf borderId="20" fillId="3" fontId="14" numFmtId="164" xfId="0" applyAlignment="1" applyBorder="1" applyFont="1" applyNumberFormat="1">
      <alignment vertical="center"/>
    </xf>
    <xf borderId="1" fillId="2" fontId="15" numFmtId="164" xfId="0" applyAlignment="1" applyBorder="1" applyFont="1" applyNumberFormat="1">
      <alignment vertical="center"/>
    </xf>
    <xf borderId="1" fillId="2" fontId="16" numFmtId="164" xfId="0" applyBorder="1" applyFont="1" applyNumberFormat="1"/>
    <xf borderId="1" fillId="2" fontId="17" numFmtId="164" xfId="0" applyBorder="1" applyFont="1" applyNumberFormat="1"/>
    <xf borderId="21" fillId="4" fontId="18" numFmtId="164" xfId="0" applyAlignment="1" applyBorder="1" applyFill="1" applyFont="1" applyNumberFormat="1">
      <alignment horizontal="center" shrinkToFit="0" vertical="center" wrapText="1"/>
    </xf>
    <xf borderId="22" fillId="4" fontId="18" numFmtId="164" xfId="0" applyAlignment="1" applyBorder="1" applyFont="1" applyNumberFormat="1">
      <alignment horizontal="center" shrinkToFit="0" vertical="center" wrapText="1"/>
    </xf>
    <xf borderId="23" fillId="0" fontId="4" numFmtId="0" xfId="0" applyBorder="1" applyFont="1"/>
    <xf borderId="24" fillId="0" fontId="4" numFmtId="0" xfId="0" applyBorder="1" applyFont="1"/>
    <xf borderId="25" fillId="5" fontId="17" numFmtId="1" xfId="0" applyAlignment="1" applyBorder="1" applyFill="1" applyFont="1" applyNumberFormat="1">
      <alignment horizontal="center" shrinkToFit="0" vertical="center" wrapText="1"/>
    </xf>
    <xf borderId="26" fillId="5" fontId="19" numFmtId="0" xfId="0" applyAlignment="1" applyBorder="1" applyFont="1">
      <alignment shrinkToFit="0" vertical="top" wrapText="1"/>
    </xf>
    <xf borderId="27" fillId="0" fontId="17" numFmtId="164" xfId="0" applyAlignment="1" applyBorder="1" applyFont="1" applyNumberFormat="1">
      <alignment horizontal="left" shrinkToFit="0" vertical="center" wrapText="1"/>
    </xf>
    <xf borderId="28" fillId="0" fontId="4" numFmtId="0" xfId="0" applyBorder="1" applyFont="1"/>
    <xf borderId="29" fillId="0" fontId="4" numFmtId="0" xfId="0" applyBorder="1" applyFont="1"/>
    <xf borderId="1" fillId="2" fontId="16" numFmtId="164" xfId="0" applyAlignment="1" applyBorder="1" applyFont="1" applyNumberFormat="1">
      <alignment horizontal="left" shrinkToFit="0" vertical="center" wrapText="1"/>
    </xf>
    <xf borderId="30" fillId="4" fontId="18" numFmtId="164" xfId="0" applyAlignment="1" applyBorder="1" applyFont="1" applyNumberFormat="1">
      <alignment horizontal="center" shrinkToFit="0" vertical="center" wrapText="1"/>
    </xf>
    <xf borderId="31" fillId="0" fontId="4" numFmtId="0" xfId="0" applyBorder="1" applyFont="1"/>
    <xf borderId="32" fillId="0" fontId="4" numFmtId="0" xfId="0" applyBorder="1" applyFont="1"/>
    <xf borderId="25" fillId="5" fontId="17" numFmtId="164" xfId="0" applyAlignment="1" applyBorder="1" applyFont="1" applyNumberFormat="1">
      <alignment horizontal="left" shrinkToFit="0" vertical="center" wrapText="1"/>
    </xf>
    <xf borderId="26" fillId="5" fontId="17" numFmtId="0" xfId="0" applyAlignment="1" applyBorder="1" applyFont="1">
      <alignment shrinkToFit="0" vertical="center" wrapText="1"/>
    </xf>
    <xf borderId="33" fillId="0" fontId="4" numFmtId="0" xfId="0" applyBorder="1" applyFont="1"/>
    <xf borderId="26" fillId="5" fontId="17" numFmtId="165" xfId="0" applyAlignment="1" applyBorder="1" applyFont="1" applyNumberFormat="1">
      <alignment horizontal="left" shrinkToFit="0" vertical="center" wrapText="1"/>
    </xf>
    <xf borderId="34" fillId="5" fontId="17" numFmtId="0" xfId="0" applyAlignment="1" applyBorder="1" applyFont="1">
      <alignment shrinkToFit="0" vertical="center" wrapText="1"/>
    </xf>
    <xf borderId="1" fillId="2" fontId="20" numFmtId="166" xfId="0" applyBorder="1" applyFont="1" applyNumberFormat="1"/>
    <xf borderId="1" fillId="2" fontId="17" numFmtId="166" xfId="0" applyBorder="1" applyFont="1" applyNumberFormat="1"/>
    <xf borderId="1" fillId="2" fontId="17" numFmtId="167" xfId="0" applyBorder="1" applyFont="1" applyNumberFormat="1"/>
    <xf borderId="1" fillId="2" fontId="1" numFmtId="0" xfId="0" applyBorder="1" applyFont="1"/>
    <xf borderId="1" fillId="2" fontId="21" numFmtId="0" xfId="0" applyBorder="1" applyFont="1"/>
    <xf borderId="35" fillId="6" fontId="22" numFmtId="164" xfId="0" applyAlignment="1" applyBorder="1" applyFill="1" applyFont="1" applyNumberFormat="1">
      <alignment horizontal="left" shrinkToFit="0" wrapText="1"/>
    </xf>
    <xf borderId="36" fillId="2" fontId="23" numFmtId="164" xfId="0" applyAlignment="1" applyBorder="1" applyFont="1" applyNumberFormat="1">
      <alignment horizontal="center" shrinkToFit="0" vertical="center" wrapText="1"/>
    </xf>
    <xf borderId="37" fillId="0" fontId="4" numFmtId="0" xfId="0" applyBorder="1" applyFont="1"/>
    <xf borderId="38" fillId="6" fontId="22" numFmtId="164" xfId="0" applyAlignment="1" applyBorder="1" applyFont="1" applyNumberFormat="1">
      <alignment horizontal="left" shrinkToFit="0" wrapText="1"/>
    </xf>
    <xf borderId="22" fillId="2" fontId="23" numFmtId="164" xfId="0" applyAlignment="1" applyBorder="1" applyFont="1" applyNumberFormat="1">
      <alignment horizontal="center"/>
    </xf>
    <xf borderId="39" fillId="0" fontId="4" numFmtId="0" xfId="0" applyBorder="1" applyFont="1"/>
    <xf borderId="40" fillId="6" fontId="22" numFmtId="164" xfId="0" applyAlignment="1" applyBorder="1" applyFont="1" applyNumberFormat="1">
      <alignment shrinkToFit="0" wrapText="1"/>
    </xf>
    <xf borderId="41" fillId="6" fontId="22" numFmtId="164" xfId="0" applyAlignment="1" applyBorder="1" applyFont="1" applyNumberFormat="1">
      <alignment shrinkToFit="0" wrapText="1"/>
    </xf>
    <xf borderId="36" fillId="2" fontId="23" numFmtId="166" xfId="0" applyAlignment="1" applyBorder="1" applyFont="1" applyNumberFormat="1">
      <alignment horizontal="center" shrinkToFit="0" wrapText="1"/>
    </xf>
    <xf borderId="42" fillId="0" fontId="4" numFmtId="0" xfId="0" applyBorder="1" applyFont="1"/>
    <xf borderId="43" fillId="0" fontId="4" numFmtId="0" xfId="0" applyBorder="1" applyFont="1"/>
    <xf borderId="36" fillId="5" fontId="23" numFmtId="164" xfId="0" applyAlignment="1" applyBorder="1" applyFont="1" applyNumberFormat="1">
      <alignment horizontal="center" shrinkToFit="0" wrapText="1"/>
    </xf>
    <xf borderId="36" fillId="2" fontId="23" numFmtId="164" xfId="0" applyAlignment="1" applyBorder="1" applyFont="1" applyNumberFormat="1">
      <alignment horizontal="center" shrinkToFit="0" wrapText="1"/>
    </xf>
    <xf borderId="36" fillId="2" fontId="23" numFmtId="164" xfId="0" applyAlignment="1" applyBorder="1" applyFont="1" applyNumberFormat="1">
      <alignment horizontal="center" vertical="center"/>
    </xf>
    <xf borderId="44" fillId="2" fontId="23" numFmtId="166" xfId="0" applyAlignment="1" applyBorder="1" applyFont="1" applyNumberFormat="1">
      <alignment horizontal="center" shrinkToFit="0" wrapText="1"/>
    </xf>
    <xf borderId="45" fillId="2" fontId="23" numFmtId="166" xfId="0" applyAlignment="1" applyBorder="1" applyFont="1" applyNumberFormat="1">
      <alignment horizontal="center" shrinkToFit="0" wrapText="1"/>
    </xf>
    <xf borderId="46" fillId="2" fontId="23" numFmtId="166" xfId="0" applyAlignment="1" applyBorder="1" applyFont="1" applyNumberFormat="1">
      <alignment horizontal="center" shrinkToFit="0" wrapText="1"/>
    </xf>
    <xf borderId="47" fillId="2" fontId="23" numFmtId="166" xfId="0" applyAlignment="1" applyBorder="1" applyFont="1" applyNumberFormat="1">
      <alignment horizontal="center" shrinkToFit="0" vertical="center" wrapText="1"/>
    </xf>
    <xf borderId="48" fillId="0" fontId="4" numFmtId="0" xfId="0" applyBorder="1" applyFont="1"/>
    <xf borderId="49" fillId="7" fontId="24" numFmtId="164" xfId="0" applyAlignment="1" applyBorder="1" applyFill="1" applyFont="1" applyNumberFormat="1">
      <alignment horizontal="left" shrinkToFit="0" vertical="top" wrapText="1"/>
    </xf>
    <xf borderId="50" fillId="0" fontId="4" numFmtId="0" xfId="0" applyBorder="1" applyFont="1"/>
    <xf borderId="51" fillId="7" fontId="24" numFmtId="164" xfId="0" applyAlignment="1" applyBorder="1" applyFont="1" applyNumberFormat="1">
      <alignment horizontal="center" shrinkToFit="0" vertical="top" wrapText="1"/>
    </xf>
    <xf borderId="52" fillId="7" fontId="24" numFmtId="164" xfId="0" applyAlignment="1" applyBorder="1" applyFont="1" applyNumberFormat="1">
      <alignment horizontal="center" shrinkToFit="0" vertical="top" wrapText="1"/>
    </xf>
    <xf borderId="40" fillId="8" fontId="25" numFmtId="0" xfId="0" applyAlignment="1" applyBorder="1" applyFill="1" applyFont="1">
      <alignment horizontal="left" vertical="center"/>
    </xf>
    <xf borderId="53" fillId="2" fontId="26" numFmtId="0" xfId="0" applyAlignment="1" applyBorder="1" applyFont="1">
      <alignment horizontal="left" vertical="center"/>
    </xf>
    <xf borderId="54" fillId="2" fontId="26" numFmtId="0" xfId="0" applyAlignment="1" applyBorder="1" applyFont="1">
      <alignment horizontal="left" vertical="center"/>
    </xf>
    <xf borderId="55" fillId="2" fontId="26" numFmtId="0" xfId="0" applyAlignment="1" applyBorder="1" applyFont="1">
      <alignment horizontal="left" vertical="center"/>
    </xf>
    <xf borderId="40" fillId="8" fontId="25" numFmtId="0" xfId="0" applyAlignment="1" applyBorder="1" applyFont="1">
      <alignment vertical="center"/>
    </xf>
    <xf borderId="44" fillId="2" fontId="26" numFmtId="166" xfId="0" applyAlignment="1" applyBorder="1" applyFont="1" applyNumberFormat="1">
      <alignment horizontal="left" vertical="center"/>
    </xf>
    <xf borderId="45" fillId="2" fontId="26" numFmtId="166" xfId="0" applyAlignment="1" applyBorder="1" applyFont="1" applyNumberFormat="1">
      <alignment horizontal="left" vertical="center"/>
    </xf>
    <xf borderId="46" fillId="2" fontId="26" numFmtId="166" xfId="0" applyAlignment="1" applyBorder="1" applyFont="1" applyNumberFormat="1">
      <alignment horizontal="left" vertical="center"/>
    </xf>
    <xf borderId="56" fillId="6" fontId="22" numFmtId="164" xfId="0" applyAlignment="1" applyBorder="1" applyFont="1" applyNumberFormat="1">
      <alignment shrinkToFit="0" vertical="center" wrapText="1"/>
    </xf>
    <xf borderId="41" fillId="8" fontId="25" numFmtId="0" xfId="0" applyAlignment="1" applyBorder="1" applyFont="1">
      <alignment horizontal="center" vertical="center"/>
    </xf>
    <xf borderId="41" fillId="8" fontId="25" numFmtId="0" xfId="0" applyAlignment="1" applyBorder="1" applyFont="1">
      <alignment horizontal="center" shrinkToFit="0" vertical="center" wrapText="1"/>
    </xf>
    <xf borderId="44" fillId="8" fontId="25" numFmtId="0" xfId="0" applyAlignment="1" applyBorder="1" applyFont="1">
      <alignment horizontal="center" shrinkToFit="0" vertical="center" wrapText="1"/>
    </xf>
    <xf borderId="57" fillId="8" fontId="25" numFmtId="0" xfId="0" applyAlignment="1" applyBorder="1" applyFont="1">
      <alignment horizontal="center" shrinkToFit="0" vertical="center" wrapText="1"/>
    </xf>
    <xf borderId="58" fillId="9" fontId="27" numFmtId="1" xfId="0" applyAlignment="1" applyBorder="1" applyFill="1" applyFont="1" applyNumberFormat="1">
      <alignment vertical="center"/>
    </xf>
    <xf borderId="58" fillId="9" fontId="27" numFmtId="1" xfId="0" applyAlignment="1" applyBorder="1" applyFont="1" applyNumberFormat="1">
      <alignment horizontal="center" vertical="center"/>
    </xf>
    <xf borderId="40" fillId="8" fontId="28" numFmtId="0" xfId="0" applyAlignment="1" applyBorder="1" applyFont="1">
      <alignment horizontal="left" vertical="center"/>
    </xf>
    <xf borderId="41" fillId="2" fontId="27" numFmtId="1" xfId="0" applyAlignment="1" applyBorder="1" applyFont="1" applyNumberFormat="1">
      <alignment horizontal="center" vertical="center"/>
    </xf>
    <xf borderId="57" fillId="2" fontId="27" numFmtId="1" xfId="0" applyAlignment="1" applyBorder="1" applyFont="1" applyNumberFormat="1">
      <alignment horizontal="center" vertical="center"/>
    </xf>
    <xf borderId="59" fillId="8" fontId="29" numFmtId="0" xfId="0" applyAlignment="1" applyBorder="1" applyFont="1">
      <alignment horizontal="left" vertical="center"/>
    </xf>
    <xf borderId="44" fillId="2" fontId="27" numFmtId="0" xfId="0" applyAlignment="1" applyBorder="1" applyFont="1">
      <alignment horizontal="center" vertical="center"/>
    </xf>
    <xf borderId="45" fillId="2" fontId="27" numFmtId="0" xfId="0" applyAlignment="1" applyBorder="1" applyFont="1">
      <alignment horizontal="center" vertical="center"/>
    </xf>
    <xf borderId="45" fillId="2" fontId="27" numFmtId="0" xfId="0" applyAlignment="1" applyBorder="1" applyFont="1">
      <alignment horizontal="center" shrinkToFit="0" vertical="center" wrapText="1"/>
    </xf>
    <xf borderId="46" fillId="2" fontId="27" numFmtId="0" xfId="0" applyAlignment="1" applyBorder="1" applyFont="1">
      <alignment vertical="center"/>
    </xf>
    <xf borderId="40" fillId="8" fontId="28" numFmtId="0" xfId="0" applyAlignment="1" applyBorder="1" applyFont="1">
      <alignment horizontal="right" vertical="center"/>
    </xf>
    <xf borderId="41" fillId="2" fontId="27" numFmtId="0" xfId="0" applyAlignment="1" applyBorder="1" applyFont="1">
      <alignment horizontal="center" vertical="center"/>
    </xf>
    <xf borderId="41" fillId="2" fontId="27" numFmtId="0" xfId="0" applyAlignment="1" applyBorder="1" applyFont="1">
      <alignment horizontal="center" shrinkToFit="0" vertical="center" wrapText="1"/>
    </xf>
    <xf borderId="60" fillId="2" fontId="27" numFmtId="0" xfId="0" applyAlignment="1" applyBorder="1" applyFont="1">
      <alignment horizontal="center" shrinkToFit="0" vertical="center" wrapText="1"/>
    </xf>
    <xf borderId="57" fillId="2" fontId="27" numFmtId="10" xfId="0" applyAlignment="1" applyBorder="1" applyFont="1" applyNumberFormat="1">
      <alignment vertical="center"/>
    </xf>
    <xf borderId="56" fillId="8" fontId="28" numFmtId="0" xfId="0" applyAlignment="1" applyBorder="1" applyFont="1">
      <alignment horizontal="right" vertical="center"/>
    </xf>
    <xf borderId="58" fillId="2" fontId="27" numFmtId="0" xfId="0" applyAlignment="1" applyBorder="1" applyFont="1">
      <alignment horizontal="center" vertical="center"/>
    </xf>
    <xf borderId="58" fillId="2" fontId="27" numFmtId="0" xfId="0" applyAlignment="1" applyBorder="1" applyFont="1">
      <alignment horizontal="center" shrinkToFit="0" vertical="center" wrapText="1"/>
    </xf>
    <xf borderId="46" fillId="2" fontId="27" numFmtId="0" xfId="0" applyAlignment="1" applyBorder="1" applyFont="1">
      <alignment horizontal="center" vertical="center"/>
    </xf>
    <xf borderId="36" fillId="0" fontId="29" numFmtId="0" xfId="0" applyAlignment="1" applyBorder="1" applyFont="1">
      <alignment horizontal="left" vertical="center"/>
    </xf>
    <xf borderId="42" fillId="0" fontId="29" numFmtId="0" xfId="0" applyAlignment="1" applyBorder="1" applyFont="1">
      <alignment horizontal="left" vertical="center"/>
    </xf>
    <xf borderId="43" fillId="0" fontId="29" numFmtId="0" xfId="0" applyAlignment="1" applyBorder="1" applyFont="1">
      <alignment horizontal="left" vertical="center"/>
    </xf>
    <xf borderId="1" fillId="2" fontId="30" numFmtId="164" xfId="0" applyAlignment="1" applyBorder="1" applyFont="1" applyNumberFormat="1">
      <alignment horizontal="center" shrinkToFit="0" vertical="center" wrapText="1"/>
    </xf>
    <xf borderId="1" fillId="5" fontId="31" numFmtId="164" xfId="0" applyAlignment="1" applyBorder="1" applyFont="1" applyNumberFormat="1">
      <alignment horizontal="center" shrinkToFit="0" vertical="center" wrapText="1"/>
    </xf>
    <xf borderId="1" fillId="5" fontId="32" numFmtId="164" xfId="0" applyAlignment="1" applyBorder="1" applyFont="1" applyNumberFormat="1">
      <alignment horizontal="center" shrinkToFit="0" vertical="center" wrapText="1"/>
    </xf>
    <xf borderId="1" fillId="2" fontId="33" numFmtId="0" xfId="0" applyAlignment="1" applyBorder="1" applyFont="1">
      <alignment horizontal="center" shrinkToFit="0" vertical="center" wrapText="1"/>
    </xf>
    <xf borderId="1" fillId="5" fontId="33" numFmtId="164" xfId="0" applyAlignment="1" applyBorder="1" applyFont="1" applyNumberFormat="1">
      <alignment horizontal="center" shrinkToFit="0" vertical="center" wrapText="1"/>
    </xf>
    <xf borderId="1" fillId="5" fontId="32" numFmtId="0" xfId="0" applyAlignment="1" applyBorder="1" applyFont="1">
      <alignment horizontal="center" shrinkToFit="0" vertical="center" wrapText="1"/>
    </xf>
    <xf borderId="61" fillId="4" fontId="33" numFmtId="164" xfId="0" applyAlignment="1" applyBorder="1" applyFont="1" applyNumberFormat="1">
      <alignment horizontal="center" shrinkToFit="0" vertical="center" wrapText="1"/>
    </xf>
    <xf borderId="62" fillId="4" fontId="34" numFmtId="1" xfId="0" applyAlignment="1" applyBorder="1" applyFont="1" applyNumberFormat="1">
      <alignment horizontal="center" shrinkToFit="0" vertical="center" wrapText="1"/>
    </xf>
    <xf borderId="63" fillId="3" fontId="33" numFmtId="0" xfId="0" applyAlignment="1" applyBorder="1" applyFont="1">
      <alignment horizontal="center" shrinkToFit="0" vertical="center" wrapText="1"/>
    </xf>
    <xf borderId="64" fillId="3" fontId="33" numFmtId="1" xfId="0" applyAlignment="1" applyBorder="1" applyFont="1" applyNumberFormat="1">
      <alignment horizontal="center" shrinkToFit="0" vertical="center" wrapText="1"/>
    </xf>
    <xf borderId="63" fillId="2" fontId="33" numFmtId="164" xfId="0" applyAlignment="1" applyBorder="1" applyFont="1" applyNumberFormat="1">
      <alignment horizontal="center" shrinkToFit="0" vertical="center" wrapText="1"/>
    </xf>
    <xf borderId="64" fillId="2" fontId="32" numFmtId="1" xfId="0" applyAlignment="1" applyBorder="1" applyFont="1" applyNumberFormat="1">
      <alignment horizontal="center" shrinkToFit="0" vertical="center" wrapText="1"/>
    </xf>
    <xf borderId="65" fillId="2" fontId="33" numFmtId="164" xfId="0" applyAlignment="1" applyBorder="1" applyFont="1" applyNumberFormat="1">
      <alignment horizontal="center" shrinkToFit="0" vertical="center" wrapText="1"/>
    </xf>
    <xf borderId="66" fillId="2" fontId="32" numFmtId="1" xfId="0" applyAlignment="1" applyBorder="1" applyFont="1" applyNumberFormat="1">
      <alignment horizontal="center" shrinkToFit="0" vertical="center" wrapText="1"/>
    </xf>
    <xf borderId="1" fillId="2" fontId="33" numFmtId="164" xfId="0" applyAlignment="1" applyBorder="1" applyFont="1" applyNumberFormat="1">
      <alignment horizontal="center" shrinkToFit="0" vertical="center" wrapText="1"/>
    </xf>
    <xf borderId="1" fillId="2" fontId="32" numFmtId="2" xfId="0" applyAlignment="1" applyBorder="1" applyFont="1" applyNumberFormat="1">
      <alignment horizontal="center" shrinkToFit="0" vertical="center" wrapText="1"/>
    </xf>
    <xf borderId="67" fillId="10" fontId="35" numFmtId="164" xfId="0" applyAlignment="1" applyBorder="1" applyFill="1" applyFont="1" applyNumberFormat="1">
      <alignment horizontal="center" shrinkToFit="0" vertical="center" wrapText="1"/>
    </xf>
    <xf borderId="62" fillId="10" fontId="35" numFmtId="164" xfId="0" applyAlignment="1" applyBorder="1" applyFont="1" applyNumberFormat="1">
      <alignment horizontal="center" shrinkToFit="0" vertical="center" wrapText="1"/>
    </xf>
    <xf borderId="68" fillId="10" fontId="35" numFmtId="164" xfId="0" applyAlignment="1" applyBorder="1" applyFont="1" applyNumberFormat="1">
      <alignment horizontal="center" shrinkToFit="0" vertical="center" wrapText="1"/>
    </xf>
    <xf borderId="69" fillId="0" fontId="32" numFmtId="0" xfId="0" applyAlignment="1" applyBorder="1" applyFont="1">
      <alignment horizontal="center" shrinkToFit="0" vertical="center" wrapText="1"/>
    </xf>
    <xf borderId="70" fillId="10" fontId="35" numFmtId="164" xfId="0" applyAlignment="1" applyBorder="1" applyFont="1" applyNumberFormat="1">
      <alignment horizontal="left" shrinkToFit="0" vertical="center" wrapText="1"/>
    </xf>
    <xf borderId="71" fillId="0" fontId="4" numFmtId="0" xfId="0" applyBorder="1" applyFont="1"/>
    <xf borderId="72" fillId="0" fontId="4" numFmtId="0" xfId="0" applyBorder="1" applyFont="1"/>
    <xf borderId="73" fillId="11" fontId="33" numFmtId="164" xfId="0" applyAlignment="1" applyBorder="1" applyFill="1" applyFont="1" applyNumberFormat="1">
      <alignment horizontal="left" shrinkToFit="0" vertical="center" wrapText="1"/>
    </xf>
    <xf borderId="74" fillId="0" fontId="4" numFmtId="0" xfId="0" applyBorder="1" applyFont="1"/>
    <xf borderId="75" fillId="0" fontId="4" numFmtId="0" xfId="0" applyBorder="1" applyFont="1"/>
    <xf borderId="76" fillId="0" fontId="32" numFmtId="0" xfId="0" applyAlignment="1" applyBorder="1" applyFont="1">
      <alignment horizontal="left" shrinkToFit="0" vertical="center" wrapText="1"/>
    </xf>
    <xf borderId="69" fillId="0" fontId="32" numFmtId="0" xfId="0" applyAlignment="1" applyBorder="1" applyFont="1">
      <alignment shrinkToFit="0" vertical="center" wrapText="1"/>
    </xf>
    <xf borderId="77" fillId="2" fontId="36" numFmtId="0" xfId="0" applyAlignment="1" applyBorder="1" applyFont="1">
      <alignment horizontal="left" shrinkToFit="0" vertical="center" wrapText="1"/>
    </xf>
    <xf borderId="0" fillId="0" fontId="32" numFmtId="0" xfId="0" applyAlignment="1" applyFont="1">
      <alignment horizontal="left" shrinkToFit="0" wrapText="1"/>
    </xf>
    <xf borderId="78" fillId="2" fontId="36" numFmtId="0" xfId="0" applyAlignment="1" applyBorder="1" applyFont="1">
      <alignment horizontal="left" shrinkToFit="0" vertical="top" wrapText="1"/>
    </xf>
    <xf borderId="77" fillId="5" fontId="32" numFmtId="164" xfId="0" applyAlignment="1" applyBorder="1" applyFont="1" applyNumberFormat="1">
      <alignment horizontal="left" shrinkToFit="0" vertical="center" wrapText="1"/>
    </xf>
    <xf borderId="69" fillId="5" fontId="35" numFmtId="164" xfId="0" applyAlignment="1" applyBorder="1" applyFont="1" applyNumberFormat="1">
      <alignment horizontal="left" shrinkToFit="0" vertical="center" wrapText="1"/>
    </xf>
    <xf borderId="79" fillId="0" fontId="32" numFmtId="0" xfId="0" applyAlignment="1" applyBorder="1" applyFont="1">
      <alignment horizontal="left" shrinkToFit="0" vertical="center" wrapText="1"/>
    </xf>
    <xf borderId="69" fillId="0" fontId="32" numFmtId="0" xfId="0" applyAlignment="1" applyBorder="1" applyFont="1">
      <alignment horizontal="left" shrinkToFit="0" vertical="center" wrapText="1"/>
    </xf>
    <xf borderId="69" fillId="0" fontId="32" numFmtId="0" xfId="0" applyAlignment="1" applyBorder="1" applyFont="1">
      <alignment horizontal="left" shrinkToFit="0" wrapText="1"/>
    </xf>
    <xf borderId="69" fillId="2" fontId="32" numFmtId="0" xfId="0" applyAlignment="1" applyBorder="1" applyFont="1">
      <alignment horizontal="left" shrinkToFit="0" vertical="center" wrapText="1"/>
    </xf>
    <xf borderId="80" fillId="5" fontId="32" numFmtId="164" xfId="0" applyAlignment="1" applyBorder="1" applyFont="1" applyNumberFormat="1">
      <alignment horizontal="left" shrinkToFit="0" vertical="center" wrapText="1"/>
    </xf>
    <xf borderId="69" fillId="5" fontId="32" numFmtId="164" xfId="0" applyAlignment="1" applyBorder="1" applyFont="1" applyNumberFormat="1">
      <alignment horizontal="left" shrinkToFit="0" vertical="center" wrapText="1"/>
    </xf>
    <xf borderId="81" fillId="12" fontId="33" numFmtId="164" xfId="0" applyAlignment="1" applyBorder="1" applyFill="1" applyFont="1" applyNumberFormat="1">
      <alignment horizontal="left" shrinkToFit="0" vertical="center" wrapText="1"/>
    </xf>
    <xf borderId="82" fillId="0" fontId="4" numFmtId="0" xfId="0" applyBorder="1" applyFont="1"/>
    <xf borderId="83" fillId="0" fontId="4" numFmtId="0" xfId="0" applyBorder="1" applyFont="1"/>
    <xf borderId="69" fillId="0" fontId="32" numFmtId="0" xfId="0" applyAlignment="1" applyBorder="1" applyFont="1">
      <alignment shrinkToFit="0" wrapText="1"/>
    </xf>
    <xf borderId="69" fillId="2" fontId="32" numFmtId="0" xfId="0" applyAlignment="1" applyBorder="1" applyFont="1">
      <alignment shrinkToFit="0" vertical="center" wrapText="1"/>
    </xf>
    <xf borderId="69" fillId="5" fontId="32" numFmtId="164" xfId="0" applyAlignment="1" applyBorder="1" applyFont="1" applyNumberFormat="1">
      <alignment horizontal="center" shrinkToFit="0" vertical="center" wrapText="1"/>
    </xf>
    <xf borderId="69" fillId="5" fontId="35" numFmtId="164" xfId="0" applyAlignment="1" applyBorder="1" applyFont="1" applyNumberFormat="1">
      <alignment horizontal="center" shrinkToFit="0" vertical="center" wrapText="1"/>
    </xf>
    <xf borderId="84" fillId="2" fontId="32" numFmtId="0" xfId="0" applyAlignment="1" applyBorder="1" applyFont="1">
      <alignment horizontal="left" shrinkToFit="0" vertical="center" wrapText="1"/>
    </xf>
    <xf borderId="79" fillId="0" fontId="4" numFmtId="0" xfId="0" applyBorder="1" applyFont="1"/>
    <xf borderId="69" fillId="0" fontId="36" numFmtId="0" xfId="0" applyAlignment="1" applyBorder="1" applyFont="1">
      <alignment horizontal="left" vertical="center"/>
    </xf>
    <xf borderId="80" fillId="5" fontId="32" numFmtId="164" xfId="0" applyAlignment="1" applyBorder="1" applyFont="1" applyNumberFormat="1">
      <alignment horizontal="center" shrinkToFit="0" vertical="center" wrapText="1"/>
    </xf>
    <xf borderId="73" fillId="12" fontId="33" numFmtId="164" xfId="0" applyAlignment="1" applyBorder="1" applyFont="1" applyNumberFormat="1">
      <alignment horizontal="left" shrinkToFit="0" vertical="center" wrapText="1"/>
    </xf>
    <xf borderId="84" fillId="0" fontId="32" numFmtId="0" xfId="0" applyAlignment="1" applyBorder="1" applyFont="1">
      <alignment shrinkToFit="0" vertical="center" wrapText="1"/>
    </xf>
    <xf quotePrefix="1" borderId="69" fillId="0" fontId="32" numFmtId="0" xfId="0" applyAlignment="1" applyBorder="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5.71"/>
    <col customWidth="1" min="3" max="4" width="9.29"/>
    <col customWidth="1" min="5" max="5" width="33.71"/>
    <col customWidth="1" min="6" max="6" width="9.29"/>
    <col customWidth="1" min="7" max="7" width="16.57"/>
    <col customWidth="1" min="8" max="8" width="31.71"/>
    <col customWidth="1" min="9" max="26" width="9.29"/>
  </cols>
  <sheetData>
    <row r="1" ht="13.5" customHeight="1">
      <c r="A1" s="1"/>
      <c r="B1" s="1"/>
      <c r="C1" s="1"/>
      <c r="D1" s="1"/>
      <c r="E1" s="1"/>
      <c r="F1" s="1"/>
      <c r="G1" s="1"/>
      <c r="H1" s="1"/>
      <c r="I1" s="1"/>
      <c r="J1" s="1"/>
      <c r="K1" s="2"/>
      <c r="L1" s="2"/>
      <c r="M1" s="2"/>
      <c r="N1" s="2"/>
      <c r="O1" s="2"/>
      <c r="P1" s="2"/>
      <c r="Q1" s="2"/>
      <c r="R1" s="2"/>
      <c r="S1" s="2"/>
      <c r="T1" s="2"/>
      <c r="U1" s="2"/>
      <c r="V1" s="2"/>
      <c r="W1" s="2"/>
      <c r="X1" s="2"/>
      <c r="Y1" s="2"/>
      <c r="Z1" s="2"/>
    </row>
    <row r="2" ht="13.5" customHeight="1">
      <c r="A2" s="1"/>
      <c r="B2" s="3"/>
      <c r="C2" s="4"/>
      <c r="D2" s="4"/>
      <c r="E2" s="4"/>
      <c r="F2" s="4"/>
      <c r="G2" s="4"/>
      <c r="H2" s="4"/>
      <c r="I2" s="4"/>
      <c r="J2" s="5"/>
      <c r="K2" s="2"/>
      <c r="L2" s="2"/>
      <c r="M2" s="2"/>
      <c r="N2" s="2"/>
      <c r="O2" s="2"/>
      <c r="P2" s="2"/>
      <c r="Q2" s="2"/>
      <c r="R2" s="2"/>
      <c r="S2" s="2"/>
      <c r="T2" s="2"/>
      <c r="U2" s="2"/>
      <c r="V2" s="2"/>
      <c r="W2" s="2"/>
      <c r="X2" s="2"/>
      <c r="Y2" s="2"/>
      <c r="Z2" s="2"/>
    </row>
    <row r="3" ht="13.5" customHeight="1">
      <c r="A3" s="1"/>
      <c r="B3" s="6"/>
      <c r="C3" s="7"/>
      <c r="D3" s="7"/>
      <c r="E3" s="7"/>
      <c r="F3" s="7"/>
      <c r="G3" s="7"/>
      <c r="H3" s="7"/>
      <c r="I3" s="7"/>
      <c r="J3" s="8"/>
      <c r="K3" s="2"/>
      <c r="L3" s="2"/>
      <c r="M3" s="2"/>
      <c r="N3" s="2"/>
      <c r="O3" s="2"/>
      <c r="P3" s="2"/>
      <c r="Q3" s="2"/>
      <c r="R3" s="2"/>
      <c r="S3" s="2"/>
      <c r="T3" s="2"/>
      <c r="U3" s="2"/>
      <c r="V3" s="2"/>
      <c r="W3" s="2"/>
      <c r="X3" s="2"/>
      <c r="Y3" s="2"/>
      <c r="Z3" s="2"/>
    </row>
    <row r="4" ht="13.5" customHeight="1">
      <c r="A4" s="1"/>
      <c r="B4" s="9"/>
      <c r="C4" s="10"/>
      <c r="D4" s="10"/>
      <c r="E4" s="10"/>
      <c r="F4" s="10"/>
      <c r="G4" s="10"/>
      <c r="H4" s="10"/>
      <c r="I4" s="10"/>
      <c r="J4" s="11"/>
      <c r="K4" s="2"/>
      <c r="L4" s="2"/>
      <c r="M4" s="2"/>
      <c r="N4" s="2"/>
      <c r="O4" s="2"/>
      <c r="P4" s="2"/>
      <c r="Q4" s="2"/>
      <c r="R4" s="2"/>
      <c r="S4" s="2"/>
      <c r="T4" s="2"/>
      <c r="U4" s="2"/>
      <c r="V4" s="2"/>
      <c r="W4" s="2"/>
      <c r="X4" s="2"/>
      <c r="Y4" s="2"/>
      <c r="Z4" s="2"/>
    </row>
    <row r="5" ht="13.5" customHeight="1">
      <c r="A5" s="1"/>
      <c r="B5" s="9"/>
      <c r="C5" s="10"/>
      <c r="D5" s="10"/>
      <c r="E5" s="10"/>
      <c r="F5" s="10"/>
      <c r="G5" s="10"/>
      <c r="H5" s="10"/>
      <c r="I5" s="10"/>
      <c r="J5" s="11"/>
      <c r="K5" s="2"/>
      <c r="L5" s="2"/>
      <c r="M5" s="2"/>
      <c r="N5" s="2"/>
      <c r="O5" s="2"/>
      <c r="P5" s="2"/>
      <c r="Q5" s="2"/>
      <c r="R5" s="2"/>
      <c r="S5" s="2"/>
      <c r="T5" s="2"/>
      <c r="U5" s="2"/>
      <c r="V5" s="2"/>
      <c r="W5" s="2"/>
      <c r="X5" s="2"/>
      <c r="Y5" s="2"/>
      <c r="Z5" s="2"/>
    </row>
    <row r="6" ht="13.5" customHeight="1">
      <c r="A6" s="1"/>
      <c r="B6" s="12"/>
      <c r="C6" s="13"/>
      <c r="D6" s="13"/>
      <c r="E6" s="13"/>
      <c r="F6" s="13"/>
      <c r="G6" s="13"/>
      <c r="H6" s="13"/>
      <c r="I6" s="13"/>
      <c r="J6" s="14"/>
      <c r="K6" s="2"/>
      <c r="L6" s="2"/>
      <c r="M6" s="2"/>
      <c r="N6" s="2"/>
      <c r="O6" s="2"/>
      <c r="P6" s="2"/>
      <c r="Q6" s="2"/>
      <c r="R6" s="2"/>
      <c r="S6" s="2"/>
      <c r="T6" s="2"/>
      <c r="U6" s="2"/>
      <c r="V6" s="2"/>
      <c r="W6" s="2"/>
      <c r="X6" s="2"/>
      <c r="Y6" s="2"/>
      <c r="Z6" s="2"/>
    </row>
    <row r="7" ht="13.5" customHeight="1">
      <c r="A7" s="1"/>
      <c r="B7" s="15"/>
      <c r="C7" s="16"/>
      <c r="D7" s="16"/>
      <c r="E7" s="16"/>
      <c r="F7" s="16"/>
      <c r="G7" s="16"/>
      <c r="H7" s="16"/>
      <c r="I7" s="16"/>
      <c r="J7" s="17"/>
      <c r="K7" s="2"/>
      <c r="L7" s="2"/>
      <c r="M7" s="2"/>
      <c r="N7" s="2"/>
      <c r="O7" s="2"/>
      <c r="P7" s="2"/>
      <c r="Q7" s="2"/>
      <c r="R7" s="2"/>
      <c r="S7" s="2"/>
      <c r="T7" s="2"/>
      <c r="U7" s="2"/>
      <c r="V7" s="2"/>
      <c r="W7" s="2"/>
      <c r="X7" s="2"/>
      <c r="Y7" s="2"/>
      <c r="Z7" s="2"/>
    </row>
    <row r="8" ht="13.5" customHeight="1">
      <c r="A8" s="1"/>
      <c r="B8" s="18"/>
      <c r="C8" s="19"/>
      <c r="D8" s="19"/>
      <c r="E8" s="20" t="s">
        <v>0</v>
      </c>
      <c r="F8" s="7"/>
      <c r="G8" s="7"/>
      <c r="H8" s="21"/>
      <c r="I8" s="19"/>
      <c r="J8" s="22"/>
      <c r="K8" s="2"/>
      <c r="L8" s="2"/>
      <c r="M8" s="2"/>
      <c r="N8" s="2"/>
      <c r="O8" s="2"/>
      <c r="P8" s="2"/>
      <c r="Q8" s="2"/>
      <c r="R8" s="2"/>
      <c r="S8" s="2"/>
      <c r="T8" s="2"/>
      <c r="U8" s="2"/>
      <c r="V8" s="2"/>
      <c r="W8" s="2"/>
      <c r="X8" s="2"/>
      <c r="Y8" s="2"/>
      <c r="Z8" s="2"/>
    </row>
    <row r="9" ht="13.5" customHeight="1">
      <c r="A9" s="1"/>
      <c r="B9" s="23"/>
      <c r="C9" s="7"/>
      <c r="D9" s="7"/>
      <c r="E9" s="7"/>
      <c r="F9" s="7"/>
      <c r="G9" s="7"/>
      <c r="H9" s="7"/>
      <c r="I9" s="7"/>
      <c r="J9" s="8"/>
      <c r="K9" s="2"/>
      <c r="L9" s="2"/>
      <c r="M9" s="2"/>
      <c r="N9" s="2"/>
      <c r="O9" s="2"/>
      <c r="P9" s="2"/>
      <c r="Q9" s="2"/>
      <c r="R9" s="2"/>
      <c r="S9" s="2"/>
      <c r="T9" s="2"/>
      <c r="U9" s="2"/>
      <c r="V9" s="2"/>
      <c r="W9" s="2"/>
      <c r="X9" s="2"/>
      <c r="Y9" s="2"/>
      <c r="Z9" s="2"/>
    </row>
    <row r="10" ht="13.5" customHeight="1">
      <c r="A10" s="1"/>
      <c r="B10" s="24"/>
      <c r="C10" s="7"/>
      <c r="D10" s="7"/>
      <c r="E10" s="7"/>
      <c r="F10" s="7"/>
      <c r="G10" s="7"/>
      <c r="H10" s="7"/>
      <c r="I10" s="21"/>
      <c r="J10" s="25"/>
      <c r="K10" s="2"/>
      <c r="L10" s="2"/>
      <c r="M10" s="2"/>
      <c r="N10" s="2"/>
      <c r="O10" s="2"/>
      <c r="P10" s="2"/>
      <c r="Q10" s="2"/>
      <c r="R10" s="2"/>
      <c r="S10" s="2"/>
      <c r="T10" s="2"/>
      <c r="U10" s="2"/>
      <c r="V10" s="2"/>
      <c r="W10" s="2"/>
      <c r="X10" s="2"/>
      <c r="Y10" s="2"/>
      <c r="Z10" s="2"/>
    </row>
    <row r="11" ht="13.5" customHeight="1">
      <c r="A11" s="1"/>
      <c r="B11" s="26"/>
      <c r="C11" s="27" t="s">
        <v>1</v>
      </c>
      <c r="D11" s="21"/>
      <c r="E11" s="28" t="s">
        <v>2</v>
      </c>
      <c r="F11" s="29"/>
      <c r="G11" s="30" t="s">
        <v>3</v>
      </c>
      <c r="H11" s="28" t="s">
        <v>4</v>
      </c>
      <c r="I11" s="31"/>
      <c r="J11" s="32"/>
      <c r="K11" s="2"/>
      <c r="L11" s="2"/>
      <c r="M11" s="2"/>
      <c r="N11" s="2"/>
      <c r="O11" s="2"/>
      <c r="P11" s="2"/>
      <c r="Q11" s="2"/>
      <c r="R11" s="2"/>
      <c r="S11" s="2"/>
      <c r="T11" s="2"/>
      <c r="U11" s="2"/>
      <c r="V11" s="2"/>
      <c r="W11" s="2"/>
      <c r="X11" s="2"/>
      <c r="Y11" s="2"/>
      <c r="Z11" s="2"/>
    </row>
    <row r="12" ht="13.5" customHeight="1">
      <c r="A12" s="1"/>
      <c r="B12" s="33" t="s">
        <v>5</v>
      </c>
      <c r="C12" s="34" t="s">
        <v>6</v>
      </c>
      <c r="D12" s="21"/>
      <c r="E12" s="28"/>
      <c r="F12" s="35"/>
      <c r="G12" s="30" t="s">
        <v>7</v>
      </c>
      <c r="H12" s="28" t="s">
        <v>8</v>
      </c>
      <c r="I12" s="36"/>
      <c r="J12" s="37"/>
      <c r="K12" s="2"/>
      <c r="L12" s="2"/>
      <c r="M12" s="2"/>
      <c r="N12" s="2"/>
      <c r="O12" s="2"/>
      <c r="P12" s="2"/>
      <c r="Q12" s="2"/>
      <c r="R12" s="2"/>
      <c r="S12" s="2"/>
      <c r="T12" s="2"/>
      <c r="U12" s="2"/>
      <c r="V12" s="2"/>
      <c r="W12" s="2"/>
      <c r="X12" s="2"/>
      <c r="Y12" s="2"/>
      <c r="Z12" s="2"/>
    </row>
    <row r="13" ht="13.5" customHeight="1">
      <c r="A13" s="1"/>
      <c r="B13" s="26"/>
      <c r="C13" s="27" t="s">
        <v>9</v>
      </c>
      <c r="D13" s="21"/>
      <c r="E13" s="28"/>
      <c r="F13" s="29"/>
      <c r="G13" s="30" t="s">
        <v>10</v>
      </c>
      <c r="H13" s="28"/>
      <c r="I13" s="31"/>
      <c r="J13" s="32"/>
      <c r="K13" s="2"/>
      <c r="L13" s="2"/>
      <c r="M13" s="2"/>
      <c r="N13" s="2"/>
      <c r="O13" s="2"/>
      <c r="P13" s="2"/>
      <c r="Q13" s="2"/>
      <c r="R13" s="2"/>
      <c r="S13" s="2"/>
      <c r="T13" s="2"/>
      <c r="U13" s="2"/>
      <c r="V13" s="2"/>
      <c r="W13" s="2"/>
      <c r="X13" s="2"/>
      <c r="Y13" s="2"/>
      <c r="Z13" s="2"/>
    </row>
    <row r="14" ht="13.5" customHeight="1">
      <c r="A14" s="1"/>
      <c r="B14" s="26"/>
      <c r="C14" s="27" t="s">
        <v>7</v>
      </c>
      <c r="D14" s="21"/>
      <c r="E14" s="28" t="s">
        <v>11</v>
      </c>
      <c r="F14" s="29"/>
      <c r="G14" s="30" t="s">
        <v>12</v>
      </c>
      <c r="H14" s="28" t="s">
        <v>13</v>
      </c>
      <c r="I14" s="31"/>
      <c r="J14" s="32"/>
      <c r="K14" s="2"/>
      <c r="L14" s="2"/>
      <c r="M14" s="2"/>
      <c r="N14" s="2"/>
      <c r="O14" s="2"/>
      <c r="P14" s="2"/>
      <c r="Q14" s="2"/>
      <c r="R14" s="2"/>
      <c r="S14" s="2"/>
      <c r="T14" s="2"/>
      <c r="U14" s="2"/>
      <c r="V14" s="2"/>
      <c r="W14" s="2"/>
      <c r="X14" s="2"/>
      <c r="Y14" s="2"/>
      <c r="Z14" s="2"/>
    </row>
    <row r="15" ht="13.5" customHeight="1">
      <c r="A15" s="1"/>
      <c r="B15" s="26"/>
      <c r="C15" s="27" t="s">
        <v>14</v>
      </c>
      <c r="D15" s="21"/>
      <c r="E15" s="28">
        <v>44927.0</v>
      </c>
      <c r="F15" s="29"/>
      <c r="G15" s="30" t="s">
        <v>7</v>
      </c>
      <c r="H15" s="28" t="s">
        <v>15</v>
      </c>
      <c r="I15" s="31"/>
      <c r="J15" s="32"/>
      <c r="K15" s="2"/>
      <c r="L15" s="2"/>
      <c r="M15" s="2"/>
      <c r="N15" s="2"/>
      <c r="O15" s="2"/>
      <c r="P15" s="2"/>
      <c r="Q15" s="2"/>
      <c r="R15" s="2"/>
      <c r="S15" s="2"/>
      <c r="T15" s="2"/>
      <c r="U15" s="2"/>
      <c r="V15" s="2"/>
      <c r="W15" s="2"/>
      <c r="X15" s="2"/>
      <c r="Y15" s="2"/>
      <c r="Z15" s="2"/>
    </row>
    <row r="16" ht="13.5" customHeight="1">
      <c r="A16" s="1"/>
      <c r="B16" s="26"/>
      <c r="C16" s="27" t="s">
        <v>16</v>
      </c>
      <c r="D16" s="21"/>
      <c r="E16" s="28"/>
      <c r="F16" s="29"/>
      <c r="G16" s="30" t="s">
        <v>17</v>
      </c>
      <c r="H16" s="28"/>
      <c r="I16" s="31"/>
      <c r="J16" s="32"/>
      <c r="K16" s="2"/>
      <c r="L16" s="2"/>
      <c r="M16" s="2"/>
      <c r="N16" s="2"/>
      <c r="O16" s="2"/>
      <c r="P16" s="2"/>
      <c r="Q16" s="2"/>
      <c r="R16" s="2"/>
      <c r="S16" s="2"/>
      <c r="T16" s="2"/>
      <c r="U16" s="2"/>
      <c r="V16" s="2"/>
      <c r="W16" s="2"/>
      <c r="X16" s="2"/>
      <c r="Y16" s="2"/>
      <c r="Z16" s="2"/>
    </row>
    <row r="17" ht="13.5" customHeight="1">
      <c r="A17" s="1"/>
      <c r="B17" s="38"/>
      <c r="C17" s="39"/>
      <c r="D17" s="39"/>
      <c r="E17" s="40"/>
      <c r="F17" s="40"/>
      <c r="G17" s="40"/>
      <c r="H17" s="40"/>
      <c r="I17" s="40"/>
      <c r="J17" s="41"/>
      <c r="K17" s="2"/>
      <c r="L17" s="2"/>
      <c r="M17" s="2"/>
      <c r="N17" s="2"/>
      <c r="O17" s="2"/>
      <c r="P17" s="2"/>
      <c r="Q17" s="2"/>
      <c r="R17" s="2"/>
      <c r="S17" s="2"/>
      <c r="T17" s="2"/>
      <c r="U17" s="2"/>
      <c r="V17" s="2"/>
      <c r="W17" s="2"/>
      <c r="X17" s="2"/>
      <c r="Y17" s="2"/>
      <c r="Z17" s="2"/>
    </row>
    <row r="18" ht="13.5" customHeight="1">
      <c r="A18" s="2"/>
      <c r="B18" s="42"/>
      <c r="C18" s="40"/>
      <c r="D18" s="40"/>
      <c r="E18" s="40"/>
      <c r="F18" s="40"/>
      <c r="G18" s="40"/>
      <c r="H18" s="40"/>
      <c r="I18" s="40"/>
      <c r="J18" s="41"/>
      <c r="K18" s="2"/>
      <c r="L18" s="2"/>
      <c r="M18" s="2"/>
      <c r="N18" s="2"/>
      <c r="O18" s="2"/>
      <c r="P18" s="2"/>
      <c r="Q18" s="2"/>
      <c r="R18" s="2"/>
      <c r="S18" s="2"/>
      <c r="T18" s="2"/>
      <c r="U18" s="2"/>
      <c r="V18" s="2"/>
      <c r="W18" s="2"/>
      <c r="X18" s="2"/>
      <c r="Y18" s="2"/>
      <c r="Z18" s="2"/>
    </row>
    <row r="19" ht="13.5" customHeight="1">
      <c r="A19" s="2"/>
      <c r="B19" s="43"/>
      <c r="C19" s="44"/>
      <c r="D19" s="44"/>
      <c r="E19" s="44"/>
      <c r="F19" s="44"/>
      <c r="G19" s="44"/>
      <c r="H19" s="44"/>
      <c r="I19" s="44"/>
      <c r="J19" s="45"/>
      <c r="K19" s="2"/>
      <c r="L19" s="2"/>
      <c r="M19" s="2"/>
      <c r="N19" s="2"/>
      <c r="O19" s="2"/>
      <c r="P19" s="2"/>
      <c r="Q19" s="2"/>
      <c r="R19" s="2"/>
      <c r="S19" s="2"/>
      <c r="T19" s="2"/>
      <c r="U19" s="2"/>
      <c r="V19" s="2"/>
      <c r="W19" s="2"/>
      <c r="X19" s="2"/>
      <c r="Y19" s="2"/>
      <c r="Z19" s="2"/>
    </row>
    <row r="20"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C12:D12"/>
    <mergeCell ref="C13:D13"/>
    <mergeCell ref="C14:D14"/>
    <mergeCell ref="C15:D15"/>
    <mergeCell ref="C16:D16"/>
    <mergeCell ref="B2:J2"/>
    <mergeCell ref="B3:J3"/>
    <mergeCell ref="B6:J7"/>
    <mergeCell ref="E8:H8"/>
    <mergeCell ref="B9:J9"/>
    <mergeCell ref="B10:I10"/>
    <mergeCell ref="C11:D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2.57"/>
    <col customWidth="1" min="3" max="3" width="14.29"/>
    <col customWidth="1" min="4" max="4" width="11.57"/>
    <col customWidth="1" min="5" max="5" width="10.57"/>
    <col customWidth="1" min="6" max="6" width="12.71"/>
    <col customWidth="1" min="7" max="7" width="15.43"/>
    <col customWidth="1" min="8" max="26" width="9.29"/>
  </cols>
  <sheetData>
    <row r="1" ht="12.0" customHeight="1">
      <c r="A1" s="46" t="s">
        <v>18</v>
      </c>
      <c r="B1" s="47"/>
      <c r="C1" s="48"/>
      <c r="D1" s="48"/>
      <c r="E1" s="48"/>
      <c r="F1" s="48"/>
      <c r="G1" s="48"/>
      <c r="H1" s="48"/>
      <c r="I1" s="48"/>
      <c r="J1" s="48"/>
      <c r="K1" s="48"/>
      <c r="L1" s="48"/>
      <c r="M1" s="48"/>
      <c r="N1" s="48"/>
      <c r="O1" s="48"/>
      <c r="P1" s="48"/>
      <c r="Q1" s="48"/>
      <c r="R1" s="48"/>
      <c r="S1" s="48"/>
      <c r="T1" s="48"/>
      <c r="U1" s="48"/>
      <c r="V1" s="48"/>
      <c r="W1" s="48"/>
      <c r="X1" s="48"/>
      <c r="Y1" s="48"/>
      <c r="Z1" s="48"/>
    </row>
    <row r="2" ht="12.0" customHeight="1">
      <c r="A2" s="48"/>
      <c r="B2" s="48"/>
      <c r="C2" s="48"/>
      <c r="D2" s="48"/>
      <c r="E2" s="48"/>
      <c r="F2" s="48"/>
      <c r="G2" s="48"/>
      <c r="H2" s="48"/>
      <c r="I2" s="48"/>
      <c r="J2" s="48"/>
      <c r="K2" s="48"/>
      <c r="L2" s="48"/>
      <c r="M2" s="48"/>
      <c r="N2" s="48"/>
      <c r="O2" s="48"/>
      <c r="P2" s="48"/>
      <c r="Q2" s="48"/>
      <c r="R2" s="48"/>
      <c r="S2" s="48"/>
      <c r="T2" s="48"/>
      <c r="U2" s="48"/>
      <c r="V2" s="48"/>
      <c r="W2" s="48"/>
      <c r="X2" s="48"/>
      <c r="Y2" s="48"/>
      <c r="Z2" s="48"/>
    </row>
    <row r="3" ht="12.0" customHeight="1">
      <c r="A3" s="49" t="s">
        <v>19</v>
      </c>
      <c r="B3" s="49" t="s">
        <v>20</v>
      </c>
      <c r="C3" s="50" t="s">
        <v>21</v>
      </c>
      <c r="D3" s="51"/>
      <c r="E3" s="51"/>
      <c r="F3" s="51"/>
      <c r="G3" s="52"/>
      <c r="H3" s="48"/>
      <c r="I3" s="48"/>
      <c r="J3" s="48"/>
      <c r="K3" s="48"/>
      <c r="L3" s="48"/>
      <c r="M3" s="48"/>
      <c r="N3" s="48"/>
      <c r="O3" s="48"/>
      <c r="P3" s="48"/>
      <c r="Q3" s="48"/>
      <c r="R3" s="48"/>
      <c r="S3" s="48"/>
      <c r="T3" s="48"/>
      <c r="U3" s="48"/>
      <c r="V3" s="48"/>
      <c r="W3" s="48"/>
      <c r="X3" s="48"/>
      <c r="Y3" s="48"/>
      <c r="Z3" s="48"/>
    </row>
    <row r="4" ht="18.0" customHeight="1">
      <c r="A4" s="53">
        <v>1.0</v>
      </c>
      <c r="B4" s="54" t="s">
        <v>22</v>
      </c>
      <c r="C4" s="55" t="s">
        <v>22</v>
      </c>
      <c r="D4" s="56"/>
      <c r="E4" s="56"/>
      <c r="F4" s="56"/>
      <c r="G4" s="57"/>
      <c r="H4" s="48"/>
      <c r="I4" s="48"/>
      <c r="J4" s="48"/>
      <c r="K4" s="48"/>
      <c r="L4" s="48"/>
      <c r="M4" s="48"/>
      <c r="N4" s="48"/>
      <c r="O4" s="48"/>
      <c r="P4" s="48"/>
      <c r="Q4" s="48"/>
      <c r="R4" s="48"/>
      <c r="S4" s="48"/>
      <c r="T4" s="48"/>
      <c r="U4" s="48"/>
      <c r="V4" s="48"/>
      <c r="W4" s="48"/>
      <c r="X4" s="48"/>
      <c r="Y4" s="48"/>
      <c r="Z4" s="48"/>
    </row>
    <row r="5" ht="18.0" customHeight="1">
      <c r="A5" s="53">
        <v>2.0</v>
      </c>
      <c r="B5" s="54" t="s">
        <v>23</v>
      </c>
      <c r="C5" s="55" t="s">
        <v>24</v>
      </c>
      <c r="D5" s="56"/>
      <c r="E5" s="56"/>
      <c r="F5" s="56"/>
      <c r="G5" s="57"/>
      <c r="H5" s="48"/>
      <c r="I5" s="48"/>
      <c r="J5" s="48"/>
      <c r="K5" s="48"/>
      <c r="L5" s="48"/>
      <c r="M5" s="48"/>
      <c r="N5" s="48"/>
      <c r="O5" s="48"/>
      <c r="P5" s="48"/>
      <c r="Q5" s="48"/>
      <c r="R5" s="48"/>
      <c r="S5" s="48"/>
      <c r="T5" s="48"/>
      <c r="U5" s="48"/>
      <c r="V5" s="48"/>
      <c r="W5" s="48"/>
      <c r="X5" s="48"/>
      <c r="Y5" s="48"/>
      <c r="Z5" s="48"/>
    </row>
    <row r="6" ht="18.0" customHeight="1">
      <c r="A6" s="53">
        <v>3.0</v>
      </c>
      <c r="B6" s="54" t="s">
        <v>25</v>
      </c>
      <c r="C6" s="55" t="s">
        <v>26</v>
      </c>
      <c r="D6" s="56"/>
      <c r="E6" s="56"/>
      <c r="F6" s="56"/>
      <c r="G6" s="57"/>
      <c r="H6" s="48"/>
      <c r="I6" s="48"/>
      <c r="J6" s="48"/>
      <c r="K6" s="48"/>
      <c r="L6" s="48"/>
      <c r="M6" s="48"/>
      <c r="N6" s="48"/>
      <c r="O6" s="48"/>
      <c r="P6" s="48"/>
      <c r="Q6" s="48"/>
      <c r="R6" s="48"/>
      <c r="S6" s="48"/>
      <c r="T6" s="48"/>
      <c r="U6" s="48"/>
      <c r="V6" s="48"/>
      <c r="W6" s="48"/>
      <c r="X6" s="48"/>
      <c r="Y6" s="48"/>
      <c r="Z6" s="48"/>
    </row>
    <row r="7" ht="12.0" customHeight="1">
      <c r="A7" s="53">
        <v>4.0</v>
      </c>
      <c r="B7" s="54" t="s">
        <v>27</v>
      </c>
      <c r="C7" s="55" t="s">
        <v>28</v>
      </c>
      <c r="D7" s="56"/>
      <c r="E7" s="56"/>
      <c r="F7" s="56"/>
      <c r="G7" s="57"/>
      <c r="H7" s="48"/>
      <c r="I7" s="48"/>
      <c r="J7" s="48"/>
      <c r="K7" s="48"/>
      <c r="L7" s="48"/>
      <c r="M7" s="48"/>
      <c r="N7" s="48"/>
      <c r="O7" s="48"/>
      <c r="P7" s="48"/>
      <c r="Q7" s="48"/>
      <c r="R7" s="48"/>
      <c r="S7" s="48"/>
      <c r="T7" s="48"/>
      <c r="U7" s="48"/>
      <c r="V7" s="48"/>
      <c r="W7" s="48"/>
      <c r="X7" s="48"/>
      <c r="Y7" s="48"/>
      <c r="Z7" s="48"/>
    </row>
    <row r="8" ht="12.0" customHeight="1">
      <c r="A8" s="58"/>
      <c r="B8" s="48"/>
      <c r="C8" s="48"/>
      <c r="D8" s="48"/>
      <c r="E8" s="48"/>
      <c r="F8" s="48"/>
      <c r="G8" s="48"/>
      <c r="H8" s="48"/>
      <c r="I8" s="48"/>
      <c r="J8" s="48"/>
      <c r="K8" s="48"/>
      <c r="L8" s="48"/>
      <c r="M8" s="48"/>
      <c r="N8" s="48"/>
      <c r="O8" s="48"/>
      <c r="P8" s="48"/>
      <c r="Q8" s="48"/>
      <c r="R8" s="48"/>
      <c r="S8" s="48"/>
      <c r="T8" s="48"/>
      <c r="U8" s="48"/>
      <c r="V8" s="48"/>
      <c r="W8" s="48"/>
      <c r="X8" s="48"/>
      <c r="Y8" s="48"/>
      <c r="Z8" s="48"/>
    </row>
    <row r="9" ht="12.0" customHeight="1">
      <c r="A9" s="49" t="s">
        <v>29</v>
      </c>
      <c r="B9" s="49" t="s">
        <v>30</v>
      </c>
      <c r="C9" s="59" t="s">
        <v>31</v>
      </c>
      <c r="D9" s="60"/>
      <c r="E9" s="61"/>
      <c r="F9" s="49" t="s">
        <v>32</v>
      </c>
      <c r="G9" s="49" t="s">
        <v>33</v>
      </c>
      <c r="H9" s="48"/>
      <c r="I9" s="48"/>
      <c r="J9" s="48"/>
      <c r="K9" s="48"/>
      <c r="L9" s="48"/>
      <c r="M9" s="48"/>
      <c r="N9" s="48"/>
      <c r="O9" s="48"/>
      <c r="P9" s="48"/>
      <c r="Q9" s="48"/>
      <c r="R9" s="48"/>
      <c r="S9" s="48"/>
      <c r="T9" s="48"/>
      <c r="U9" s="48"/>
      <c r="V9" s="48"/>
      <c r="W9" s="48"/>
      <c r="X9" s="48"/>
      <c r="Y9" s="48"/>
      <c r="Z9" s="48"/>
    </row>
    <row r="10" ht="12.0" customHeight="1">
      <c r="A10" s="62"/>
      <c r="B10" s="63"/>
      <c r="C10" s="55" t="s">
        <v>34</v>
      </c>
      <c r="D10" s="56"/>
      <c r="E10" s="64"/>
      <c r="F10" s="65">
        <v>1.0</v>
      </c>
      <c r="G10" s="66" t="s">
        <v>35</v>
      </c>
      <c r="H10" s="48"/>
      <c r="I10" s="48"/>
      <c r="J10" s="48"/>
      <c r="K10" s="48"/>
      <c r="L10" s="48"/>
      <c r="M10" s="48"/>
      <c r="N10" s="48"/>
      <c r="O10" s="48"/>
      <c r="P10" s="48"/>
      <c r="Q10" s="48"/>
      <c r="R10" s="48"/>
      <c r="S10" s="48"/>
      <c r="T10" s="48"/>
      <c r="U10" s="48"/>
      <c r="V10" s="48"/>
      <c r="W10" s="48"/>
      <c r="X10" s="48"/>
      <c r="Y10" s="48"/>
      <c r="Z10" s="48"/>
    </row>
    <row r="11" ht="12.0" customHeight="1">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ht="12.0"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ht="12.0"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ht="12.0"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ht="12.0"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ht="12.0"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ht="12.0"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12.0"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12.0"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12.0"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12.0"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12.0"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12.0"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12.0"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12.0"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12.0"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12.0"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12.0"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12.0"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12.0"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12.0"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12.0"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12.0"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12.0"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12.0"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12.0"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2.0"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2.0"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2.0"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2.0"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2.0"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2.0"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2.0"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2.0"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2.0"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2.0"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2.0"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2.0"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2.0"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2.0"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2.0"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2.0"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2.0"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2.0"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2.0"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2.0"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2.0"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2.0"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2.0"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2.0"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2.0"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2.0"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2.0"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2.0"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2.0"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2.0"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2.0"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2.0"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2.0"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2.0"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2.0"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2.0"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2.0"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2.0"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2.0"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2.0"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2.0"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2.0"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2.0"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2.0"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2.0"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2.0"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2.0"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2.0"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2.0"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2.0"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2.0"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2.0"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2.0"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2.0"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2.0"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2.0"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2.0"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2.0"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2.0"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2.0"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2.0"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2.0"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2.0"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2.0"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2.0"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2.0"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2.0"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2.0"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2.0"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2.0"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2.0"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2.0"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2.0"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2.0"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2.0"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2.0"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2.0"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2.0"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2.0"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2.0"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2.0"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2.0"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2.0"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2.0"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2.0"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2.0"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2.0"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2.0"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2.0"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2.0"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2.0"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2.0"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2.0"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2.0"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2.0"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2.0"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2.0"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2.0"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2.0"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2.0"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2.0"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2.0"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2.0"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2.0"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2.0"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2.0"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2.0"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2.0"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2.0"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2.0"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2.0"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2.0"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2.0"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2.0"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2.0"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2.0"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2.0"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2.0"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2.0"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2.0"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2.0"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2.0"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2.0"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2.0"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2.0"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2.0"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2.0"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2.0"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2.0"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2.0"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2.0"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2.0"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2.0"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2.0"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2.0"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2.0"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2.0"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2.0"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2.0"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2.0"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2.0"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2.0"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2.0"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2.0"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2.0"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2.0"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2.0"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2.0"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2.0"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2.0"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2.0"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2.0"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2.0"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2.0"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2.0"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2.0"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2.0"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2.0"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2.0"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2.0"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2.0"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2.0"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2.0"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2.0"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2.0"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2.0"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2.0"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2.0"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2.0"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2.0"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2.0"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2.0"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2.0"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2.0"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2.0"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2.0"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2.0"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2.0"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2.0"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2.0"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2.0"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2.0"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2.0"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2.0"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2.0"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2.0"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2.0"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2.0"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2.0"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2.0"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2.0"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2.0"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2.0"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2.0"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2.0"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2.0"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2.0"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2.0"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2.0"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2.0"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2.0"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2.0"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2.0"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2.0"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2.0"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2.0"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2.0"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2.0"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2.0"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2.0"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2.0"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2.0"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2.0"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2.0"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2.0"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2.0"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2.0"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2.0"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2.0"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2.0"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2.0"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2.0"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2.0"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2.0"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2.0"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2.0"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2.0"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2.0"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2.0"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2.0"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2.0"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2.0"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2.0"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2.0"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2.0"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2.0"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2.0"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2.0"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2.0"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2.0"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2.0"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2.0"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2.0"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2.0"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2.0"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2.0"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2.0"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2.0"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2.0"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2.0"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2.0"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2.0"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2.0"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2.0"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2.0"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2.0"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2.0"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2.0"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2.0"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2.0"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2.0"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2.0"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2.0"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2.0"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2.0"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2.0"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2.0"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2.0"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2.0"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2.0"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2.0"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2.0"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2.0"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2.0"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2.0"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2.0"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2.0"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2.0"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2.0"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2.0"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2.0"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2.0"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2.0"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2.0"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2.0"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2.0"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2.0"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2.0"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2.0"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2.0"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2.0"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2.0"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2.0"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2.0"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2.0"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2.0"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2.0"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2.0"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2.0"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2.0"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2.0"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2.0"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2.0"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2.0"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2.0"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2.0"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2.0"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2.0"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2.0"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2.0"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2.0"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2.0"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2.0"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2.0"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2.0"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2.0"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2.0"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2.0"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2.0"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2.0"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2.0"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2.0"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2.0"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2.0"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2.0"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2.0"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2.0"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2.0"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2.0"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2.0"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2.0"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2.0"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2.0"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2.0"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2.0"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2.0"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2.0"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2.0"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2.0"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2.0"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2.0"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2.0"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2.0"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2.0"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2.0"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2.0"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2.0"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2.0"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2.0"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2.0"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2.0"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2.0"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2.0"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2.0"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2.0"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2.0"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2.0"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2.0"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2.0"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2.0"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2.0"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2.0"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2.0"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2.0"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2.0"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2.0"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2.0"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2.0"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2.0"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2.0"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2.0"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2.0"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2.0"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2.0"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2.0"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2.0"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2.0"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2.0"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2.0"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2.0"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2.0"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2.0"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2.0"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2.0"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2.0"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2.0"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2.0"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2.0"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2.0"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2.0"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2.0"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2.0"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2.0"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2.0"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2.0"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2.0"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2.0"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2.0"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2.0"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2.0"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2.0"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2.0"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2.0"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2.0"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2.0"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2.0"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2.0"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2.0"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2.0"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2.0"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2.0"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2.0"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2.0"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2.0"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2.0"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2.0"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2.0"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2.0"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2.0"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2.0"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2.0"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2.0"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2.0"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2.0"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2.0"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2.0"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2.0"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2.0"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2.0"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2.0"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2.0"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2.0"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2.0"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2.0"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2.0"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2.0"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2.0"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2.0"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2.0"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2.0"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2.0"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2.0"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2.0"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2.0"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2.0"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2.0"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2.0"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2.0"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2.0"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2.0"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2.0"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2.0"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2.0"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2.0"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2.0"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2.0"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2.0"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2.0"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2.0"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2.0"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2.0"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2.0"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2.0"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2.0"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2.0"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2.0"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2.0"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2.0"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2.0"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2.0"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2.0"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2.0"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2.0"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2.0"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2.0"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2.0"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2.0"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2.0"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2.0"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2.0"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2.0"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2.0"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2.0"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2.0"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2.0"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2.0"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2.0"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2.0"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2.0"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2.0"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2.0"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2.0"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2.0"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2.0"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2.0"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2.0"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2.0"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2.0"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2.0"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2.0"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2.0"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2.0"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2.0"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2.0"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2.0"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2.0"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2.0"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2.0"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2.0"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2.0"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2.0"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2.0"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2.0"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2.0"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2.0"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2.0"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2.0"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2.0"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2.0"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2.0"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2.0"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2.0"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2.0"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2.0"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2.0"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2.0"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2.0"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2.0"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2.0"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2.0"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2.0"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2.0"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2.0"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2.0"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2.0"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2.0"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2.0"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2.0"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2.0"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2.0"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2.0"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2.0"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2.0"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2.0"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2.0"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2.0"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2.0"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2.0"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2.0"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2.0"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2.0"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2.0"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2.0"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2.0"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2.0"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2.0"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2.0"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2.0"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2.0"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2.0"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2.0"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2.0"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2.0"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2.0"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2.0"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2.0"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2.0"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2.0"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2.0"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2.0"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2.0"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2.0"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2.0"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2.0"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2.0"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2.0"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2.0"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2.0"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2.0"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2.0"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2.0"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2.0"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2.0"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2.0"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2.0"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2.0"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2.0"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2.0"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2.0"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2.0"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2.0"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2.0"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2.0"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2.0"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2.0"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2.0"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2.0"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2.0"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2.0"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2.0"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2.0"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2.0"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2.0"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2.0"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2.0"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2.0"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2.0"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2.0"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2.0"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2.0"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2.0"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2.0"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2.0"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2.0"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2.0"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2.0"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2.0"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2.0"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2.0"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2.0"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2.0"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2.0"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2.0"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2.0"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2.0"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2.0"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2.0"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2.0"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2.0"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2.0"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2.0"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2.0"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2.0"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2.0"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2.0"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2.0"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2.0"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2.0"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2.0"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2.0"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2.0"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2.0"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2.0"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2.0"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2.0"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2.0"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2.0"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2.0"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2.0"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2.0"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2.0"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2.0"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2.0"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2.0"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2.0"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2.0"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2.0"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2.0"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2.0"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2.0"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2.0"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2.0"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2.0"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2.0"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2.0"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2.0"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2.0"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2.0"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2.0"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2.0"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2.0"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2.0"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2.0"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2.0"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2.0"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2.0"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2.0"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2.0"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2.0"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2.0"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2.0"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2.0"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2.0"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2.0"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2.0"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2.0"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2.0"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2.0"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2.0"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2.0"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2.0"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2.0"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2.0"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2.0"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2.0"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2.0"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2.0"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2.0"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2.0"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2.0"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2.0"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2.0"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2.0"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2.0"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2.0"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2.0"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2.0"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2.0"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2.0"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2.0"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2.0"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2.0"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2.0"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2.0"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2.0"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2.0"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2.0"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2.0"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2.0"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2.0"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2.0"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2.0"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2.0"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2.0"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2.0"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2.0"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2.0"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2.0"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2.0"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2.0"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2.0"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2.0"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2.0"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2.0"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2.0"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2.0"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2.0"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2.0"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2.0"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2.0"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2.0"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2.0"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2.0"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2.0"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2.0"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2.0"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2.0"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2.0"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2.0"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2.0"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2.0"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2.0"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2.0"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2.0"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2.0"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2.0"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2.0"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2.0"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2.0"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2.0"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2.0"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2.0"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2.0"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2.0"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2.0"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2.0"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2.0"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2.0"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2.0"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2.0"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2.0"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2.0"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2.0"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2.0"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2.0"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2.0"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2.0"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2.0"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2.0"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2.0"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2.0"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2.0"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2.0"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2.0"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2.0"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2.0"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2.0"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2.0"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2.0"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2.0"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2.0"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2.0"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2.0"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2.0"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2.0"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2.0"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2.0"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2.0"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2.0"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2.0"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2.0"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2.0"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2.0"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2.0"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2.0"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2.0"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2.0"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2.0"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2.0"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2.0"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2.0"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2.0"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2.0"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2.0"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2.0"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2.0"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2.0"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2.0"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2.0"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2.0"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2.0"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2.0"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2.0"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2.0"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2.0"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2.0"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2.0"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2.0"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2.0"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2.0"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2.0"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2.0"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2.0"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2.0"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2.0"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2.0"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2.0"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2.0"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2.0"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2.0"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2.0"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2.0"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2.0"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2.0"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2.0"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2.0"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2.0"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2.0"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2.0"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2.0"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2.0"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2.0"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2.0"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2.0"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2.0"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2.0"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2.0"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2.0"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2.0"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2.0"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2.0"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2.0"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2.0"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2.0"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2.0"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2.0"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2.0"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2.0"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2.0"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2.0"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2.0"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2.0"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2.0"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2.0"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2.0"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2.0"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2.0"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2.0"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2.0"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2.0"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2.0"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2.0"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2.0"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2.0"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2.0"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2.0"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2.0"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2.0"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2.0"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2.0"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2.0"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2.0"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2.0"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2.0"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2.0"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2.0"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2.0"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2.0"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2.0"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2.0"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2.0"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2.0"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2.0"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2.0"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2.0"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2.0"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2.0"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2.0"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2.0"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2.0"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2.0"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2.0"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2.0"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2.0"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2.0"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2.0"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2.0"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2.0"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2.0"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2.0"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2.0"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2.0"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2.0"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2.0"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2.0"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2.0"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2.0"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2.0"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2.0"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2.0"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2.0"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2.0"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2.0"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2.0"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2.0"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2.0"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2.0"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2.0"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2.0"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2.0"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2.0"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2.0"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2.0"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2.0"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2.0"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2.0"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2.0"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2.0"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2.0"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2.0"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2.0"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2.0"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2.0"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2.0"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2.0"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2.0"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2.0"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2.0"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2.0"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2.0"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2.0"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2.0"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2.0"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2.0"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7">
    <mergeCell ref="C3:G3"/>
    <mergeCell ref="C4:G4"/>
    <mergeCell ref="C5:G5"/>
    <mergeCell ref="C6:G6"/>
    <mergeCell ref="C7:G7"/>
    <mergeCell ref="C9:E9"/>
    <mergeCell ref="C10:E10"/>
  </mergeCells>
  <hyperlinks>
    <hyperlink display="Cover" location="Cover!A1" ref="B4"/>
    <hyperlink display="Records" location="Records!A1" ref="B5"/>
    <hyperlink display="Function" location="null!A1" ref="B6"/>
    <hyperlink display="Screen Element" location="null!A1" ref="B7"/>
  </hyperlink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29"/>
    <col customWidth="1" min="2" max="7" width="15.43"/>
    <col customWidth="1" min="8" max="26" width="8.71"/>
  </cols>
  <sheetData>
    <row r="1" ht="14.25" customHeight="1">
      <c r="A1" s="67"/>
      <c r="B1" s="68"/>
      <c r="C1" s="68"/>
      <c r="D1" s="68"/>
      <c r="E1" s="68"/>
      <c r="F1" s="68"/>
      <c r="G1" s="69"/>
    </row>
    <row r="2" ht="14.25" customHeight="1">
      <c r="A2" s="70"/>
      <c r="B2" s="71" t="s">
        <v>36</v>
      </c>
      <c r="C2" s="70"/>
      <c r="D2" s="70"/>
      <c r="E2" s="70"/>
      <c r="F2" s="70"/>
      <c r="G2" s="70"/>
    </row>
    <row r="3" ht="14.25" customHeight="1">
      <c r="A3" s="70"/>
      <c r="B3" s="70"/>
      <c r="C3" s="70"/>
      <c r="D3" s="70"/>
      <c r="E3" s="70"/>
      <c r="F3" s="70"/>
      <c r="G3" s="70"/>
    </row>
    <row r="4" ht="14.25" customHeight="1">
      <c r="A4" s="70"/>
      <c r="B4" s="70"/>
      <c r="C4" s="70"/>
      <c r="D4" s="70"/>
      <c r="E4" s="70"/>
      <c r="F4" s="70"/>
      <c r="G4" s="70"/>
    </row>
    <row r="5" ht="14.25" customHeight="1">
      <c r="A5" s="72" t="s">
        <v>37</v>
      </c>
      <c r="B5" s="73" t="s">
        <v>38</v>
      </c>
      <c r="C5" s="74"/>
      <c r="D5" s="75" t="s">
        <v>39</v>
      </c>
      <c r="E5" s="76" t="s">
        <v>40</v>
      </c>
      <c r="F5" s="51"/>
      <c r="G5" s="77"/>
    </row>
    <row r="6" ht="14.25" customHeight="1">
      <c r="A6" s="78" t="s">
        <v>41</v>
      </c>
      <c r="B6" s="73" t="s">
        <v>38</v>
      </c>
      <c r="C6" s="74"/>
      <c r="D6" s="79" t="s">
        <v>42</v>
      </c>
      <c r="E6" s="80" t="s">
        <v>43</v>
      </c>
      <c r="F6" s="81"/>
      <c r="G6" s="82"/>
    </row>
    <row r="7" ht="14.25" customHeight="1">
      <c r="A7" s="78" t="s">
        <v>44</v>
      </c>
      <c r="B7" s="73"/>
      <c r="C7" s="74"/>
      <c r="D7" s="79" t="s">
        <v>45</v>
      </c>
      <c r="E7" s="83" t="s">
        <v>4</v>
      </c>
      <c r="F7" s="81"/>
      <c r="G7" s="82"/>
    </row>
    <row r="8" ht="14.25" customHeight="1">
      <c r="A8" s="78" t="s">
        <v>46</v>
      </c>
      <c r="B8" s="84" t="s">
        <v>47</v>
      </c>
      <c r="C8" s="74"/>
      <c r="D8" s="79" t="s">
        <v>48</v>
      </c>
      <c r="E8" s="80">
        <v>44936.0</v>
      </c>
      <c r="F8" s="81"/>
      <c r="G8" s="82"/>
    </row>
    <row r="9" ht="14.25" customHeight="1">
      <c r="A9" s="78" t="s">
        <v>49</v>
      </c>
      <c r="B9" s="85" t="s">
        <v>50</v>
      </c>
      <c r="C9" s="74"/>
      <c r="D9" s="79"/>
      <c r="E9" s="86"/>
      <c r="F9" s="87"/>
      <c r="G9" s="88"/>
    </row>
    <row r="10" ht="14.25" customHeight="1">
      <c r="A10" s="78" t="s">
        <v>51</v>
      </c>
      <c r="B10" s="89">
        <v>44927.0</v>
      </c>
      <c r="C10" s="90"/>
      <c r="D10" s="79"/>
      <c r="E10" s="80"/>
      <c r="F10" s="81"/>
      <c r="G10" s="82"/>
    </row>
    <row r="11" ht="14.25" customHeight="1">
      <c r="A11" s="91" t="s">
        <v>52</v>
      </c>
      <c r="B11" s="92"/>
      <c r="C11" s="93"/>
      <c r="D11" s="93"/>
      <c r="E11" s="93"/>
      <c r="F11" s="93"/>
      <c r="G11" s="94"/>
    </row>
    <row r="12" ht="14.25" customHeight="1">
      <c r="A12" s="95" t="s">
        <v>53</v>
      </c>
      <c r="B12" s="96" t="s">
        <v>54</v>
      </c>
      <c r="C12" s="97"/>
      <c r="D12" s="97"/>
      <c r="E12" s="97"/>
      <c r="F12" s="97"/>
      <c r="G12" s="98"/>
    </row>
    <row r="13" ht="14.25" customHeight="1">
      <c r="A13" s="99" t="s">
        <v>55</v>
      </c>
      <c r="B13" s="100">
        <v>44936.0</v>
      </c>
      <c r="C13" s="101"/>
      <c r="D13" s="101"/>
      <c r="E13" s="101"/>
      <c r="F13" s="101"/>
      <c r="G13" s="102"/>
    </row>
    <row r="14" ht="14.25" customHeight="1">
      <c r="A14" s="103" t="s">
        <v>56</v>
      </c>
      <c r="B14" s="104" t="s">
        <v>57</v>
      </c>
      <c r="C14" s="105" t="s">
        <v>58</v>
      </c>
      <c r="D14" s="105" t="s">
        <v>59</v>
      </c>
      <c r="E14" s="105" t="s">
        <v>60</v>
      </c>
      <c r="F14" s="106" t="s">
        <v>61</v>
      </c>
      <c r="G14" s="107" t="s">
        <v>62</v>
      </c>
    </row>
    <row r="15" ht="14.25" customHeight="1">
      <c r="A15" s="108" t="s">
        <v>63</v>
      </c>
      <c r="B15" s="109">
        <v>0.0</v>
      </c>
      <c r="C15" s="109">
        <v>0.0</v>
      </c>
      <c r="D15" s="109">
        <v>0.0</v>
      </c>
      <c r="E15" s="109">
        <v>0.0</v>
      </c>
      <c r="F15" s="109">
        <v>0.0</v>
      </c>
      <c r="G15" s="109"/>
    </row>
    <row r="16" ht="14.25" customHeight="1">
      <c r="A16" s="110" t="s">
        <v>64</v>
      </c>
      <c r="B16" s="111"/>
      <c r="C16" s="111"/>
      <c r="D16" s="111"/>
      <c r="E16" s="111"/>
      <c r="F16" s="111"/>
      <c r="G16" s="112"/>
    </row>
    <row r="17" ht="14.25" customHeight="1">
      <c r="A17" s="113" t="s">
        <v>65</v>
      </c>
      <c r="B17" s="114"/>
      <c r="C17" s="115"/>
      <c r="D17" s="115"/>
      <c r="E17" s="116"/>
      <c r="F17" s="116"/>
      <c r="G17" s="117"/>
    </row>
    <row r="18" ht="14.25" customHeight="1">
      <c r="A18" s="118" t="s">
        <v>65</v>
      </c>
      <c r="B18" s="119"/>
      <c r="C18" s="119"/>
      <c r="D18" s="119"/>
      <c r="E18" s="120"/>
      <c r="F18" s="121"/>
      <c r="G18" s="122" t="str">
        <f>SUM(B15,C15,E15)/(G15)</f>
        <v>#DIV/0!</v>
      </c>
    </row>
    <row r="19" ht="14.25" customHeight="1">
      <c r="A19" s="123" t="s">
        <v>66</v>
      </c>
      <c r="B19" s="124"/>
      <c r="C19" s="124"/>
      <c r="D19" s="124"/>
      <c r="E19" s="125"/>
      <c r="F19" s="121"/>
      <c r="G19" s="122" t="str">
        <f>SUM(B15,E15)/(G15)</f>
        <v>#DIV/0!</v>
      </c>
    </row>
    <row r="20" ht="14.25" customHeight="1">
      <c r="A20" s="113" t="s">
        <v>67</v>
      </c>
      <c r="B20" s="114"/>
      <c r="C20" s="115"/>
      <c r="D20" s="115"/>
      <c r="E20" s="116"/>
      <c r="F20" s="116"/>
      <c r="G20" s="126"/>
    </row>
    <row r="21" ht="14.25" customHeight="1">
      <c r="A21" s="123" t="s">
        <v>68</v>
      </c>
      <c r="B21" s="127"/>
      <c r="C21" s="128"/>
      <c r="D21" s="128"/>
      <c r="E21" s="128"/>
      <c r="F21" s="128"/>
      <c r="G21" s="129"/>
    </row>
    <row r="22" ht="14.25" customHeight="1">
      <c r="A22" s="123" t="s">
        <v>69</v>
      </c>
      <c r="B22" s="127"/>
      <c r="C22" s="128"/>
      <c r="D22" s="128"/>
      <c r="E22" s="128"/>
      <c r="F22" s="128"/>
      <c r="G22" s="129"/>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B8:C8"/>
    <mergeCell ref="B9:C9"/>
    <mergeCell ref="B10:C10"/>
    <mergeCell ref="A11:B11"/>
    <mergeCell ref="B5:C5"/>
    <mergeCell ref="E5:G5"/>
    <mergeCell ref="B6:C6"/>
    <mergeCell ref="E6:G6"/>
    <mergeCell ref="B7:C7"/>
    <mergeCell ref="E7:G7"/>
    <mergeCell ref="E8:G8"/>
    <mergeCell ref="E10:G1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outlineLevelRow="2"/>
  <cols>
    <col customWidth="1" min="1" max="1" width="17.0"/>
    <col customWidth="1" min="2" max="2" width="40.29"/>
    <col customWidth="1" min="3" max="3" width="20.14"/>
    <col customWidth="1" min="4" max="4" width="42.57"/>
    <col customWidth="1" min="5" max="5" width="12.57"/>
    <col customWidth="1" min="6" max="6" width="48.86"/>
    <col customWidth="1" min="7" max="26" width="8.71"/>
  </cols>
  <sheetData>
    <row r="1" ht="14.25" customHeight="1">
      <c r="A1" s="130" t="s">
        <v>70</v>
      </c>
      <c r="B1" s="130" t="s">
        <v>71</v>
      </c>
      <c r="C1" s="130"/>
      <c r="D1" s="131"/>
      <c r="E1" s="131"/>
      <c r="F1" s="131"/>
      <c r="G1" s="132"/>
      <c r="H1" s="132"/>
      <c r="I1" s="132"/>
      <c r="J1" s="132"/>
      <c r="K1" s="132"/>
      <c r="L1" s="132"/>
    </row>
    <row r="2" ht="14.25" customHeight="1">
      <c r="A2" s="130" t="s">
        <v>72</v>
      </c>
      <c r="B2" s="130" t="s">
        <v>73</v>
      </c>
      <c r="C2" s="130"/>
      <c r="D2" s="131"/>
      <c r="E2" s="131"/>
      <c r="F2" s="131"/>
      <c r="G2" s="132"/>
      <c r="H2" s="132"/>
      <c r="I2" s="132"/>
      <c r="J2" s="132"/>
      <c r="K2" s="132"/>
      <c r="L2" s="132"/>
    </row>
    <row r="3" ht="14.25" customHeight="1">
      <c r="A3" s="133"/>
      <c r="B3" s="134"/>
      <c r="C3" s="134"/>
      <c r="D3" s="131"/>
      <c r="E3" s="131"/>
      <c r="F3" s="131"/>
      <c r="G3" s="132"/>
      <c r="H3" s="132"/>
      <c r="I3" s="135"/>
      <c r="J3" s="135"/>
      <c r="K3" s="135"/>
      <c r="L3" s="135"/>
    </row>
    <row r="4" ht="14.25" customHeight="1">
      <c r="A4" s="136"/>
      <c r="B4" s="137" t="s">
        <v>74</v>
      </c>
      <c r="C4" s="137" t="s">
        <v>75</v>
      </c>
      <c r="D4" s="137" t="s">
        <v>76</v>
      </c>
      <c r="E4" s="137" t="s">
        <v>62</v>
      </c>
      <c r="F4" s="132"/>
      <c r="G4" s="135"/>
      <c r="H4" s="135"/>
      <c r="I4" s="135"/>
      <c r="J4" s="135"/>
      <c r="K4" s="135"/>
      <c r="L4" s="135"/>
    </row>
    <row r="5" ht="14.25" customHeight="1">
      <c r="A5" s="138"/>
      <c r="B5" s="139">
        <f t="shared" ref="B5:D5" si="1"> SUM(B6:B10)</f>
        <v>0</v>
      </c>
      <c r="C5" s="139">
        <f t="shared" si="1"/>
        <v>0</v>
      </c>
      <c r="D5" s="139">
        <f t="shared" si="1"/>
        <v>0</v>
      </c>
      <c r="E5" s="139">
        <f t="shared" ref="E5:E10" si="2">SUM(B5:D5)</f>
        <v>0</v>
      </c>
      <c r="F5" s="132"/>
      <c r="G5" s="135"/>
      <c r="H5" s="135"/>
      <c r="I5" s="135"/>
      <c r="J5" s="135"/>
      <c r="K5" s="135"/>
      <c r="L5" s="135"/>
    </row>
    <row r="6" ht="14.25" customHeight="1">
      <c r="A6" s="140" t="s">
        <v>57</v>
      </c>
      <c r="B6" s="141">
        <f>COUNTIFS(J15:J199, "Passed",H15:H199,"High")</f>
        <v>0</v>
      </c>
      <c r="C6" s="141">
        <f>COUNTIFS(J15:J199, "Passed",H15:H199,"Medium")</f>
        <v>0</v>
      </c>
      <c r="D6" s="141">
        <f>COUNTIFS(J15:J199, "Passed",H15:H199,"Low")</f>
        <v>0</v>
      </c>
      <c r="E6" s="141">
        <f t="shared" si="2"/>
        <v>0</v>
      </c>
      <c r="F6" s="132"/>
      <c r="G6" s="135"/>
      <c r="H6" s="135"/>
      <c r="I6" s="135"/>
      <c r="J6" s="135"/>
      <c r="K6" s="135"/>
      <c r="L6" s="135"/>
    </row>
    <row r="7" ht="14.25" customHeight="1">
      <c r="A7" s="140" t="s">
        <v>58</v>
      </c>
      <c r="B7" s="141">
        <f>COUNTIFS(J15:J199, "Failed",H15:H199,"High")</f>
        <v>0</v>
      </c>
      <c r="C7" s="141">
        <f>COUNTIFS(J15:J199, "Failed",H15:H199,"Medium")</f>
        <v>0</v>
      </c>
      <c r="D7" s="141">
        <f>COUNTIFS(J15:J199, "Failed",H15:H199,"Low")</f>
        <v>0</v>
      </c>
      <c r="E7" s="141">
        <f t="shared" si="2"/>
        <v>0</v>
      </c>
      <c r="F7" s="132"/>
      <c r="G7" s="135"/>
      <c r="H7" s="135"/>
      <c r="I7" s="135"/>
      <c r="J7" s="135"/>
      <c r="K7" s="135"/>
      <c r="L7" s="135"/>
    </row>
    <row r="8" ht="14.25" customHeight="1">
      <c r="A8" s="140" t="s">
        <v>61</v>
      </c>
      <c r="B8" s="141">
        <f>COUNTIFS(J15:J199, "Untested",H15:H199,"High")</f>
        <v>0</v>
      </c>
      <c r="C8" s="141">
        <f>COUNTIFS(J15:J199, "Untested",H15:H199,"Medium")</f>
        <v>0</v>
      </c>
      <c r="D8" s="141">
        <f>COUNTIFS(J15:J199, "Untested",H15:H199,"Low")</f>
        <v>0</v>
      </c>
      <c r="E8" s="141">
        <f t="shared" si="2"/>
        <v>0</v>
      </c>
      <c r="F8" s="132"/>
      <c r="G8" s="135"/>
      <c r="H8" s="135"/>
      <c r="I8" s="135"/>
      <c r="J8" s="135"/>
      <c r="K8" s="135"/>
      <c r="L8" s="135"/>
    </row>
    <row r="9" ht="14.25" customHeight="1">
      <c r="A9" s="140" t="s">
        <v>59</v>
      </c>
      <c r="B9" s="141">
        <f>COUNTIFS(J15:J202, "Accepted",H15:H202,"High")</f>
        <v>0</v>
      </c>
      <c r="C9" s="141">
        <f>COUNTIFS(J15:J199, "Accepted",H15:H199,"Medium")</f>
        <v>0</v>
      </c>
      <c r="D9" s="141">
        <f>COUNTIFS(J15:J199, "Accepted",H15:H199,"Low")</f>
        <v>0</v>
      </c>
      <c r="E9" s="141">
        <f t="shared" si="2"/>
        <v>0</v>
      </c>
      <c r="F9" s="132"/>
      <c r="G9" s="135"/>
      <c r="H9" s="135"/>
      <c r="I9" s="135"/>
      <c r="J9" s="135"/>
      <c r="K9" s="135"/>
      <c r="L9" s="135"/>
    </row>
    <row r="10" ht="14.25" customHeight="1">
      <c r="A10" s="142" t="s">
        <v>60</v>
      </c>
      <c r="B10" s="141">
        <f>COUNTIFS(J15:J203, "N/A",H15:H203,"High")</f>
        <v>0</v>
      </c>
      <c r="C10" s="141">
        <f>COUNTIFS(J15:J199, "N/A",H15:H199,"Medium")</f>
        <v>0</v>
      </c>
      <c r="D10" s="143">
        <f>COUNTIFS(J15:J199, "N/A",H15:H199,"Low")</f>
        <v>0</v>
      </c>
      <c r="E10" s="141">
        <f t="shared" si="2"/>
        <v>0</v>
      </c>
      <c r="F10" s="132"/>
      <c r="G10" s="135"/>
      <c r="H10" s="135"/>
      <c r="I10" s="135"/>
      <c r="J10" s="135"/>
      <c r="K10" s="135"/>
      <c r="L10" s="135"/>
    </row>
    <row r="11" ht="14.25" customHeight="1">
      <c r="A11" s="144"/>
      <c r="B11" s="145"/>
      <c r="C11" s="145"/>
      <c r="D11" s="131"/>
      <c r="E11" s="131"/>
      <c r="F11" s="132"/>
      <c r="G11" s="132"/>
      <c r="H11" s="135"/>
      <c r="I11" s="135"/>
      <c r="J11" s="135"/>
      <c r="K11" s="135"/>
      <c r="L11" s="135"/>
    </row>
    <row r="12" ht="14.25" customHeight="1">
      <c r="A12" s="146" t="s">
        <v>77</v>
      </c>
      <c r="B12" s="147" t="s">
        <v>78</v>
      </c>
      <c r="C12" s="147" t="s">
        <v>79</v>
      </c>
      <c r="D12" s="147" t="s">
        <v>80</v>
      </c>
      <c r="E12" s="147" t="s">
        <v>81</v>
      </c>
      <c r="F12" s="147" t="s">
        <v>82</v>
      </c>
      <c r="G12" s="147" t="s">
        <v>49</v>
      </c>
      <c r="H12" s="147" t="s">
        <v>83</v>
      </c>
      <c r="I12" s="147" t="s">
        <v>84</v>
      </c>
      <c r="J12" s="147" t="s">
        <v>56</v>
      </c>
      <c r="K12" s="148" t="s">
        <v>85</v>
      </c>
      <c r="L12" s="148" t="s">
        <v>86</v>
      </c>
    </row>
    <row r="13" ht="14.25" customHeight="1">
      <c r="A13" s="149" t="str">
        <f t="shared" ref="A13:A14" si="3">IF(F13&lt;&gt;"","[KQ_"&amp;TEXT(ROW()-14-COUNTBLANK($F13:F$14),"###")&amp;"]","")</f>
        <v/>
      </c>
      <c r="B13" s="150" t="s">
        <v>87</v>
      </c>
      <c r="C13" s="151"/>
      <c r="D13" s="151"/>
      <c r="E13" s="151"/>
      <c r="F13" s="151"/>
      <c r="G13" s="151"/>
      <c r="H13" s="151"/>
      <c r="I13" s="151"/>
      <c r="J13" s="151"/>
      <c r="K13" s="151"/>
      <c r="L13" s="152"/>
    </row>
    <row r="14" ht="34.5" customHeight="1" collapsed="1">
      <c r="A14" s="149" t="str">
        <f t="shared" si="3"/>
        <v/>
      </c>
      <c r="B14" s="153" t="s">
        <v>88</v>
      </c>
      <c r="C14" s="154"/>
      <c r="D14" s="154"/>
      <c r="E14" s="154"/>
      <c r="F14" s="154"/>
      <c r="G14" s="154"/>
      <c r="H14" s="154"/>
      <c r="I14" s="154"/>
      <c r="J14" s="154"/>
      <c r="K14" s="154"/>
      <c r="L14" s="155"/>
    </row>
    <row r="15" ht="14.25" hidden="1" customHeight="1" outlineLevel="1">
      <c r="A15" s="149" t="str">
        <f t="shared" ref="A15:A58" si="4">IF(F15&lt;&gt;"","[KQ_"&amp;TEXT(ROW()-14-COUNTBLANK($F$15:F15),"###")&amp;"]","")</f>
        <v>[KQ_1]</v>
      </c>
      <c r="B15" s="156" t="s">
        <v>89</v>
      </c>
      <c r="C15" s="157" t="s">
        <v>90</v>
      </c>
      <c r="D15" s="158" t="s">
        <v>91</v>
      </c>
      <c r="E15" s="159"/>
      <c r="F15" s="160" t="s">
        <v>92</v>
      </c>
      <c r="G15" s="161" t="s">
        <v>50</v>
      </c>
      <c r="H15" s="161" t="s">
        <v>76</v>
      </c>
      <c r="I15" s="161" t="s">
        <v>19</v>
      </c>
      <c r="J15" s="161"/>
      <c r="K15" s="162"/>
      <c r="L15" s="163"/>
    </row>
    <row r="16" ht="14.25" hidden="1" customHeight="1" outlineLevel="1">
      <c r="A16" s="149" t="str">
        <f t="shared" si="4"/>
        <v>[KQ_2]</v>
      </c>
      <c r="B16" s="164" t="s">
        <v>93</v>
      </c>
      <c r="C16" s="157" t="s">
        <v>90</v>
      </c>
      <c r="D16" s="164" t="s">
        <v>94</v>
      </c>
      <c r="E16" s="165"/>
      <c r="F16" s="166" t="s">
        <v>95</v>
      </c>
      <c r="G16" s="167" t="s">
        <v>50</v>
      </c>
      <c r="H16" s="168" t="s">
        <v>76</v>
      </c>
      <c r="I16" s="168" t="s">
        <v>19</v>
      </c>
      <c r="J16" s="168"/>
      <c r="K16" s="162"/>
      <c r="L16" s="164"/>
    </row>
    <row r="17" ht="14.25" hidden="1" customHeight="1" outlineLevel="1">
      <c r="A17" s="149" t="str">
        <f t="shared" si="4"/>
        <v>[KQ_3]</v>
      </c>
      <c r="B17" s="164" t="s">
        <v>96</v>
      </c>
      <c r="C17" s="157" t="s">
        <v>90</v>
      </c>
      <c r="D17" s="164" t="s">
        <v>97</v>
      </c>
      <c r="E17" s="165"/>
      <c r="F17" s="164" t="s">
        <v>98</v>
      </c>
      <c r="G17" s="167" t="s">
        <v>50</v>
      </c>
      <c r="H17" s="168" t="s">
        <v>76</v>
      </c>
      <c r="I17" s="168" t="s">
        <v>19</v>
      </c>
      <c r="J17" s="168"/>
      <c r="K17" s="162"/>
      <c r="L17" s="164"/>
    </row>
    <row r="18" ht="14.25" hidden="1" customHeight="1" outlineLevel="1">
      <c r="A18" s="149" t="str">
        <f t="shared" si="4"/>
        <v>[KQ_4]</v>
      </c>
      <c r="B18" s="164" t="s">
        <v>99</v>
      </c>
      <c r="C18" s="157" t="s">
        <v>90</v>
      </c>
      <c r="D18" s="164" t="s">
        <v>100</v>
      </c>
      <c r="E18" s="165"/>
      <c r="F18" s="164" t="s">
        <v>101</v>
      </c>
      <c r="G18" s="167" t="s">
        <v>50</v>
      </c>
      <c r="H18" s="168" t="s">
        <v>76</v>
      </c>
      <c r="I18" s="168" t="s">
        <v>19</v>
      </c>
      <c r="J18" s="168"/>
      <c r="K18" s="162"/>
      <c r="L18" s="164"/>
    </row>
    <row r="19" ht="14.25" hidden="1" customHeight="1" outlineLevel="1">
      <c r="A19" s="149" t="str">
        <f t="shared" si="4"/>
        <v>[KQ_5]</v>
      </c>
      <c r="B19" s="164" t="s">
        <v>102</v>
      </c>
      <c r="C19" s="157" t="s">
        <v>90</v>
      </c>
      <c r="D19" s="164" t="s">
        <v>103</v>
      </c>
      <c r="E19" s="165"/>
      <c r="F19" s="164" t="s">
        <v>104</v>
      </c>
      <c r="G19" s="167" t="s">
        <v>50</v>
      </c>
      <c r="H19" s="168" t="s">
        <v>76</v>
      </c>
      <c r="I19" s="168" t="s">
        <v>19</v>
      </c>
      <c r="J19" s="168"/>
      <c r="K19" s="162"/>
      <c r="L19" s="164"/>
    </row>
    <row r="20" ht="19.5" hidden="1" customHeight="1" outlineLevel="1">
      <c r="A20" s="149" t="str">
        <f t="shared" si="4"/>
        <v/>
      </c>
      <c r="B20" s="169" t="s">
        <v>105</v>
      </c>
      <c r="C20" s="170"/>
      <c r="D20" s="170"/>
      <c r="E20" s="170"/>
      <c r="F20" s="170"/>
      <c r="G20" s="170"/>
      <c r="H20" s="170"/>
      <c r="I20" s="170"/>
      <c r="J20" s="170"/>
      <c r="K20" s="170"/>
      <c r="L20" s="171"/>
    </row>
    <row r="21" ht="14.25" hidden="1" customHeight="1" outlineLevel="2">
      <c r="A21" s="149" t="str">
        <f t="shared" si="4"/>
        <v>[KQ_6]</v>
      </c>
      <c r="B21" s="157" t="s">
        <v>106</v>
      </c>
      <c r="C21" s="157" t="s">
        <v>90</v>
      </c>
      <c r="D21" s="157" t="s">
        <v>107</v>
      </c>
      <c r="E21" s="172"/>
      <c r="F21" s="173" t="s">
        <v>108</v>
      </c>
      <c r="G21" s="174" t="s">
        <v>50</v>
      </c>
      <c r="H21" s="174" t="s">
        <v>76</v>
      </c>
      <c r="I21" s="174" t="s">
        <v>19</v>
      </c>
      <c r="J21" s="174"/>
      <c r="K21" s="175"/>
      <c r="L21" s="149"/>
    </row>
    <row r="22" ht="14.25" hidden="1" customHeight="1" outlineLevel="2">
      <c r="A22" s="149" t="str">
        <f t="shared" si="4"/>
        <v>[KQ_7]</v>
      </c>
      <c r="B22" s="157" t="s">
        <v>109</v>
      </c>
      <c r="C22" s="157" t="s">
        <v>90</v>
      </c>
      <c r="D22" s="157" t="s">
        <v>110</v>
      </c>
      <c r="E22" s="172"/>
      <c r="F22" s="157" t="s">
        <v>111</v>
      </c>
      <c r="G22" s="174" t="s">
        <v>50</v>
      </c>
      <c r="H22" s="174" t="s">
        <v>76</v>
      </c>
      <c r="I22" s="174" t="s">
        <v>19</v>
      </c>
      <c r="J22" s="174"/>
      <c r="K22" s="175"/>
      <c r="L22" s="149"/>
    </row>
    <row r="23" ht="14.25" hidden="1" customHeight="1" outlineLevel="2">
      <c r="A23" s="149" t="str">
        <f t="shared" si="4"/>
        <v>[KQ_8]</v>
      </c>
      <c r="B23" s="157" t="s">
        <v>112</v>
      </c>
      <c r="C23" s="157" t="s">
        <v>90</v>
      </c>
      <c r="D23" s="157" t="s">
        <v>113</v>
      </c>
      <c r="E23" s="172"/>
      <c r="F23" s="173" t="s">
        <v>114</v>
      </c>
      <c r="G23" s="174" t="s">
        <v>50</v>
      </c>
      <c r="H23" s="174" t="s">
        <v>76</v>
      </c>
      <c r="I23" s="174" t="s">
        <v>19</v>
      </c>
      <c r="J23" s="174"/>
      <c r="K23" s="175"/>
      <c r="L23" s="149"/>
    </row>
    <row r="24" ht="14.25" hidden="1" customHeight="1" outlineLevel="2">
      <c r="A24" s="149" t="str">
        <f t="shared" si="4"/>
        <v>[KQ_9]</v>
      </c>
      <c r="B24" s="157" t="s">
        <v>115</v>
      </c>
      <c r="C24" s="157" t="s">
        <v>90</v>
      </c>
      <c r="D24" s="157" t="s">
        <v>116</v>
      </c>
      <c r="E24" s="172"/>
      <c r="F24" s="173" t="s">
        <v>114</v>
      </c>
      <c r="G24" s="174" t="s">
        <v>50</v>
      </c>
      <c r="H24" s="174" t="s">
        <v>76</v>
      </c>
      <c r="I24" s="174" t="s">
        <v>19</v>
      </c>
      <c r="J24" s="174"/>
      <c r="K24" s="175"/>
      <c r="L24" s="149"/>
    </row>
    <row r="25" ht="14.25" hidden="1" customHeight="1" outlineLevel="2">
      <c r="A25" s="149" t="str">
        <f t="shared" si="4"/>
        <v>[KQ_10]</v>
      </c>
      <c r="B25" s="176" t="s">
        <v>117</v>
      </c>
      <c r="C25" s="157" t="s">
        <v>90</v>
      </c>
      <c r="D25" s="173" t="s">
        <v>118</v>
      </c>
      <c r="E25" s="172"/>
      <c r="F25" s="173" t="s">
        <v>114</v>
      </c>
      <c r="G25" s="174" t="s">
        <v>50</v>
      </c>
      <c r="H25" s="174" t="s">
        <v>76</v>
      </c>
      <c r="I25" s="174" t="s">
        <v>19</v>
      </c>
      <c r="J25" s="174"/>
      <c r="K25" s="175"/>
      <c r="L25" s="149"/>
    </row>
    <row r="26" ht="14.25" hidden="1" customHeight="1" outlineLevel="2">
      <c r="A26" s="149" t="str">
        <f t="shared" si="4"/>
        <v>[KQ_11]</v>
      </c>
      <c r="B26" s="177"/>
      <c r="C26" s="157" t="s">
        <v>90</v>
      </c>
      <c r="D26" s="173" t="s">
        <v>119</v>
      </c>
      <c r="E26" s="172"/>
      <c r="F26" s="173" t="s">
        <v>114</v>
      </c>
      <c r="G26" s="174" t="s">
        <v>50</v>
      </c>
      <c r="H26" s="174" t="s">
        <v>76</v>
      </c>
      <c r="I26" s="174" t="s">
        <v>19</v>
      </c>
      <c r="J26" s="174"/>
      <c r="K26" s="175"/>
      <c r="L26" s="149"/>
    </row>
    <row r="27" ht="19.5" hidden="1" customHeight="1" outlineLevel="1">
      <c r="A27" s="149" t="str">
        <f t="shared" si="4"/>
        <v/>
      </c>
      <c r="B27" s="169" t="s">
        <v>120</v>
      </c>
      <c r="C27" s="170"/>
      <c r="D27" s="170"/>
      <c r="E27" s="170"/>
      <c r="F27" s="170"/>
      <c r="G27" s="170"/>
      <c r="H27" s="170"/>
      <c r="I27" s="170"/>
      <c r="J27" s="170"/>
      <c r="K27" s="170"/>
      <c r="L27" s="171"/>
    </row>
    <row r="28" ht="14.25" hidden="1" customHeight="1" outlineLevel="2">
      <c r="A28" s="149" t="str">
        <f t="shared" si="4"/>
        <v>[KQ_12]</v>
      </c>
      <c r="B28" s="157" t="s">
        <v>106</v>
      </c>
      <c r="C28" s="157" t="s">
        <v>90</v>
      </c>
      <c r="D28" s="157" t="s">
        <v>107</v>
      </c>
      <c r="E28" s="172"/>
      <c r="F28" s="173" t="s">
        <v>108</v>
      </c>
      <c r="G28" s="174" t="s">
        <v>50</v>
      </c>
      <c r="H28" s="174" t="s">
        <v>76</v>
      </c>
      <c r="I28" s="174" t="s">
        <v>19</v>
      </c>
      <c r="J28" s="174"/>
      <c r="K28" s="175"/>
      <c r="L28" s="149"/>
    </row>
    <row r="29" ht="14.25" hidden="1" customHeight="1" outlineLevel="2">
      <c r="A29" s="149" t="str">
        <f t="shared" si="4"/>
        <v>[KQ_13]</v>
      </c>
      <c r="B29" s="157" t="s">
        <v>109</v>
      </c>
      <c r="C29" s="157" t="s">
        <v>90</v>
      </c>
      <c r="D29" s="157" t="s">
        <v>110</v>
      </c>
      <c r="E29" s="172"/>
      <c r="F29" s="157" t="s">
        <v>111</v>
      </c>
      <c r="G29" s="174" t="s">
        <v>50</v>
      </c>
      <c r="H29" s="174" t="s">
        <v>76</v>
      </c>
      <c r="I29" s="174" t="s">
        <v>19</v>
      </c>
      <c r="J29" s="174"/>
      <c r="K29" s="175"/>
      <c r="L29" s="149"/>
    </row>
    <row r="30" ht="14.25" hidden="1" customHeight="1" outlineLevel="2">
      <c r="A30" s="149" t="str">
        <f t="shared" si="4"/>
        <v>[KQ_14]</v>
      </c>
      <c r="B30" s="157" t="s">
        <v>112</v>
      </c>
      <c r="C30" s="157" t="s">
        <v>90</v>
      </c>
      <c r="D30" s="157" t="s">
        <v>113</v>
      </c>
      <c r="E30" s="172"/>
      <c r="F30" s="173" t="s">
        <v>114</v>
      </c>
      <c r="G30" s="174" t="s">
        <v>50</v>
      </c>
      <c r="H30" s="174" t="s">
        <v>76</v>
      </c>
      <c r="I30" s="174" t="s">
        <v>19</v>
      </c>
      <c r="J30" s="174"/>
      <c r="K30" s="175"/>
      <c r="L30" s="149"/>
    </row>
    <row r="31" ht="14.25" hidden="1" customHeight="1" outlineLevel="2">
      <c r="A31" s="149" t="str">
        <f t="shared" si="4"/>
        <v>[KQ_15]</v>
      </c>
      <c r="B31" s="157" t="s">
        <v>115</v>
      </c>
      <c r="C31" s="157" t="s">
        <v>90</v>
      </c>
      <c r="D31" s="157" t="s">
        <v>116</v>
      </c>
      <c r="E31" s="172"/>
      <c r="F31" s="173" t="s">
        <v>114</v>
      </c>
      <c r="G31" s="174" t="s">
        <v>50</v>
      </c>
      <c r="H31" s="174" t="s">
        <v>76</v>
      </c>
      <c r="I31" s="174" t="s">
        <v>19</v>
      </c>
      <c r="J31" s="174"/>
      <c r="K31" s="175"/>
      <c r="L31" s="149"/>
    </row>
    <row r="32" ht="14.25" hidden="1" customHeight="1" outlineLevel="2">
      <c r="A32" s="149" t="str">
        <f t="shared" si="4"/>
        <v>[KQ_16]</v>
      </c>
      <c r="B32" s="176" t="s">
        <v>117</v>
      </c>
      <c r="C32" s="157" t="s">
        <v>90</v>
      </c>
      <c r="D32" s="173" t="s">
        <v>121</v>
      </c>
      <c r="E32" s="172"/>
      <c r="F32" s="173" t="s">
        <v>114</v>
      </c>
      <c r="G32" s="174" t="s">
        <v>50</v>
      </c>
      <c r="H32" s="174" t="s">
        <v>76</v>
      </c>
      <c r="I32" s="174" t="s">
        <v>19</v>
      </c>
      <c r="J32" s="174"/>
      <c r="K32" s="175"/>
      <c r="L32" s="149"/>
    </row>
    <row r="33" ht="14.25" hidden="1" customHeight="1" outlineLevel="2">
      <c r="A33" s="149" t="str">
        <f t="shared" si="4"/>
        <v>[KQ_17]</v>
      </c>
      <c r="B33" s="177"/>
      <c r="C33" s="157" t="s">
        <v>90</v>
      </c>
      <c r="D33" s="173" t="s">
        <v>122</v>
      </c>
      <c r="E33" s="172"/>
      <c r="F33" s="173" t="s">
        <v>114</v>
      </c>
      <c r="G33" s="174" t="s">
        <v>50</v>
      </c>
      <c r="H33" s="174" t="s">
        <v>76</v>
      </c>
      <c r="I33" s="174" t="s">
        <v>19</v>
      </c>
      <c r="J33" s="174"/>
      <c r="K33" s="175"/>
      <c r="L33" s="149"/>
    </row>
    <row r="34" ht="19.5" hidden="1" customHeight="1" outlineLevel="1">
      <c r="A34" s="149" t="str">
        <f t="shared" si="4"/>
        <v/>
      </c>
      <c r="B34" s="169" t="s">
        <v>123</v>
      </c>
      <c r="C34" s="170"/>
      <c r="D34" s="170"/>
      <c r="E34" s="170"/>
      <c r="F34" s="170"/>
      <c r="G34" s="170"/>
      <c r="H34" s="170"/>
      <c r="I34" s="170"/>
      <c r="J34" s="170"/>
      <c r="K34" s="170"/>
      <c r="L34" s="171"/>
    </row>
    <row r="35" ht="14.25" hidden="1" customHeight="1" outlineLevel="2">
      <c r="A35" s="149" t="str">
        <f t="shared" si="4"/>
        <v>[KQ_18]</v>
      </c>
      <c r="B35" s="157" t="s">
        <v>106</v>
      </c>
      <c r="C35" s="157" t="s">
        <v>90</v>
      </c>
      <c r="D35" s="157" t="s">
        <v>107</v>
      </c>
      <c r="E35" s="172"/>
      <c r="F35" s="173" t="s">
        <v>108</v>
      </c>
      <c r="G35" s="174" t="s">
        <v>50</v>
      </c>
      <c r="H35" s="174" t="s">
        <v>76</v>
      </c>
      <c r="I35" s="174" t="s">
        <v>19</v>
      </c>
      <c r="J35" s="174"/>
      <c r="K35" s="175"/>
      <c r="L35" s="149"/>
    </row>
    <row r="36" ht="14.25" hidden="1" customHeight="1" outlineLevel="2">
      <c r="A36" s="149" t="str">
        <f t="shared" si="4"/>
        <v>[KQ_19]</v>
      </c>
      <c r="B36" s="157" t="s">
        <v>109</v>
      </c>
      <c r="C36" s="157" t="s">
        <v>90</v>
      </c>
      <c r="D36" s="157" t="s">
        <v>110</v>
      </c>
      <c r="E36" s="172"/>
      <c r="F36" s="157" t="s">
        <v>111</v>
      </c>
      <c r="G36" s="174" t="s">
        <v>50</v>
      </c>
      <c r="H36" s="174" t="s">
        <v>76</v>
      </c>
      <c r="I36" s="174" t="s">
        <v>19</v>
      </c>
      <c r="J36" s="174"/>
      <c r="K36" s="175"/>
      <c r="L36" s="149"/>
    </row>
    <row r="37" ht="14.25" hidden="1" customHeight="1" outlineLevel="2">
      <c r="A37" s="149" t="str">
        <f t="shared" si="4"/>
        <v>[KQ_20]</v>
      </c>
      <c r="B37" s="157" t="s">
        <v>112</v>
      </c>
      <c r="C37" s="157" t="s">
        <v>90</v>
      </c>
      <c r="D37" s="157" t="s">
        <v>113</v>
      </c>
      <c r="E37" s="172"/>
      <c r="F37" s="173" t="s">
        <v>114</v>
      </c>
      <c r="G37" s="174" t="s">
        <v>50</v>
      </c>
      <c r="H37" s="174" t="s">
        <v>76</v>
      </c>
      <c r="I37" s="174" t="s">
        <v>19</v>
      </c>
      <c r="J37" s="174"/>
      <c r="K37" s="175"/>
      <c r="L37" s="149"/>
    </row>
    <row r="38" ht="14.25" hidden="1" customHeight="1" outlineLevel="2">
      <c r="A38" s="149" t="str">
        <f t="shared" si="4"/>
        <v>[KQ_21]</v>
      </c>
      <c r="B38" s="157" t="s">
        <v>115</v>
      </c>
      <c r="C38" s="157" t="s">
        <v>90</v>
      </c>
      <c r="D38" s="157" t="s">
        <v>116</v>
      </c>
      <c r="E38" s="172"/>
      <c r="F38" s="173" t="s">
        <v>114</v>
      </c>
      <c r="G38" s="174" t="s">
        <v>50</v>
      </c>
      <c r="H38" s="174" t="s">
        <v>76</v>
      </c>
      <c r="I38" s="174" t="s">
        <v>19</v>
      </c>
      <c r="J38" s="174"/>
      <c r="K38" s="175"/>
      <c r="L38" s="149"/>
    </row>
    <row r="39" ht="14.25" hidden="1" customHeight="1" outlineLevel="2">
      <c r="A39" s="149" t="str">
        <f t="shared" si="4"/>
        <v>[KQ_22]</v>
      </c>
      <c r="B39" s="176" t="s">
        <v>117</v>
      </c>
      <c r="C39" s="157" t="s">
        <v>90</v>
      </c>
      <c r="D39" s="173" t="s">
        <v>121</v>
      </c>
      <c r="E39" s="172"/>
      <c r="F39" s="173" t="s">
        <v>114</v>
      </c>
      <c r="G39" s="174" t="s">
        <v>50</v>
      </c>
      <c r="H39" s="174" t="s">
        <v>76</v>
      </c>
      <c r="I39" s="174" t="s">
        <v>19</v>
      </c>
      <c r="J39" s="174"/>
      <c r="K39" s="175"/>
      <c r="L39" s="149"/>
    </row>
    <row r="40" ht="14.25" hidden="1" customHeight="1" outlineLevel="2">
      <c r="A40" s="149" t="str">
        <f t="shared" si="4"/>
        <v>[KQ_23]</v>
      </c>
      <c r="B40" s="177"/>
      <c r="C40" s="157" t="s">
        <v>90</v>
      </c>
      <c r="D40" s="173" t="s">
        <v>122</v>
      </c>
      <c r="E40" s="172"/>
      <c r="F40" s="173" t="s">
        <v>114</v>
      </c>
      <c r="G40" s="174" t="s">
        <v>50</v>
      </c>
      <c r="H40" s="174" t="s">
        <v>76</v>
      </c>
      <c r="I40" s="174" t="s">
        <v>19</v>
      </c>
      <c r="J40" s="174"/>
      <c r="K40" s="175"/>
      <c r="L40" s="149"/>
    </row>
    <row r="41" ht="14.25" hidden="1" customHeight="1" outlineLevel="2">
      <c r="A41" s="149" t="str">
        <f t="shared" si="4"/>
        <v>[KQ_24]</v>
      </c>
      <c r="B41" s="178" t="s">
        <v>124</v>
      </c>
      <c r="C41" s="157" t="s">
        <v>90</v>
      </c>
      <c r="D41" s="157" t="s">
        <v>125</v>
      </c>
      <c r="E41" s="172"/>
      <c r="F41" s="157" t="s">
        <v>126</v>
      </c>
      <c r="G41" s="179" t="s">
        <v>50</v>
      </c>
      <c r="H41" s="174" t="s">
        <v>76</v>
      </c>
      <c r="I41" s="174" t="s">
        <v>19</v>
      </c>
      <c r="J41" s="174"/>
      <c r="K41" s="175"/>
      <c r="L41" s="149"/>
    </row>
    <row r="42" ht="19.5" hidden="1" customHeight="1" outlineLevel="1">
      <c r="A42" s="149" t="str">
        <f t="shared" si="4"/>
        <v/>
      </c>
      <c r="B42" s="169" t="s">
        <v>127</v>
      </c>
      <c r="C42" s="170"/>
      <c r="D42" s="170"/>
      <c r="E42" s="170"/>
      <c r="F42" s="170"/>
      <c r="G42" s="170"/>
      <c r="H42" s="170"/>
      <c r="I42" s="170"/>
      <c r="J42" s="170"/>
      <c r="K42" s="170"/>
      <c r="L42" s="171"/>
    </row>
    <row r="43" ht="14.25" hidden="1" customHeight="1" outlineLevel="2">
      <c r="A43" s="149" t="str">
        <f t="shared" si="4"/>
        <v>[KQ_25]</v>
      </c>
      <c r="B43" s="157" t="s">
        <v>106</v>
      </c>
      <c r="C43" s="157" t="s">
        <v>90</v>
      </c>
      <c r="D43" s="157" t="s">
        <v>107</v>
      </c>
      <c r="E43" s="172"/>
      <c r="F43" s="173" t="s">
        <v>128</v>
      </c>
      <c r="G43" s="174" t="s">
        <v>50</v>
      </c>
      <c r="H43" s="174" t="s">
        <v>76</v>
      </c>
      <c r="I43" s="174" t="s">
        <v>19</v>
      </c>
      <c r="J43" s="174"/>
      <c r="K43" s="175"/>
      <c r="L43" s="149"/>
    </row>
    <row r="44" ht="34.5" customHeight="1" collapsed="1">
      <c r="A44" s="149" t="str">
        <f t="shared" si="4"/>
        <v/>
      </c>
      <c r="B44" s="153" t="s">
        <v>129</v>
      </c>
      <c r="C44" s="154"/>
      <c r="D44" s="154"/>
      <c r="E44" s="154"/>
      <c r="F44" s="154"/>
      <c r="G44" s="154"/>
      <c r="H44" s="154"/>
      <c r="I44" s="154"/>
      <c r="J44" s="154"/>
      <c r="K44" s="154"/>
      <c r="L44" s="155"/>
    </row>
    <row r="45" ht="19.5" hidden="1" customHeight="1" outlineLevel="1">
      <c r="A45" s="149" t="str">
        <f t="shared" si="4"/>
        <v/>
      </c>
      <c r="B45" s="180" t="s">
        <v>130</v>
      </c>
      <c r="C45" s="154"/>
      <c r="D45" s="154"/>
      <c r="E45" s="154"/>
      <c r="F45" s="154"/>
      <c r="G45" s="154"/>
      <c r="H45" s="154"/>
      <c r="I45" s="154"/>
      <c r="J45" s="154"/>
      <c r="K45" s="154"/>
      <c r="L45" s="155"/>
    </row>
    <row r="46" ht="97.5" hidden="1" customHeight="1" outlineLevel="2">
      <c r="A46" s="149" t="str">
        <f t="shared" si="4"/>
        <v>[KQ_26]</v>
      </c>
      <c r="B46" s="181" t="s">
        <v>131</v>
      </c>
      <c r="C46" s="182" t="s">
        <v>132</v>
      </c>
      <c r="D46" s="157" t="s">
        <v>133</v>
      </c>
      <c r="E46" s="172"/>
      <c r="F46" s="157" t="s">
        <v>134</v>
      </c>
      <c r="G46" s="174" t="s">
        <v>50</v>
      </c>
      <c r="H46" s="174" t="s">
        <v>76</v>
      </c>
      <c r="I46" s="174" t="s">
        <v>19</v>
      </c>
      <c r="J46" s="174"/>
      <c r="K46" s="175"/>
      <c r="L46" s="149"/>
    </row>
    <row r="47" ht="108.0" hidden="1" customHeight="1" outlineLevel="2">
      <c r="A47" s="149" t="str">
        <f t="shared" si="4"/>
        <v>[KQ_27]</v>
      </c>
      <c r="B47" s="177"/>
      <c r="C47" s="182" t="s">
        <v>135</v>
      </c>
      <c r="D47" s="157" t="s">
        <v>136</v>
      </c>
      <c r="E47" s="172"/>
      <c r="F47" s="157" t="s">
        <v>137</v>
      </c>
      <c r="G47" s="174" t="s">
        <v>50</v>
      </c>
      <c r="H47" s="174" t="s">
        <v>76</v>
      </c>
      <c r="I47" s="174" t="s">
        <v>19</v>
      </c>
      <c r="J47" s="174"/>
      <c r="K47" s="175"/>
      <c r="L47" s="149"/>
    </row>
    <row r="48" ht="14.25" hidden="1" customHeight="1" outlineLevel="2">
      <c r="A48" s="149" t="str">
        <f t="shared" si="4"/>
        <v>[KQ_28]</v>
      </c>
      <c r="B48" s="181" t="s">
        <v>138</v>
      </c>
      <c r="C48" s="182" t="s">
        <v>135</v>
      </c>
      <c r="D48" s="157" t="s">
        <v>139</v>
      </c>
      <c r="E48" s="172"/>
      <c r="F48" s="157" t="s">
        <v>140</v>
      </c>
      <c r="G48" s="174" t="s">
        <v>50</v>
      </c>
      <c r="H48" s="174" t="s">
        <v>76</v>
      </c>
      <c r="I48" s="174" t="s">
        <v>19</v>
      </c>
      <c r="J48" s="174"/>
      <c r="K48" s="175"/>
      <c r="L48" s="149"/>
    </row>
    <row r="49" ht="97.5" hidden="1" customHeight="1" outlineLevel="2">
      <c r="A49" s="149" t="str">
        <f t="shared" si="4"/>
        <v>[KQ_29]</v>
      </c>
      <c r="B49" s="177"/>
      <c r="C49" s="182" t="s">
        <v>135</v>
      </c>
      <c r="D49" s="157" t="s">
        <v>141</v>
      </c>
      <c r="E49" s="172"/>
      <c r="F49" s="157" t="s">
        <v>142</v>
      </c>
      <c r="G49" s="174" t="s">
        <v>50</v>
      </c>
      <c r="H49" s="174" t="s">
        <v>76</v>
      </c>
      <c r="I49" s="174" t="s">
        <v>19</v>
      </c>
      <c r="J49" s="174"/>
      <c r="K49" s="175"/>
      <c r="L49" s="149"/>
    </row>
    <row r="50" ht="14.25" hidden="1" customHeight="1" outlineLevel="1">
      <c r="A50" s="149" t="str">
        <f t="shared" si="4"/>
        <v/>
      </c>
      <c r="B50" s="180" t="s">
        <v>143</v>
      </c>
      <c r="C50" s="154"/>
      <c r="D50" s="154"/>
      <c r="E50" s="154"/>
      <c r="F50" s="154"/>
      <c r="G50" s="154"/>
      <c r="H50" s="154"/>
      <c r="I50" s="154"/>
      <c r="J50" s="154"/>
      <c r="K50" s="154"/>
      <c r="L50" s="155"/>
    </row>
    <row r="51" ht="14.25" hidden="1" customHeight="1" outlineLevel="2">
      <c r="A51" s="149" t="str">
        <f t="shared" si="4"/>
        <v>[KQ_30]</v>
      </c>
      <c r="B51" s="157" t="s">
        <v>144</v>
      </c>
      <c r="C51" s="182" t="s">
        <v>145</v>
      </c>
      <c r="D51" s="157" t="s">
        <v>146</v>
      </c>
      <c r="E51" s="172"/>
      <c r="F51" s="157" t="s">
        <v>147</v>
      </c>
      <c r="G51" s="174" t="s">
        <v>50</v>
      </c>
      <c r="H51" s="174" t="s">
        <v>76</v>
      </c>
      <c r="I51" s="174" t="s">
        <v>19</v>
      </c>
      <c r="J51" s="174"/>
      <c r="K51" s="175"/>
      <c r="L51" s="149"/>
    </row>
    <row r="52" ht="14.25" hidden="1" customHeight="1" outlineLevel="2">
      <c r="A52" s="149" t="str">
        <f t="shared" si="4"/>
        <v>[KQ_31]</v>
      </c>
      <c r="B52" s="181" t="s">
        <v>148</v>
      </c>
      <c r="C52" s="182" t="s">
        <v>145</v>
      </c>
      <c r="D52" s="157" t="s">
        <v>149</v>
      </c>
      <c r="E52" s="172"/>
      <c r="F52" s="164" t="s">
        <v>150</v>
      </c>
      <c r="G52" s="174" t="s">
        <v>50</v>
      </c>
      <c r="H52" s="174" t="s">
        <v>76</v>
      </c>
      <c r="I52" s="174" t="s">
        <v>19</v>
      </c>
      <c r="J52" s="174"/>
      <c r="K52" s="175"/>
      <c r="L52" s="149"/>
    </row>
    <row r="53" ht="14.25" hidden="1" customHeight="1" outlineLevel="2">
      <c r="A53" s="149" t="str">
        <f t="shared" si="4"/>
        <v>[KQ_32]</v>
      </c>
      <c r="B53" s="177"/>
      <c r="C53" s="182" t="s">
        <v>145</v>
      </c>
      <c r="D53" s="157" t="s">
        <v>151</v>
      </c>
      <c r="E53" s="172"/>
      <c r="F53" s="157" t="s">
        <v>152</v>
      </c>
      <c r="G53" s="174" t="s">
        <v>50</v>
      </c>
      <c r="H53" s="174" t="s">
        <v>76</v>
      </c>
      <c r="I53" s="174" t="s">
        <v>19</v>
      </c>
      <c r="J53" s="174"/>
      <c r="K53" s="175"/>
      <c r="L53" s="149"/>
    </row>
    <row r="54" ht="14.25" hidden="1" customHeight="1" outlineLevel="1">
      <c r="A54" s="149" t="str">
        <f t="shared" si="4"/>
        <v/>
      </c>
      <c r="B54" s="180" t="s">
        <v>153</v>
      </c>
      <c r="C54" s="154"/>
      <c r="D54" s="154"/>
      <c r="E54" s="154"/>
      <c r="F54" s="154"/>
      <c r="G54" s="154"/>
      <c r="H54" s="154"/>
      <c r="I54" s="154"/>
      <c r="J54" s="154"/>
      <c r="K54" s="154"/>
      <c r="L54" s="155"/>
    </row>
    <row r="55" ht="14.25" hidden="1" customHeight="1" outlineLevel="2">
      <c r="A55" s="149" t="str">
        <f t="shared" si="4"/>
        <v>[KQ_33]</v>
      </c>
      <c r="B55" s="181" t="s">
        <v>154</v>
      </c>
      <c r="C55" s="182" t="s">
        <v>155</v>
      </c>
      <c r="D55" s="157" t="s">
        <v>156</v>
      </c>
      <c r="E55" s="172"/>
      <c r="F55" s="157" t="s">
        <v>157</v>
      </c>
      <c r="G55" s="174" t="s">
        <v>50</v>
      </c>
      <c r="H55" s="174" t="s">
        <v>76</v>
      </c>
      <c r="I55" s="174" t="s">
        <v>19</v>
      </c>
      <c r="J55" s="174"/>
      <c r="K55" s="175"/>
      <c r="L55" s="149"/>
    </row>
    <row r="56" ht="14.25" hidden="1" customHeight="1" outlineLevel="2">
      <c r="A56" s="149" t="str">
        <f t="shared" si="4"/>
        <v>[KQ_34]</v>
      </c>
      <c r="B56" s="177"/>
      <c r="C56" s="182" t="s">
        <v>155</v>
      </c>
      <c r="D56" s="157" t="s">
        <v>158</v>
      </c>
      <c r="E56" s="172"/>
      <c r="F56" s="157" t="s">
        <v>137</v>
      </c>
      <c r="G56" s="174" t="s">
        <v>50</v>
      </c>
      <c r="H56" s="174" t="s">
        <v>76</v>
      </c>
      <c r="I56" s="174" t="s">
        <v>19</v>
      </c>
      <c r="J56" s="174"/>
      <c r="K56" s="175"/>
      <c r="L56" s="149"/>
    </row>
    <row r="57" ht="14.25" hidden="1" customHeight="1" outlineLevel="2">
      <c r="A57" s="149" t="str">
        <f t="shared" si="4"/>
        <v>[KQ_35]</v>
      </c>
      <c r="B57" s="181" t="s">
        <v>159</v>
      </c>
      <c r="C57" s="182" t="s">
        <v>155</v>
      </c>
      <c r="D57" s="157" t="s">
        <v>160</v>
      </c>
      <c r="E57" s="172"/>
      <c r="F57" s="157" t="s">
        <v>161</v>
      </c>
      <c r="G57" s="174" t="s">
        <v>50</v>
      </c>
      <c r="H57" s="174" t="s">
        <v>76</v>
      </c>
      <c r="I57" s="174" t="s">
        <v>19</v>
      </c>
      <c r="J57" s="174"/>
      <c r="K57" s="175"/>
      <c r="L57" s="149"/>
    </row>
    <row r="58" ht="14.25" hidden="1" customHeight="1" outlineLevel="2">
      <c r="A58" s="149" t="str">
        <f t="shared" si="4"/>
        <v>[KQ_36]</v>
      </c>
      <c r="B58" s="177"/>
      <c r="C58" s="182" t="s">
        <v>155</v>
      </c>
      <c r="D58" s="157" t="s">
        <v>162</v>
      </c>
      <c r="E58" s="172"/>
      <c r="F58" s="157" t="s">
        <v>163</v>
      </c>
      <c r="G58" s="174" t="s">
        <v>50</v>
      </c>
      <c r="H58" s="174" t="s">
        <v>76</v>
      </c>
      <c r="I58" s="174" t="s">
        <v>19</v>
      </c>
      <c r="J58" s="174"/>
      <c r="K58" s="175"/>
      <c r="L58" s="149"/>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8">
    <mergeCell ref="B13:L13"/>
    <mergeCell ref="B14:L14"/>
    <mergeCell ref="B20:L20"/>
    <mergeCell ref="B25:B26"/>
    <mergeCell ref="B27:L27"/>
    <mergeCell ref="B32:B33"/>
    <mergeCell ref="B34:L34"/>
    <mergeCell ref="B52:B53"/>
    <mergeCell ref="B54:L54"/>
    <mergeCell ref="B55:B56"/>
    <mergeCell ref="B57:B58"/>
    <mergeCell ref="B39:B40"/>
    <mergeCell ref="B42:L42"/>
    <mergeCell ref="B44:L44"/>
    <mergeCell ref="B45:L45"/>
    <mergeCell ref="B46:B47"/>
    <mergeCell ref="B48:B49"/>
    <mergeCell ref="B50:L50"/>
  </mergeCells>
  <conditionalFormatting sqref="J11:J12 J41 J51:J53">
    <cfRule type="containsText" dxfId="0" priority="1" operator="containsText" text="Failed">
      <formula>NOT(ISERROR(SEARCH(("Failed"),(J11))))</formula>
    </cfRule>
  </conditionalFormatting>
  <conditionalFormatting sqref="J28:J29">
    <cfRule type="containsText" dxfId="0" priority="2" operator="containsText" text="Failed">
      <formula>NOT(ISERROR(SEARCH(("Failed"),(J28))))</formula>
    </cfRule>
  </conditionalFormatting>
  <conditionalFormatting sqref="J15:J19">
    <cfRule type="containsText" dxfId="0" priority="3" operator="containsText" text="Failed">
      <formula>NOT(ISERROR(SEARCH(("Failed"),(J15))))</formula>
    </cfRule>
  </conditionalFormatting>
  <conditionalFormatting sqref="J21:J22">
    <cfRule type="containsText" dxfId="0" priority="4" operator="containsText" text="Failed">
      <formula>NOT(ISERROR(SEARCH(("Failed"),(J21))))</formula>
    </cfRule>
  </conditionalFormatting>
  <conditionalFormatting sqref="J23:J26">
    <cfRule type="containsText" dxfId="0" priority="5" operator="containsText" text="Failed">
      <formula>NOT(ISERROR(SEARCH(("Failed"),(J23))))</formula>
    </cfRule>
  </conditionalFormatting>
  <conditionalFormatting sqref="J30:J33">
    <cfRule type="containsText" dxfId="0" priority="6" operator="containsText" text="Failed">
      <formula>NOT(ISERROR(SEARCH(("Failed"),(J30))))</formula>
    </cfRule>
  </conditionalFormatting>
  <conditionalFormatting sqref="J35:J36">
    <cfRule type="containsText" dxfId="0" priority="7" operator="containsText" text="Failed">
      <formula>NOT(ISERROR(SEARCH(("Failed"),(J35))))</formula>
    </cfRule>
  </conditionalFormatting>
  <conditionalFormatting sqref="J37:J40">
    <cfRule type="containsText" dxfId="0" priority="8" operator="containsText" text="Failed">
      <formula>NOT(ISERROR(SEARCH(("Failed"),(J37))))</formula>
    </cfRule>
  </conditionalFormatting>
  <conditionalFormatting sqref="J43">
    <cfRule type="containsText" dxfId="0" priority="9" operator="containsText" text="Failed">
      <formula>NOT(ISERROR(SEARCH(("Failed"),(J43))))</formula>
    </cfRule>
  </conditionalFormatting>
  <conditionalFormatting sqref="J46:J49">
    <cfRule type="containsText" dxfId="0" priority="10" operator="containsText" text="Failed">
      <formula>NOT(ISERROR(SEARCH(("Failed"),(J46))))</formula>
    </cfRule>
  </conditionalFormatting>
  <conditionalFormatting sqref="J55:J58">
    <cfRule type="containsText" dxfId="0" priority="11" operator="containsText" text="Failed">
      <formula>NOT(ISERROR(SEARCH(("Failed"),(J55))))</formula>
    </cfRule>
  </conditionalFormatting>
  <dataValidations>
    <dataValidation type="list" allowBlank="1" showErrorMessage="1" sqref="G15:G19 G21:G26 G28:G33 G35:G41 G43 G46:G49 G51:G53 G55:G58">
      <formula1>"Dev,Test,UAT,Pre-Production,Production"</formula1>
    </dataValidation>
    <dataValidation type="list" allowBlank="1" showErrorMessage="1" sqref="J15:J19 J21:J26 J28:J33 J35:J41 J43 J46:J49 J51:J53 J55:J58">
      <formula1>"Passed,Failed,Accepted,N/A,Untested"</formula1>
    </dataValidation>
    <dataValidation type="list" allowBlank="1" showErrorMessage="1" sqref="I15:I19 I21:I26 I28:I33 I35:I41 I43 I46:I49 I51:I53 I55:I58">
      <formula1>"Yes,No"</formula1>
    </dataValidation>
    <dataValidation type="list" allowBlank="1" showErrorMessage="1" sqref="H15:H19 H21:H26 H28:H33 H35:H41 H43 H46:H49 H51:H53 H55:H58">
      <formula1>"High,Medium,Low"</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2023-01-09T11:15:53Z</dcterms:created>
  <dc:creator>Ly Tran Mai (CN-DB&amp;KSCL)</dc:creator>
</cp:coreProperties>
</file>