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ngocntb27\.atlassian-companion\f53405c6-3ade-48a9-8511-6c330906bdbf\"/>
    </mc:Choice>
  </mc:AlternateContent>
  <xr:revisionPtr revIDLastSave="0" documentId="13_ncr:1_{F84C9A64-A826-4313-AC13-9FE2CB379CE9}" xr6:coauthVersionLast="47" xr6:coauthVersionMax="47" xr10:uidLastSave="{00000000-0000-0000-0000-000000000000}"/>
  <bookViews>
    <workbookView xWindow="20370" yWindow="-2595" windowWidth="29040" windowHeight="15840" activeTab="1" xr2:uid="{00000000-000D-0000-FFFF-FFFF00000000}"/>
  </bookViews>
  <sheets>
    <sheet name="Cover" sheetId="13" r:id="rId1"/>
    <sheet name="API_Cán bộ quản lý+Khách hàng" sheetId="15" r:id="rId2"/>
    <sheet name="API_QLNCT" sheetId="16" r:id="rId3"/>
    <sheet name="Checklist HM" sheetId="17" r:id="rId4"/>
    <sheet name="Test Report" sheetId="12" r:id="rId5"/>
  </sheets>
  <definedNames>
    <definedName name="_xlnm._FilterDatabase" localSheetId="1" hidden="1">'API_Cán bộ quản lý+Khách hàng'!$K$1:$K$15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6" l="1"/>
  <c r="C10" i="16"/>
  <c r="B10" i="16"/>
  <c r="D9" i="16"/>
  <c r="C9" i="16"/>
  <c r="B9" i="16"/>
  <c r="D8" i="16"/>
  <c r="C8" i="16"/>
  <c r="B8" i="16"/>
  <c r="D7" i="16"/>
  <c r="C7" i="16"/>
  <c r="B7" i="16"/>
  <c r="D6" i="16"/>
  <c r="C6" i="16"/>
  <c r="B6" i="16"/>
  <c r="D10" i="15"/>
  <c r="C10" i="15"/>
  <c r="B10" i="15"/>
  <c r="D9" i="15"/>
  <c r="C9" i="15"/>
  <c r="B9" i="15"/>
  <c r="D8" i="15"/>
  <c r="C8" i="15"/>
  <c r="B8" i="15"/>
  <c r="D7" i="15"/>
  <c r="C7" i="15"/>
  <c r="B7" i="15"/>
  <c r="D6" i="15"/>
  <c r="C6" i="15"/>
  <c r="B6" i="15"/>
  <c r="C5" i="16" l="1"/>
  <c r="E6" i="16"/>
  <c r="E7" i="16"/>
  <c r="E9" i="16"/>
  <c r="D5" i="16"/>
  <c r="E7" i="15"/>
  <c r="E10" i="16"/>
  <c r="E8" i="16"/>
  <c r="B5" i="16"/>
  <c r="E6" i="15"/>
  <c r="E10" i="15"/>
  <c r="C5" i="15"/>
  <c r="E9" i="15"/>
  <c r="D5" i="15"/>
  <c r="E8" i="15"/>
  <c r="B5" i="15"/>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85" i="16"/>
  <c r="A86" i="16"/>
  <c r="A87" i="16"/>
  <c r="A88" i="16"/>
  <c r="A89" i="16"/>
  <c r="A90" i="16"/>
  <c r="A91" i="16"/>
  <c r="A92" i="16"/>
  <c r="A93" i="16"/>
  <c r="A94" i="16"/>
  <c r="A95" i="16"/>
  <c r="A96" i="16"/>
  <c r="A97" i="16"/>
  <c r="A98" i="16"/>
  <c r="A99" i="16"/>
  <c r="A100" i="16"/>
  <c r="A101" i="16"/>
  <c r="A102" i="16"/>
  <c r="A103" i="16"/>
  <c r="A104" i="16"/>
  <c r="A105" i="16"/>
  <c r="A106" i="16"/>
  <c r="A107" i="16"/>
  <c r="A108" i="16"/>
  <c r="A109" i="16"/>
  <c r="A110" i="16"/>
  <c r="A111" i="16"/>
  <c r="A112" i="16"/>
  <c r="A113" i="16"/>
  <c r="A114" i="16"/>
  <c r="A115" i="16"/>
  <c r="A116" i="16"/>
  <c r="A117" i="16"/>
  <c r="A118" i="16"/>
  <c r="A119" i="16"/>
  <c r="A120" i="16"/>
  <c r="A121" i="16"/>
  <c r="A122" i="16"/>
  <c r="A123" i="16"/>
  <c r="A124" i="16"/>
  <c r="A125" i="16"/>
  <c r="A126" i="16"/>
  <c r="A127" i="16"/>
  <c r="A128" i="16"/>
  <c r="A129" i="16"/>
  <c r="A130" i="16"/>
  <c r="A131" i="16"/>
  <c r="A132" i="16"/>
  <c r="A133" i="16"/>
  <c r="A134" i="16"/>
  <c r="A135" i="16"/>
  <c r="A136" i="16"/>
  <c r="A137" i="16"/>
  <c r="A138" i="16"/>
  <c r="A139" i="16"/>
  <c r="A140" i="16"/>
  <c r="A141" i="16"/>
  <c r="A142" i="16"/>
  <c r="A143" i="16"/>
  <c r="A144" i="16"/>
  <c r="A145" i="16"/>
  <c r="A146" i="16"/>
  <c r="A147" i="16"/>
  <c r="A148" i="16"/>
  <c r="A149" i="16"/>
  <c r="A150" i="16"/>
  <c r="A151" i="16"/>
  <c r="A152" i="16"/>
  <c r="A153" i="16"/>
  <c r="A154" i="16"/>
  <c r="A155" i="16"/>
  <c r="A156" i="16"/>
  <c r="A157" i="16"/>
  <c r="A158" i="16"/>
  <c r="A159" i="16"/>
  <c r="A160" i="16"/>
  <c r="A161" i="16"/>
  <c r="A15" i="16"/>
  <c r="A14" i="16"/>
  <c r="A16" i="15"/>
  <c r="A17" i="15"/>
  <c r="A18" i="15"/>
  <c r="A19" i="15"/>
  <c r="A20" i="15"/>
  <c r="A21" i="15"/>
  <c r="A22" i="15"/>
  <c r="A23" i="15"/>
  <c r="A24" i="15"/>
  <c r="A25" i="15"/>
  <c r="A26" i="15"/>
  <c r="A27" i="15"/>
  <c r="A28" i="15"/>
  <c r="A29" i="15"/>
  <c r="A30" i="15"/>
  <c r="A31" i="15"/>
  <c r="A32" i="15"/>
  <c r="A33" i="15"/>
  <c r="A34" i="15"/>
  <c r="A35" i="15"/>
  <c r="A36" i="15"/>
  <c r="A37" i="15"/>
  <c r="A38" i="15"/>
  <c r="A39" i="15"/>
  <c r="A40" i="15"/>
  <c r="A41" i="15"/>
  <c r="A42" i="15"/>
  <c r="A43" i="15"/>
  <c r="A44" i="15"/>
  <c r="A45" i="15"/>
  <c r="A46" i="15"/>
  <c r="A47" i="15"/>
  <c r="A48" i="15"/>
  <c r="A49" i="15"/>
  <c r="A50" i="15"/>
  <c r="A51" i="15"/>
  <c r="A52" i="15"/>
  <c r="A53" i="15"/>
  <c r="A54" i="15"/>
  <c r="A55" i="15"/>
  <c r="A56" i="15"/>
  <c r="A57" i="15"/>
  <c r="A58" i="15"/>
  <c r="A59" i="15"/>
  <c r="A60" i="15"/>
  <c r="A61" i="15"/>
  <c r="A62" i="15"/>
  <c r="A63" i="15"/>
  <c r="A64" i="15"/>
  <c r="A65" i="15"/>
  <c r="A66" i="15"/>
  <c r="A67" i="15"/>
  <c r="A68" i="15"/>
  <c r="A69" i="15"/>
  <c r="A70" i="15"/>
  <c r="A71" i="15"/>
  <c r="A72" i="15"/>
  <c r="A73" i="15"/>
  <c r="A74" i="15"/>
  <c r="A75" i="15"/>
  <c r="A76" i="15"/>
  <c r="A77" i="15"/>
  <c r="A78" i="15"/>
  <c r="A79" i="15"/>
  <c r="A80" i="15"/>
  <c r="A81" i="15"/>
  <c r="A82" i="15"/>
  <c r="A83" i="15"/>
  <c r="A84" i="15"/>
  <c r="A85" i="15"/>
  <c r="A86" i="15"/>
  <c r="A87" i="15"/>
  <c r="A88" i="15"/>
  <c r="A89" i="15"/>
  <c r="A90" i="15"/>
  <c r="A91" i="15"/>
  <c r="A92" i="15"/>
  <c r="A93" i="15"/>
  <c r="A15" i="15"/>
  <c r="E5" i="16" l="1"/>
  <c r="E5" i="15"/>
  <c r="A13" i="12"/>
  <c r="F13" i="12"/>
  <c r="E13" i="12"/>
  <c r="D13" i="12"/>
  <c r="C13" i="12"/>
  <c r="B13" i="12"/>
  <c r="A12" i="12"/>
  <c r="F12" i="12"/>
  <c r="E12" i="12"/>
  <c r="D12" i="12"/>
  <c r="C12" i="12"/>
  <c r="B12" i="12"/>
  <c r="G13" i="12" l="1"/>
  <c r="G12" i="12"/>
  <c r="F14" i="12"/>
  <c r="E14" i="12"/>
  <c r="D14" i="12"/>
  <c r="C14" i="12"/>
  <c r="G14" i="12" l="1"/>
  <c r="B14" i="12"/>
  <c r="G16" i="12" l="1"/>
  <c r="G17" i="12"/>
</calcChain>
</file>

<file path=xl/sharedStrings.xml><?xml version="1.0" encoding="utf-8"?>
<sst xmlns="http://schemas.openxmlformats.org/spreadsheetml/2006/main" count="2065" uniqueCount="323">
  <si>
    <t>Test Report</t>
  </si>
  <si>
    <t>Project Name:</t>
  </si>
  <si>
    <t>BPM_HM</t>
  </si>
  <si>
    <t>Reviewer:</t>
  </si>
  <si>
    <t>MaiDT11, GiangLT7</t>
  </si>
  <si>
    <t xml:space="preserve"> </t>
  </si>
  <si>
    <t>Document Code:</t>
  </si>
  <si>
    <t>Position:</t>
  </si>
  <si>
    <t>Test leader, GĐ kiểm thử</t>
  </si>
  <si>
    <t>Originator:</t>
  </si>
  <si>
    <t>NgocNTB27</t>
  </si>
  <si>
    <t>Reviewed Date:</t>
  </si>
  <si>
    <t>Tester</t>
  </si>
  <si>
    <t>Approver:</t>
  </si>
  <si>
    <t>GiangLT7</t>
  </si>
  <si>
    <t>Created Date:</t>
  </si>
  <si>
    <t>GĐ kiểm thử</t>
  </si>
  <si>
    <t>Version:</t>
  </si>
  <si>
    <t>Approved Date:</t>
  </si>
  <si>
    <t>Functions</t>
  </si>
  <si>
    <t>Build Version</t>
  </si>
  <si>
    <t>Test Results</t>
  </si>
  <si>
    <t>Passed</t>
  </si>
  <si>
    <t>Failed</t>
  </si>
  <si>
    <t>Untested</t>
  </si>
  <si>
    <t>Accepted</t>
  </si>
  <si>
    <t>N/A</t>
  </si>
  <si>
    <t>Test case Id</t>
  </si>
  <si>
    <t>Test case Title</t>
  </si>
  <si>
    <t>Pre-conditions</t>
  </si>
  <si>
    <t>Request</t>
  </si>
  <si>
    <t>Test Datas</t>
  </si>
  <si>
    <t>Expected result</t>
  </si>
  <si>
    <t>Test Environment</t>
  </si>
  <si>
    <t>MVP</t>
  </si>
  <si>
    <t>Automation Status</t>
  </si>
  <si>
    <t>Priority</t>
  </si>
  <si>
    <t>Bug ID</t>
  </si>
  <si>
    <t>Actual results</t>
  </si>
  <si>
    <t>1. API Tích hợp phân hệ Quản lý KH +Quản lý Cán bộ quản lý - Tính năng tạo mới</t>
  </si>
  <si>
    <t>Thực hiện gửi đi 1 Request có dạng:
{ 
"common": { 
"channel": "BPM_CREATE_CUSTOMER", 
"requestTime": "20220505144408", 
"userAuthen": "bpm", 
"password" : "Msb@2022" 
}, 
"info": { 
"username" : "bpm_tntd", 
"customer": 
{ 
"cif": "118470", 
"nameUd": "Phan Văn Tài Em 1", 
"emailUd" : "taiem1@tntalent.com.vn", 
"phoneUd": "0123654231", 
"status": 1, 
"specialBankChild": "001", 
"branch": "020", 
"center": "2000E" 
}, 
"manager": 
{ 
"name": "Phan Văn Tài Anh 1", 
"email": "taiem2@msb.com.vn", 
"code": "taiem2", 
"jobTitle" : "5", 
"branch": "020", 
"center": "2000E", 
"userGroup": "DVKD" ,
"status": "1" 
} 
} 
}</t>
  </si>
  <si>
    <t>UAT</t>
  </si>
  <si>
    <t>MVP2</t>
  </si>
  <si>
    <t>No</t>
  </si>
  <si>
    <t>High</t>
  </si>
  <si>
    <t>HM10</t>
  </si>
  <si>
    <t>HM12</t>
  </si>
  <si>
    <t>HM21
HM31</t>
  </si>
  <si>
    <t>HM22</t>
  </si>
  <si>
    <t>HM32</t>
  </si>
  <si>
    <t>HM33</t>
  </si>
  <si>
    <t>[channel] Kiểm tra giá trị trường Channel gửi đi</t>
  </si>
  <si>
    <t>Xét cụm thông tin common</t>
  </si>
  <si>
    <t xml:space="preserve">1. Kiểm tra trường channel: </t>
  </si>
  <si>
    <t>1. Giá trị mặc định:
“BPM_CREATE_CUSTOMER”</t>
  </si>
  <si>
    <t>[requestTime] Kiểm tra giá trị trường requestTime gửi đi</t>
  </si>
  <si>
    <t xml:space="preserve">1. Kiểm tra trường requestTime: </t>
  </si>
  <si>
    <t>1. Format: yyyyMMddHHmmss
2. Hiển thị đúng thời gian khi CC02 gửi request</t>
  </si>
  <si>
    <t>[userAuthen] Kiểm tra giá trị trường userAuthen gửi đi</t>
  </si>
  <si>
    <t>1. Kiểm tra thông tin trường username</t>
  </si>
  <si>
    <t>1. Hiển thị giá trị “bpm”</t>
  </si>
  <si>
    <t>[password]_Kiểm tra giá trị trường password gửi đi</t>
  </si>
  <si>
    <t>1. Kiểm tra thông tin trường debtDocCode</t>
  </si>
  <si>
    <t>1. Hiển thị giá trị mặc định: Msb@2022</t>
  </si>
  <si>
    <t>[username] Kiểm tra giá trị trường username gửi đi</t>
  </si>
  <si>
    <t>Xét cụm thông tin info</t>
  </si>
  <si>
    <t>1. Kiểm tra thông tin trường ref</t>
  </si>
  <si>
    <t>1. Lấy thông tin user đăng nhập của CCO1 cuối cùng thao tác với hồ sơ
Thông tin user lấy theo query: select h.* from process_instance_his h, process_instance i 
where i.process_instance_id = h.process_instance_id 
and h.status in ( 'HM22', 'HM32')
and i.application_id =  '115-002179' order by h.created_at desc</t>
  </si>
  <si>
    <t>[cifNumber]_Kiểm tra giá trị trường cifNumber gửi đi</t>
  </si>
  <si>
    <t>Xét cụm thông tin Customer</t>
  </si>
  <si>
    <t>1. Kiểm tra thông tin trường typeOfCustomer</t>
  </si>
  <si>
    <t>1. Giá trị = số CIF của KH trong hồ sơ đó</t>
  </si>
  <si>
    <t>[nameUd]_Kiểm tra giá trị nameUd gửi đi</t>
  </si>
  <si>
    <t>1. Kiểm tra thông tin trường ddChildCode</t>
  </si>
  <si>
    <t>1. Giá trị = Tên KH</t>
  </si>
  <si>
    <t>[emailUd]_Kiểm tra giá trị emailUd gửi đi</t>
  </si>
  <si>
    <t>1. Kiểm tra thông tin trường debtTypeCode</t>
  </si>
  <si>
    <t>1. Giá trị = Email KH</t>
  </si>
  <si>
    <t>[phoneUd]_Kiểm tra giá trị phoneUd gửi đi</t>
  </si>
  <si>
    <t>1. Để trống, Do khách hàng EB không có SĐT</t>
  </si>
  <si>
    <t>[status]_Kiểm tra giá trị status gửi đi</t>
  </si>
  <si>
    <t>1. Kiểm tra thông tin trường debtReasonCode</t>
  </si>
  <si>
    <t>1. Giá trị mặc định: 1</t>
  </si>
  <si>
    <t>[specialBankChild]_Kiểm tra giá trị trường specialBankChild trả về</t>
  </si>
  <si>
    <t>1. Kiểm tra thông tin trường debtDocChildCode</t>
  </si>
  <si>
    <t>1. Truyền giá trị theo phân hệ EB: 399</t>
  </si>
  <si>
    <t>[center]_Kiểm tra giá trị trường center gửi đi</t>
  </si>
  <si>
    <t>1. Kiểm tra thông tin trường debtTypeStatusCode</t>
  </si>
  <si>
    <t>1. Truyền đúng mã đơn vị kinh doanh theo query: select business_unit from application where application_id = '    '</t>
  </si>
  <si>
    <t>[branch]_Kiểm tra giá trị trường branch gửi đi</t>
  </si>
  <si>
    <t>1. Kiểm tra thông tin của trường datePay</t>
  </si>
  <si>
    <t>1. Truyền đúng mã chi nhánh theo query: select branch_parent from application where application_id = '    '</t>
  </si>
  <si>
    <t>[name]_Kiểm tra giá trị trường name gửi đi</t>
  </si>
  <si>
    <t>Xét cụm thông tin manager</t>
  </si>
  <si>
    <t>1. Kiểm tra thông tin trường Notes</t>
  </si>
  <si>
    <t>1. Giá trị bằng chuỗi ký tự trước @ trong trường email CBQL Khách hàng</t>
  </si>
  <si>
    <t>[email]_Kiểm tra giá trị trường email gửi đi</t>
  </si>
  <si>
    <t>1. Lấy ra giá trị của email đầu tiên trong trường email CBQL Khách hàng</t>
  </si>
  <si>
    <t>[code]_Kiểm tra giá trị trường code gửi đi</t>
  </si>
  <si>
    <t>[jobTitle]_Kiểm tra giá trị trường jobTitle gửi đi</t>
  </si>
  <si>
    <t>1. Giá trị mặc định là "CV"</t>
  </si>
  <si>
    <t>[userGroup]_Kiểm tra giá trị trường userGroup gửi đi</t>
  </si>
  <si>
    <t>1. Giá trị mặc định là "DVKD"</t>
  </si>
  <si>
    <t>[Fail] Trường hợp send request trả về mã lỗi</t>
  </si>
  <si>
    <t>- Trả về mã lỗi chính xác
- Có email trả về email của CCO1</t>
  </si>
  <si>
    <t>[Fail] Kiểm tra nội dung email trả về email của CCO1</t>
  </si>
  <si>
    <t>[TimeOut] Kiểm tra có email gửi về email của CCO1 trong trường hợp send request mà bị timeout</t>
  </si>
  <si>
    <t>Nội dung: 
-	To: email CCO1
-	Subject: BPM_{ID xxxxxx} tạo thông tin khách hàng không nhận được phản hồi từ hệ thống quản lý chứng từ nợtạo chứng từ nợ
-	Body: 
Kính gửi anh/chị,
Yêu cầu BPM Hạn mức {ID xxxxxx} tạo thông tin khách hàng không nhận được phản hồi từ Hệ thống quản lý chứng từ nợ. 
Vui lòng truy cập Hệ thống quản lý chứng từ nợ để kiểm tra thông tin để kiểm tra thông tin khách hàng và tạo chứng từ nợ (nếu có).
.
Đây là email tự động gửi từ hệ thống BPM, đề nghị không reply lại mail này.</t>
  </si>
  <si>
    <t>[Fail] Truyền sai URL</t>
  </si>
  <si>
    <t>[Fail] Truyền URL với ký tự hoa thường lẫn lộn</t>
  </si>
  <si>
    <t>[Fail] Truyền sai method
- Method GET</t>
  </si>
  <si>
    <t>[Fail] Truyền sai method
- Method PUT</t>
  </si>
  <si>
    <t>[Fail] Truyền sai method
- Method DELETE</t>
  </si>
  <si>
    <t>1. Giá trị là SDT của Khách hàng</t>
  </si>
  <si>
    <t>APIs_Quản lý nợ chứng từ</t>
  </si>
  <si>
    <t>Maker mở mới hạn mức
- CCO1 chuyển duyệt lên CCO2
-CC02 duyệt =&gt; Gửi nợ chứng từ</t>
  </si>
  <si>
    <t>Kiểm tra trường Channel gửi đúng với giá trị đã nhập</t>
  </si>
  <si>
    <t>1. Giá trị mặc định:
“ BPM_CREATE_DEBTDOCDATA”</t>
  </si>
  <si>
    <t>Check trường requesTime đúng với thông tin đã gửi đi</t>
  </si>
  <si>
    <t>[username]Kiểm tra thông tin trường username</t>
  </si>
  <si>
    <t>[debtDocCode]Kiểm tra thông tin trường debtDocCode</t>
  </si>
  <si>
    <t>1. Hiển thị giá trị mặc định: Mặc định mã : HSHM</t>
  </si>
  <si>
    <t>[ref]Kiểm tra giá trị trường ref</t>
  </si>
  <si>
    <t xml:space="preserve">1. Số ref đúng với giá trị đã gửi ( Số ACF đầu tiên của hồ sơ
BPM truyền sang)
</t>
  </si>
  <si>
    <t>[typeOfCustomer] Kiểm tra thông tin trường typeOfCustomer</t>
  </si>
  <si>
    <t>1. Giá trị mặc định: KH</t>
  </si>
  <si>
    <t>[ddChildCode] Kiểm tra giá trị trường ddChildCode</t>
  </si>
  <si>
    <t>Xét cụm thông tin ddChild</t>
  </si>
  <si>
    <t>1. Hiển thị đúng giá trị đã gửi, ddChildCode là mã định danh của chứng từ
Lấy thông tin theo sheet Checklist HM và lấy thông tin trong DB theo bảng: ...</t>
  </si>
  <si>
    <t>[debtTypeCode] Kiểm tra giá trị trường [debtTypeCode] Trường hợp Chứng từ Nợ nội bộ</t>
  </si>
  <si>
    <t>1. Gửi đi mã lỗi debtTypeCode=001</t>
  </si>
  <si>
    <t>[debtTypeCode] Kiểm tra giá trị trường [debtTypeCode]  Trường hợp chứng từ Nợ khách hàng</t>
  </si>
  <si>
    <t>1. Gửi đi mã lỗi debtTypeCode=002</t>
  </si>
  <si>
    <t>[debtReasonCode] Kiểm tra giá trị trường debtReasonCode</t>
  </si>
  <si>
    <t>1. Giá trị mặc định: 5</t>
  </si>
  <si>
    <t>[debtDocChildCode] Kiểm tra giá trị trường debtDocChildCode</t>
  </si>
  <si>
    <t>1. Truyền đúng giá trị DEBT_DOC_CHILD_CODE vào API. Lấy thông tin theo sheet Checklist HM và lấy thông tin trong DB theo bảng: …</t>
  </si>
  <si>
    <t>debtTypeStatusCode_Kiểm tra giá trị trường debtTypeStatusCode</t>
  </si>
  <si>
    <t>1. Giá trị = 1</t>
  </si>
  <si>
    <t>[datePay] Kiểm tra giá trị trường datePay</t>
  </si>
  <si>
    <t>1. Format: “dd/MM/yyyy”
2. Hiển thị đúng thời gian mà CC02 đã gửi</t>
  </si>
  <si>
    <t>[Notes]  Kiểm tra giá trị trường “Notes"_ khi CCO2 gửi request có bao gồm Notes</t>
  </si>
  <si>
    <t>1. N/A</t>
  </si>
  <si>
    <t>[Notes]  Kiểm tra giá trị trường “Notes"_ khi Notes = Null</t>
  </si>
  <si>
    <t>1. Không hiển thị nội dung trường Notes ở bên Quản Lý nợ chứng từ</t>
  </si>
  <si>
    <t>[Success] CC02 gửi nợ chứng từ thành công</t>
  </si>
  <si>
    <t>- Trả về mã thành công
- Kiểm tra trạng thái hồ sơ tại bên Quản lý nợ chứng từ</t>
  </si>
  <si>
    <t>Trường hợp CCO2 duyệt thành công hồ sơ nhưng không có chứng từ nào bị nợ</t>
  </si>
  <si>
    <t>Không send request API</t>
  </si>
  <si>
    <t xml:space="preserve">Nội dung: 
-	To: email CCO1
-	Subject: BPM_{ID xxxxxx} Có chứng từ nợ tạo thất bại
-	Body: 
Yêu cầu BPM Hạn mức {ID xxxxxx} tồn tại chứng từ nợ khởi tạo mã lỗi thất bại: 
+ Danh sách  chứng từ nợ thất bại:	
 {List Reason của chứng từ có "status": "FAILURE" và "result": "Success",)} /  reason trong result với "result": "FAILURE",}
} 
+ Danh sách chứng từ nợ đã khởi tạo thành công:
{List ddChildCode có "status"=  "SUCCESS"}
Đây là email tự động gửi từ hệ thống BPM, đề nghị không reply lại mail này.
</t>
  </si>
  <si>
    <t xml:space="preserve">Nội dung: 
-	To: email CCO1
-	Subject: BPM_{ID xxxxxx} không nhận được phản hồi tạo chứng từ nợ
-	Body: 
Yêu cầu BPM Hạn mức {ID xxxxxx} tạo chứng từ nợ không nhận được phản hồi từ Hệ thống quản lý chứng từ nợ. 
Vui lòng truy cập Hệ thống quản lý chứng từ nợ để kiểm tra thông tin chứng từ nợ.
Đây là email tự động gửi từ hệ thống BPM, đề nghị không reply lại mail này.
</t>
  </si>
  <si>
    <t>ID</t>
  </si>
  <si>
    <t>CODE</t>
  </si>
  <si>
    <t>NAME</t>
  </si>
  <si>
    <t>DEBT_DOC_CHILD_CODE</t>
  </si>
  <si>
    <t>CL_HM_01</t>
  </si>
  <si>
    <t>Biên bản phê duyệt của cấp có thẩm quyền</t>
  </si>
  <si>
    <t>CL_HM_02</t>
  </si>
  <si>
    <t>Mail phê duyệt khác</t>
  </si>
  <si>
    <t>CL_HM_03</t>
  </si>
  <si>
    <t>Đề nghị phát hành thẻ tín dụng</t>
  </si>
  <si>
    <t>CL_HM_04</t>
  </si>
  <si>
    <t>Tờ trình cấp tín dụng kiêm BBPD</t>
  </si>
  <si>
    <t>CL_HM_05</t>
  </si>
  <si>
    <t>CSS (GĐ ĐVKD + RM ký)</t>
  </si>
  <si>
    <t>CL_HM_06</t>
  </si>
  <si>
    <t>Venus (RM ký)</t>
  </si>
  <si>
    <t>CL_HM_07</t>
  </si>
  <si>
    <t>ĐKKD công chứng/chứng thực của VPCC/UBND</t>
  </si>
  <si>
    <t>CL_HM_08</t>
  </si>
  <si>
    <t>BCTC 1 năm gần nhất với SSE, 2 năm gần nhất với SME</t>
  </si>
  <si>
    <t>CL_HM_09</t>
  </si>
  <si>
    <t>Đề nghị cấp tín dụng của KH/cấp thấu chi/phát hành thẻ tín dụng</t>
  </si>
  <si>
    <t>CL_HM_10</t>
  </si>
  <si>
    <t>CIC</t>
  </si>
  <si>
    <t>CL_HM_11</t>
  </si>
  <si>
    <t>Đề nghị vay vốn kiêm Hợp đồng cấp HMTC và cầm cố TG/ GTCG</t>
  </si>
  <si>
    <t>CL_HM_12</t>
  </si>
  <si>
    <t>ĐKKD/Giấy tờ pháp lý tương đương</t>
  </si>
  <si>
    <t>CL_HM_13</t>
  </si>
  <si>
    <t>Điều lệ tổ chức và hoạt động</t>
  </si>
  <si>
    <t>CL_HM_14</t>
  </si>
  <si>
    <t>Biên bản họp HĐTV/HĐCĐ hoặc văn bản tương đương vv xin cấp TD và sử dụng TSBĐ</t>
  </si>
  <si>
    <t>CL_HM_15</t>
  </si>
  <si>
    <t>VBUQ của người đại diện theo pháp luật</t>
  </si>
  <si>
    <t>CL_HM_16</t>
  </si>
  <si>
    <t>CCCD/Hộ chiếu/Chứng từ khác của người ký kết hồ sơ với MSB</t>
  </si>
  <si>
    <t>CL_HM_17</t>
  </si>
  <si>
    <t>CCCD/Hộ chiếu/Chứng từ khác của người sử dụng Thẻ tín dụng</t>
  </si>
  <si>
    <t>CL_HM_18</t>
  </si>
  <si>
    <t>Quyết định bổ nhiệm Người đại diện theo pháp luật</t>
  </si>
  <si>
    <t>CL_HM_19</t>
  </si>
  <si>
    <t>Văn bản của Chủ sở hữu/Thành viên góp vốn thông qua việc xin cấp tín dụng, tài sản bảo đảm cho khoản tín dụng</t>
  </si>
  <si>
    <t>CL_HM_20</t>
  </si>
  <si>
    <t>Bảo lãnh vay vốn</t>
  </si>
  <si>
    <t>CL_HM_21</t>
  </si>
  <si>
    <t>Điều lệ/ Văn bản pháp lý tương đương của Chủ sở hữu/ Tổ chức góp vốn</t>
  </si>
  <si>
    <t>CL_HM_22</t>
  </si>
  <si>
    <t>Các chứng từ khác liên quan thẩm quyền thông qua việc cấp TD của Chủ sở hữu/Thành viên góp vốn Điều lệ chưa đủ căn cứ</t>
  </si>
  <si>
    <t>CL_HM_23</t>
  </si>
  <si>
    <t>Hợp đồng tín dụng/hợp đồng cho vay/ Phụ lục thấu chi/ Phụ lục Thẻ tín dụng/ Phụ lục Hợp đồng tín dụng</t>
  </si>
  <si>
    <t>CL_HM_24</t>
  </si>
  <si>
    <t>Thỏa thuận cấp bảo lãnh/ Phụ lục Thỏa thuận cấp BL</t>
  </si>
  <si>
    <t>CL_HM_25</t>
  </si>
  <si>
    <t>Các phụ lục khác</t>
  </si>
  <si>
    <t>CL_HM_26</t>
  </si>
  <si>
    <t>Hợp đồng cấp HMTC và Phụ lục kèm theo (nếu có)</t>
  </si>
  <si>
    <t>CL_HM_27</t>
  </si>
  <si>
    <t>Văn bản đồng thuận của Vợ/Chồng KH</t>
  </si>
  <si>
    <t>CL_HM_28</t>
  </si>
  <si>
    <t>Văn bản cam kết bảo lãnh trả nợ của Bên thứ 3</t>
  </si>
  <si>
    <t>CL_HM_29</t>
  </si>
  <si>
    <t>Hồ sơ bảo hiểm sinh mạng chủ doanh nghiệp</t>
  </si>
  <si>
    <t>CL_HM_30</t>
  </si>
  <si>
    <t>Xác nhận giới hạn cấp tín dụng</t>
  </si>
  <si>
    <t>CL_HM_31</t>
  </si>
  <si>
    <t>Hồ sơ khác theo BBPD</t>
  </si>
  <si>
    <t>CL_HM_32</t>
  </si>
  <si>
    <t>ĐN cập nhật thông tin trên phân hệ - HM thấu chi</t>
  </si>
  <si>
    <t>CL_HM_33</t>
  </si>
  <si>
    <t>Các chứng từ cần bổ sung trước khi mở HM theo PD (Chứng từ tất toán tại TCTD khác, …)</t>
  </si>
  <si>
    <t>CL_HM_34</t>
  </si>
  <si>
    <t>Hồ sơ khác theo quy định sản phẩm (Hợp đồng hợp tác/ Văn bản cam kết hỗ trợ thu hồi nợ…)</t>
  </si>
  <si>
    <t>CL_HM_35</t>
  </si>
  <si>
    <t>Giấy chứng nhận sở hữu tài sản</t>
  </si>
  <si>
    <t>CL_HM_36</t>
  </si>
  <si>
    <t>Hợp đồng thế chấp/ cầm cố</t>
  </si>
  <si>
    <t>CL_HM_37</t>
  </si>
  <si>
    <t>Đăng ký giao dịch bảo đảm</t>
  </si>
  <si>
    <t>CL_HM_38</t>
  </si>
  <si>
    <t>Biên bản định giá</t>
  </si>
  <si>
    <t>CL_HM_39</t>
  </si>
  <si>
    <t>Hồ sơ bảo hiểm tài sản</t>
  </si>
  <si>
    <t>CL_HM_40</t>
  </si>
  <si>
    <t>Chứng từ khác</t>
  </si>
  <si>
    <t>CL_HM_41</t>
  </si>
  <si>
    <t>CCCD/Hộ chiếu/ Giấy tờ khác của Khách hàng</t>
  </si>
  <si>
    <t>CL_HM_42</t>
  </si>
  <si>
    <t>CCCD/Hộ chiếu/ Giấy tờ khác của Người hôn phối/ Người đồng trả nợ/người bảo lãnh</t>
  </si>
  <si>
    <t>CL_HM_43</t>
  </si>
  <si>
    <t>Hộ khẩu thường trú/ Xác nhận nhân khẩu tập trung (KH la Công an/ quân đội có hộ khẩu tập trung tại đơn vị công tác) của KH vay vốn và người hôn phối/người đồng trả nợ/người bảo lãnh</t>
  </si>
  <si>
    <t>CL_HM_44</t>
  </si>
  <si>
    <t>KH là hộ kinh doanh: Giấy Đăng ký kinh doanh của hộ kinh doanh hoặc Giấy xác nhận của đơn vị quản lý hoạt động kinh doanh (nếu có)</t>
  </si>
  <si>
    <t>Project</t>
  </si>
  <si>
    <t>BPM</t>
  </si>
  <si>
    <t>Project manager</t>
  </si>
  <si>
    <t>Application</t>
  </si>
  <si>
    <t>HM</t>
  </si>
  <si>
    <t>Approved Date</t>
  </si>
  <si>
    <t>Consolidated By</t>
  </si>
  <si>
    <t>Reviewed By</t>
  </si>
  <si>
    <t>MaiDT11</t>
  </si>
  <si>
    <t>Build Versions</t>
  </si>
  <si>
    <t>Reviewed date</t>
  </si>
  <si>
    <t>SIT</t>
  </si>
  <si>
    <t>Last Updated Date</t>
  </si>
  <si>
    <t>Test Execution Summary</t>
  </si>
  <si>
    <t>Reported by</t>
  </si>
  <si>
    <t>Date</t>
  </si>
  <si>
    <t>Total</t>
  </si>
  <si>
    <t>Test coverage</t>
  </si>
  <si>
    <t>Test successful coverage</t>
  </si>
  <si>
    <t>Issues</t>
  </si>
  <si>
    <t>1. Block testing issue</t>
  </si>
  <si>
    <t>2. Critical defects</t>
  </si>
  <si>
    <t>Tạo thông tin Khách hàng thành công
- Response: 
{ 
"result": "SUCCESS"
}</t>
  </si>
  <si>
    <t>Luồng mở mới 
Method: POST
Url: http://10.0.2.28:9082/QLCTN/api/createCustomerBPM 
- Content-Type: application/json
- Authentication: Bearer ${token}, token sinh ra từ login</t>
  </si>
  <si>
    <t>Phân hệ EB - Luồng mở mới</t>
  </si>
  <si>
    <t>EB]Unsuccess_luồng mở mới + Đã tồn tại TTKH bên NCT</t>
  </si>
  <si>
    <t>Không tạo thông tin Khách hàng bên chứng từ nợ
1. Trả về response:
{ 
"result": "FAILURE", 
"reason": [ 
"CIF đã tồn tại trên hệ thống", 
"Thông tin khách hàng đã có trên QLCTN, không update thông tin" 
], 
"statusCustomer": "EXISTED" 
}
2. Gửi email về mail của CCO1 với nội dung
-	To: email CCO1
-	Subject: BPM_{ID xxxxxx} Tạo thông tin khách hàng trên hệ thống quản lý chứng từ nợ thất bại
-	Body: 
Kính gửi anh/chị,
Yêu cầu BPM Hạn mức {ID xxxxxx} khởi tạo thông tin trên hệ thống quản lý chứng từ nợ thất bại: 
+ Danh sách  lỗi	
 {List Reason } reason trong result với "result": "FAILURE"
Vui lòng truy cập Hệ thống quản lý chứng từ nợ để kiểm tra thông tin khách hàng và tạo chứng từ nợ (nếu có).
Đây là email tự động gửi từ hệ thống BPM, đề nghị không reply lại mail này.</t>
  </si>
  <si>
    <t>[EB]Unsuccess_Hồ sơ không NCT + Thông tin Khách hàng chưa tồn tại bên NCT</t>
  </si>
  <si>
    <t>[EB]Unsuccess_luồng Điều chỉnh</t>
  </si>
  <si>
    <t xml:space="preserve">Không send request của API: http://10.0.2.28:9082/QLCTN/api/createCustomerBPM </t>
  </si>
  <si>
    <t>Call sang API Quản lý NCT_ĐK Yêu cầu ở đầu Maker_Lưu nháp</t>
  </si>
  <si>
    <t>Call sang API Quản lý NCT_ĐK Yêu cầu ở đầu Maker_Đang xử lý</t>
  </si>
  <si>
    <t>Call sang API Quản lý NCT_ĐK Yêu cầu ở đầu Maker_Chờ bổ sung</t>
  </si>
  <si>
    <t>Call sang API Quản lý NCT_ĐK Yêu cầu ở đầu CCO1_Đang xử lý</t>
  </si>
  <si>
    <t>Call sang API Quản lý NCT_ĐK Yêu cầu ở đầu CCO1_Chờ bổ sung</t>
  </si>
  <si>
    <t>Call sang API Quản lý NCT_ĐK Yêu cầu ở đầu CCO2_Đang xử lý</t>
  </si>
  <si>
    <t>Điền mã hồ sơ vào API: limit-process-controller/completeProcess
{
  "requestCode": "string",
  "username": "string",
  "fullName": "string",
  "comment": "string",
  "reporters": [
    "string"
  ],
  "transactionCode": "string"
}</t>
  </si>
  <si>
    <t>Phân hệ RB - Luồng mở mới</t>
  </si>
  <si>
    <t>Trả về mã lỗi: 405
{
    "transactionTime": "2023-01-30T10:16:09.308+00:00",
    "responseCode": "405",
    "responseMessage": "Request method 'GET' not supported"
}</t>
  </si>
  <si>
    <t>Trả về mã lỗi: 404
{
    "timestamp": "2023-01-30T10:20:21.258+00:00",
    "status": 404,
    "error": "Not Found",
    "path": "/ckpt/bpm/addlimitLoan123"
}</t>
  </si>
  <si>
    <t>Phân hệ EB - Luồng Điều chỉnh</t>
  </si>
  <si>
    <t>Phân hệ RB - Luồng Điều chỉnh</t>
  </si>
  <si>
    <t xml:space="preserve">Request: 
{
    "common": {
        "channel": "BPM_CREATE_DEBTDOCDATA",
        "requestTime": "20220505144408",
         "userAuthen": "bpm",
        "password" : "Msb@2022"
    },
    "info": {
     "username": "bpm_tntd",
     "debtDocCode": "HSHM",
     "ref": "00020/2003/0000039",
     "typeOfCustomer": "KH",
         "ddChild": [
      { 
       "ddChildCode": "CL_HM_14",
       "debtTypeCode": "002",
       "debtReasonCode" : "5",
       "debtDocChildCode": "664",
       "debtTypeStatusCode": "001",
       "datePay": "30/05/2022",
   "notes": "chung tu 1"
      },
      {
       "ddChildCode": "CL_HM_15",
       "debtTypeCode": "002",
       "debtReasonCode" : "4",
       "debtDocChildCode": "667",
       "debtTypeStatusCode": "001",
       "datePay": "30/05/2022",
   "notes": "chung tu 2"
      }
      ] 
    }
}
</t>
  </si>
  <si>
    <t>Thực hiện gửi đi 1 Request có dạng:
{
    "common": {
        "channel": "BPM_CREATE_DEBTDOCDATA",
        "requestTime": "20220505144408",
         "userAuthen": "bpm",
        "password" : "Msb@2022"
    },
    "info": {
     "username": "bpm_tntd",
     "debtDocCode": "HSHM",
     "ref": "00020/2003/0000039",
     "typeOfCustomer": "KH",
         "ddChild": [
      { 
       "ddChildCode": "CL_HM_14",
       "debtTypeCode": "002",
       "debtReasonCode" : "5",
       "debtDocChildCode": "664",
       "debtTypeStatusCode": "001",
       "datePay": "30/05/2022",
   "notes": "chung tu 1"
      },
      {
       "ddChildCode": "CL_HM_15",
       "debtTypeCode": "002",
       "debtReasonCode" : "4",
       "debtDocChildCode": "667",
       "debtTypeStatusCode": "001",
       "datePay": "30/05/2022",
   "notes": "chung tu 2"
      }
      ] 
    }
}</t>
  </si>
  <si>
    <t>Tạo chứng từ nợ thành công
- Response: 
{
    "result": "SUCCESS",
    "reason": [],
    "resultChild": [
        {
            "reason": [],
            "ddChildCode": "BPM13",
            "status": "SUCCESS"
        }</t>
  </si>
  <si>
    <t>Không tạo thông tin chứng từ nợ
1. Trả về response:
{ 
"result": "FAILURE", 
"reason": [ 
"CIF đã tồn tại trên hệ thống", 
"Thông tin khách hàng đã có trên QLCTN, không update thông tin" 
], 
"statusCustomer": "EXISTED" 
}
2. Gửi email về mail của CCO1 với nội dung
Nội dung mail  TH có chứng từ tạo mã lỗi thất bại với "result": "FAILURE"To: email CCO1Subject: BPM_{ID xxxxxx} Có chứng từ nợ tạo thất bạiBody:Yêu cầu BPM Hạn mức {ID xxxxxx} tồn tại chứng từ nợ khởi tạo mã lỗi thất bại:Lý do:  reason trong result với "result": "FAILURE"Vui lòng truy cập Hệ thống quản lý chứng từ nợ để kiểm tra thông tin chứng từ nợ. Đây là email tự động gửi từ hệ thống BPM, đề nghị không reply lại mail này</t>
  </si>
  <si>
    <t>Không tạo thông tin chứng từ nợ
1. Trả về response:
{ 
"result": "FAILURE", 
"reason": [ 
"Chứng từ {x} sai mã thông tin {y}"
], 
"statusCustomer": "EXISTED" 
}
2. Gửi email về mail của CCO1 với nội dung
Nội dung mail  TH có chứng từ tạo mã lỗi thất bại với "result": "FAILURE"
To: email CCO1
Subject: BPM_{ID xxxxxx} Có chứng từ nợ tạo thất bại
Body:
Kính gửi anh/chị,
Yêu cầu BPM Hạn mức 115-003450 tồn tại chứng từ nợ khởi tạo mã lỗi thất bại:
Danh sách chứng từ nợ thất bại:
  Chứng từ Biên bản phê duyệt của cấp có thẩm quyền sai mã thông tin Trạng thái khắc phục 1
Danh sách chứng từ nợ đã khởi tạo thành công:
  Hợp đồng tín dụng/hợp đồng cho vay/ Phụ lục thấu chi/ Phụ lục Thẻ tín dụng/ Phụ lục Hợp đồng tín dụng
Đây là email tự động gửi từ hệ thống BPM, đề nghị không reply lại mail này.</t>
  </si>
  <si>
    <t xml:space="preserve">1. API Nợ chứng từ </t>
  </si>
  <si>
    <t>Method: POST
Url: http://10.0.2.28:9082/QLCTN/api/debtDocDataBPM 
- Content-Type: application/json
- Authentication: Bearer ${token}, token sinh ra từ login</t>
  </si>
  <si>
    <t>[RB]Unsuccess_Hồ sơ không NCT + Thông tin Khách hàng chưa tồn tại bên NCT</t>
  </si>
  <si>
    <t>[RB]Unsuccess_luồng Điều chỉnh</t>
  </si>
  <si>
    <t>[RB][Success] CC02 gửi nợ chứng từ thành công_Có nợ chứng từ</t>
  </si>
  <si>
    <t>[RB]Unsuccess_luồng mở mới + Đã tồn tại TTKH bên NCT</t>
  </si>
  <si>
    <t>[RB]Unsuccess_luồng mở mới + Chưa tồn tại KH trong hệ thống CTN, Có cả chứng từ nợ khởi tạo thành công và thất bại</t>
  </si>
  <si>
    <t>Phân hệ EB - Luồng điều chỉnh</t>
  </si>
  <si>
    <t>[RB]Unsuccess_Luồng điều chỉnh + Đã tồn tại TTKH bên NCT</t>
  </si>
  <si>
    <t>[RB]Unsuccess_Luồng điều chỉnh + Chưa tồn tại KH trong hệ thống CTN, Có cả chứng từ nợ khởi tạo thành công và thất bại</t>
  </si>
  <si>
    <t>[EB]Unsuccess_Luồng điều chỉnh + Đã tồn tại TTKH bên NCT</t>
  </si>
  <si>
    <t>[EB][Success] CC02 gửi nợ chứng từ thành công_Có nợ chứng từ</t>
  </si>
  <si>
    <t>[EB]Unsuccess_Luồng điều chỉnh + Chưa tồn tại KH trong hệ thống CTN, Có cả chứng từ nợ khởi tạo thành công và thất bại</t>
  </si>
  <si>
    <t>Phân hệ RB - Luồng điều chỉnh</t>
  </si>
  <si>
    <t>[EB]Unsuccess_luồng mở mới + Đã tồn tại TTKH bên NCT</t>
  </si>
  <si>
    <t>[EB]Unsuccess_luồng mở mới + Chưa tồn tại KH trong hệ thống CTN, Có cả chứng từ nợ khởi tạo thành công và thất bại</t>
  </si>
  <si>
    <t>Maker Điều chỉnh hạn mức
- CCO1 chuyển duyệt lên CCO2
-CC02 duyệt =&gt; Gửi nợ chứng từ</t>
  </si>
  <si>
    <t>Maker điều chỉnh hạn mức
- CCO1 chuyển duyệt lên CCO2
-CC02 duyệt =&gt; Gửi nợ chứng từ</t>
  </si>
  <si>
    <t>[EB] CCO2 phê duyệt hồ sơ, kiểm tra có request API gửi sang phân hệ Quản lý KH + Quản lý nợ chứng từ_ luồng Mở mới + chưa có TTKH bên NCT</t>
  </si>
  <si>
    <t>CCO2 phê duyệt hồ sơ mở mới HM EB
- Hồ sơ có Chứng từ nợ
- Chưa có TT KH bên NCT</t>
  </si>
  <si>
    <t>[EB] CCO2 phê duyệt hồ sơ luồng Điều chỉnh + chưa có TTKH bên NCT</t>
  </si>
  <si>
    <t>CCO2 phê duyệt hồ sơ Điều chỉnh HM EB
- Hồ sơ có Chứng từ nợ
- Chưa có TT KH bên NCT</t>
  </si>
  <si>
    <t>[RB] CCO2 phê duyệt hồ sơ luồng Điều chỉnh + chưa có TTKH bên NCT</t>
  </si>
  <si>
    <t>CCO2 phê duyệt hồ sơ Điều chỉnh HM RB
- Hồ sơ có Chứng từ nợ
- Chưa có TT KH bên NCT</t>
  </si>
  <si>
    <t>Version 1.0.1</t>
  </si>
  <si>
    <t>Medium</t>
  </si>
  <si>
    <t>Low</t>
  </si>
  <si>
    <t>1.0.1</t>
  </si>
  <si>
    <t>http://jira.msb.com.vn/browse/CMOBPMHM-1673</t>
  </si>
  <si>
    <t>http://jira.msb.com.vn/browse/CMOBPMHM-1672</t>
  </si>
  <si>
    <t>http://jira.msb.com.vn/browse/CMOBPMHM-1673
http://jira.msb.com.vn/browse/CMOBPMHM-1676</t>
  </si>
  <si>
    <t>http://jira.msb.com.vn/browse/CMOBPMHM-1674</t>
  </si>
  <si>
    <t>APIs_Cán bộ quản lý +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</si>
</sst>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d\-mmm\-yy;@"/>
    <numFmt numFmtId="165" formatCode="[$-409]dd/mmm/yy;@"/>
    <numFmt numFmtId="166" formatCode="[$-409]d\-mmm\-yy;@"/>
  </numFmts>
  <fonts count="43">
    <font>
      <sz val="11"/>
      <color theme="1"/>
      <name val="Calibri"/>
      <family val="2"/>
      <scheme val="minor"/>
    </font>
    <font>
      <b/>
      <sz val="10"/>
      <color rgb="FF1F497D"/>
      <name val="Arial"/>
      <family val="2"/>
    </font>
    <font>
      <sz val="11"/>
      <name val="ＭＳ Ｐゴシック"/>
      <family val="3"/>
      <charset val="128"/>
    </font>
    <font>
      <b/>
      <sz val="10"/>
      <color indexed="8"/>
      <name val="Arial"/>
      <family val="2"/>
    </font>
    <font>
      <sz val="10"/>
      <name val="Arial"/>
      <family val="2"/>
    </font>
    <font>
      <sz val="11"/>
      <name val="明朝"/>
      <family val="1"/>
      <charset val="128"/>
    </font>
    <font>
      <sz val="10"/>
      <color indexed="8"/>
      <name val="Arial"/>
      <family val="2"/>
    </font>
    <font>
      <b/>
      <sz val="11"/>
      <color theme="1"/>
      <name val="Calibri"/>
      <family val="2"/>
      <scheme val="minor"/>
    </font>
    <font>
      <sz val="10"/>
      <name val="Tahoma"/>
      <family val="2"/>
    </font>
    <font>
      <b/>
      <sz val="8"/>
      <name val="Arial"/>
      <family val="2"/>
    </font>
    <font>
      <sz val="9"/>
      <color theme="1"/>
      <name val="Arial"/>
      <family val="2"/>
    </font>
    <font>
      <sz val="9"/>
      <name val="Arial"/>
      <family val="2"/>
    </font>
    <font>
      <b/>
      <sz val="11"/>
      <color rgb="FFFF0000"/>
      <name val="Arial"/>
      <family val="2"/>
    </font>
    <font>
      <b/>
      <sz val="8"/>
      <color indexed="8"/>
      <name val="Arial"/>
      <family val="2"/>
    </font>
    <font>
      <sz val="9"/>
      <color indexed="8"/>
      <name val="Arial"/>
      <family val="2"/>
    </font>
    <font>
      <i/>
      <sz val="10"/>
      <color indexed="8"/>
      <name val="Arial"/>
      <family val="2"/>
    </font>
    <font>
      <sz val="11"/>
      <name val="Tahoma"/>
      <family val="2"/>
    </font>
    <font>
      <b/>
      <sz val="9"/>
      <color indexed="62"/>
      <name val="Tahoma"/>
      <family val="2"/>
    </font>
    <font>
      <sz val="9"/>
      <name val="Tahoma"/>
      <family val="2"/>
    </font>
    <font>
      <b/>
      <sz val="9"/>
      <name val="Tahoma"/>
      <family val="2"/>
    </font>
    <font>
      <b/>
      <sz val="26"/>
      <color indexed="17"/>
      <name val="Tahoma"/>
      <family val="2"/>
    </font>
    <font>
      <b/>
      <sz val="26"/>
      <name val="Tahoma"/>
      <family val="2"/>
    </font>
    <font>
      <b/>
      <sz val="36"/>
      <color rgb="FF1F497D"/>
      <name val="Arial"/>
      <family val="2"/>
    </font>
    <font>
      <b/>
      <sz val="36"/>
      <name val="Arial"/>
      <family val="2"/>
    </font>
    <font>
      <b/>
      <sz val="9"/>
      <color indexed="12"/>
      <name val="Tahoma"/>
      <family val="2"/>
    </font>
    <font>
      <sz val="9"/>
      <color indexed="12"/>
      <name val="Tahoma"/>
      <family val="2"/>
    </font>
    <font>
      <b/>
      <sz val="10"/>
      <color theme="3"/>
      <name val="Arial"/>
      <family val="2"/>
    </font>
    <font>
      <sz val="10"/>
      <color rgb="FF1F497D"/>
      <name val="Arial"/>
      <family val="2"/>
    </font>
    <font>
      <sz val="8"/>
      <name val="Calibri"/>
      <family val="2"/>
      <scheme val="minor"/>
    </font>
    <font>
      <sz val="11"/>
      <color rgb="FF000000"/>
      <name val="Calibri"/>
      <family val="2"/>
      <scheme val="minor"/>
    </font>
    <font>
      <sz val="13"/>
      <color rgb="FFFF0000"/>
      <name val="Calibri"/>
      <family val="2"/>
      <scheme val="minor"/>
    </font>
    <font>
      <sz val="11"/>
      <name val="Dialog"/>
    </font>
    <font>
      <sz val="11"/>
      <name val="Calibri"/>
      <family val="2"/>
      <scheme val="minor"/>
    </font>
    <font>
      <b/>
      <sz val="11"/>
      <name val="Calibri"/>
      <family val="2"/>
      <scheme val="minor"/>
    </font>
    <font>
      <b/>
      <sz val="11"/>
      <color rgb="FF1F497D"/>
      <name val="Arial"/>
      <family val="2"/>
    </font>
    <font>
      <b/>
      <sz val="11"/>
      <color indexed="8"/>
      <name val="Arial"/>
      <family val="2"/>
    </font>
    <font>
      <sz val="11"/>
      <name val="Arial"/>
      <family val="2"/>
    </font>
    <font>
      <sz val="11"/>
      <color theme="1"/>
      <name val="Arial"/>
      <family val="2"/>
    </font>
    <font>
      <b/>
      <sz val="11"/>
      <name val="Arial"/>
      <family val="2"/>
    </font>
    <font>
      <b/>
      <sz val="11"/>
      <color theme="0"/>
      <name val="Arial"/>
      <family val="2"/>
    </font>
    <font>
      <b/>
      <sz val="11"/>
      <color theme="4" tint="-0.499984740745262"/>
      <name val="Arial"/>
      <family val="2"/>
    </font>
    <font>
      <b/>
      <sz val="11"/>
      <color theme="4" tint="-0.499984740745262"/>
      <name val="Ar"/>
    </font>
    <font>
      <u/>
      <sz val="11"/>
      <color theme="10"/>
      <name val="Calibri"/>
      <family val="2"/>
      <scheme val="minor"/>
    </font>
  </fonts>
  <fills count="19">
    <fill>
      <patternFill patternType="none"/>
    </fill>
    <fill>
      <patternFill patternType="gray125"/>
    </fill>
    <fill>
      <patternFill patternType="solid">
        <fgColor indexed="9"/>
        <bgColor indexed="64"/>
      </patternFill>
    </fill>
    <fill>
      <patternFill patternType="solid">
        <fgColor theme="0"/>
        <bgColor indexed="26"/>
      </patternFill>
    </fill>
    <fill>
      <patternFill patternType="solid">
        <fgColor theme="0"/>
        <bgColor indexed="64"/>
      </patternFill>
    </fill>
    <fill>
      <patternFill patternType="solid">
        <fgColor theme="4" tint="-0.249977111117893"/>
        <bgColor indexed="32"/>
      </patternFill>
    </fill>
    <fill>
      <patternFill patternType="solid">
        <fgColor rgb="FFCCFFCC"/>
        <bgColor indexed="32"/>
      </patternFill>
    </fill>
    <fill>
      <patternFill patternType="solid">
        <fgColor theme="8" tint="-0.249977111117893"/>
        <bgColor indexed="32"/>
      </patternFill>
    </fill>
    <fill>
      <patternFill patternType="solid">
        <fgColor indexed="9"/>
        <bgColor indexed="26"/>
      </patternFill>
    </fill>
    <fill>
      <patternFill patternType="solid">
        <fgColor theme="4" tint="0.39997558519241921"/>
        <bgColor indexed="32"/>
      </patternFill>
    </fill>
    <fill>
      <patternFill patternType="solid">
        <fgColor theme="0"/>
        <bgColor indexed="41"/>
      </patternFill>
    </fill>
    <fill>
      <patternFill patternType="solid">
        <fgColor theme="0"/>
        <bgColor indexed="32"/>
      </patternFill>
    </fill>
    <fill>
      <patternFill patternType="solid">
        <fgColor theme="5" tint="0.59999389629810485"/>
        <bgColor indexed="26"/>
      </patternFill>
    </fill>
    <fill>
      <patternFill patternType="solid">
        <fgColor rgb="FFA7D6E3"/>
        <bgColor indexed="32"/>
      </patternFill>
    </fill>
    <fill>
      <patternFill patternType="solid">
        <fgColor theme="4" tint="0.59999389629810485"/>
        <bgColor indexed="26"/>
      </patternFill>
    </fill>
    <fill>
      <patternFill patternType="solid">
        <fgColor theme="8" tint="0.59999389629810485"/>
        <bgColor indexed="26"/>
      </patternFill>
    </fill>
    <fill>
      <patternFill patternType="solid">
        <fgColor indexed="42"/>
        <bgColor indexed="64"/>
      </patternFill>
    </fill>
    <fill>
      <patternFill patternType="solid">
        <fgColor theme="0"/>
        <bgColor rgb="FF000000"/>
      </patternFill>
    </fill>
    <fill>
      <patternFill patternType="solid">
        <fgColor theme="5" tint="0.59999389629810485"/>
        <bgColor indexed="32"/>
      </patternFill>
    </fill>
  </fills>
  <borders count="46">
    <border>
      <left/>
      <right/>
      <top/>
      <bottom/>
      <diagonal/>
    </border>
    <border>
      <left style="thin">
        <color theme="8"/>
      </left>
      <right style="thin">
        <color theme="8"/>
      </right>
      <top style="medium">
        <color theme="8"/>
      </top>
      <bottom style="thin">
        <color theme="8"/>
      </bottom>
      <diagonal/>
    </border>
    <border>
      <left style="thin">
        <color theme="8"/>
      </left>
      <right style="thin">
        <color theme="8"/>
      </right>
      <top style="thin">
        <color theme="8"/>
      </top>
      <bottom style="thin">
        <color theme="8"/>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3" tint="0.39994506668294322"/>
      </left>
      <right style="thin">
        <color theme="3" tint="0.39991454817346722"/>
      </right>
      <top style="medium">
        <color theme="3" tint="0.39994506668294322"/>
      </top>
      <bottom style="thin">
        <color theme="3" tint="0.39991454817346722"/>
      </bottom>
      <diagonal/>
    </border>
    <border>
      <left style="thin">
        <color theme="3" tint="0.39991454817346722"/>
      </left>
      <right/>
      <top style="medium">
        <color theme="3" tint="0.39994506668294322"/>
      </top>
      <bottom style="thin">
        <color theme="3" tint="0.39991454817346722"/>
      </bottom>
      <diagonal/>
    </border>
    <border>
      <left/>
      <right style="thin">
        <color theme="3" tint="0.39988402966399123"/>
      </right>
      <top style="medium">
        <color theme="3" tint="0.39994506668294322"/>
      </top>
      <bottom style="thin">
        <color theme="3" tint="0.39991454817346722"/>
      </bottom>
      <diagonal/>
    </border>
    <border>
      <left/>
      <right style="thin">
        <color theme="3" tint="0.39991454817346722"/>
      </right>
      <top style="medium">
        <color theme="3" tint="0.39994506668294322"/>
      </top>
      <bottom style="thin">
        <color theme="3" tint="0.39991454817346722"/>
      </bottom>
      <diagonal/>
    </border>
    <border>
      <left style="medium">
        <color theme="3" tint="0.39994506668294322"/>
      </left>
      <right style="thin">
        <color theme="3" tint="0.39991454817346722"/>
      </right>
      <top style="thin">
        <color theme="3" tint="0.39991454817346722"/>
      </top>
      <bottom style="thin">
        <color theme="3" tint="0.39991454817346722"/>
      </bottom>
      <diagonal/>
    </border>
    <border>
      <left style="thin">
        <color theme="3" tint="0.39991454817346722"/>
      </left>
      <right/>
      <top style="thin">
        <color theme="3" tint="0.39991454817346722"/>
      </top>
      <bottom style="thin">
        <color theme="3" tint="0.39991454817346722"/>
      </bottom>
      <diagonal/>
    </border>
    <border>
      <left/>
      <right style="thin">
        <color theme="3" tint="0.39991454817346722"/>
      </right>
      <top style="thin">
        <color theme="3" tint="0.39991454817346722"/>
      </top>
      <bottom style="thin">
        <color theme="3" tint="0.39991454817346722"/>
      </bottom>
      <diagonal/>
    </border>
    <border>
      <left style="thin">
        <color theme="3" tint="0.39991454817346722"/>
      </left>
      <right style="thin">
        <color theme="3" tint="0.39991454817346722"/>
      </right>
      <top style="thin">
        <color theme="3" tint="0.39991454817346722"/>
      </top>
      <bottom style="thin">
        <color theme="3" tint="0.39991454817346722"/>
      </bottom>
      <diagonal/>
    </border>
    <border>
      <left/>
      <right/>
      <top style="thin">
        <color theme="3" tint="0.39991454817346722"/>
      </top>
      <bottom style="thin">
        <color theme="3" tint="0.39991454817346722"/>
      </bottom>
      <diagonal/>
    </border>
    <border>
      <left/>
      <right style="medium">
        <color theme="3" tint="0.39991454817346722"/>
      </right>
      <top style="thin">
        <color theme="3" tint="0.39991454817346722"/>
      </top>
      <bottom style="thin">
        <color theme="3" tint="0.39991454817346722"/>
      </bottom>
      <diagonal/>
    </border>
    <border>
      <left style="thin">
        <color theme="3" tint="0.39991454817346722"/>
      </left>
      <right/>
      <top style="thin">
        <color theme="3" tint="0.39991454817346722"/>
      </top>
      <bottom/>
      <diagonal/>
    </border>
    <border>
      <left/>
      <right style="thin">
        <color theme="3" tint="0.39991454817346722"/>
      </right>
      <top style="thin">
        <color theme="3" tint="0.39991454817346722"/>
      </top>
      <bottom/>
      <diagonal/>
    </border>
    <border>
      <left style="thin">
        <color theme="3" tint="0.39991454817346722"/>
      </left>
      <right/>
      <top style="thin">
        <color theme="3" tint="0.39991454817346722"/>
      </top>
      <bottom style="thin">
        <color rgb="FF548DD4"/>
      </bottom>
      <diagonal/>
    </border>
    <border>
      <left/>
      <right style="thin">
        <color theme="3" tint="0.39991454817346722"/>
      </right>
      <top style="thin">
        <color theme="3" tint="0.39991454817346722"/>
      </top>
      <bottom style="thin">
        <color rgb="FF548DD4"/>
      </bottom>
      <diagonal/>
    </border>
    <border>
      <left style="medium">
        <color rgb="FF548DD4"/>
      </left>
      <right/>
      <top style="thin">
        <color rgb="FF548DD4"/>
      </top>
      <bottom style="thin">
        <color rgb="FF548DD4"/>
      </bottom>
      <diagonal/>
    </border>
    <border>
      <left/>
      <right/>
      <top style="thin">
        <color rgb="FF548DD4"/>
      </top>
      <bottom style="thin">
        <color rgb="FF548DD4"/>
      </bottom>
      <diagonal/>
    </border>
    <border>
      <left/>
      <right style="medium">
        <color theme="3" tint="0.39991454817346722"/>
      </right>
      <top style="thin">
        <color rgb="FF548DD4"/>
      </top>
      <bottom style="thin">
        <color rgb="FF548DD4"/>
      </bottom>
      <diagonal/>
    </border>
    <border>
      <left style="thin">
        <color theme="3" tint="0.39991454817346722"/>
      </left>
      <right/>
      <top style="thin">
        <color rgb="FF548DD4"/>
      </top>
      <bottom style="thin">
        <color theme="3" tint="0.39991454817346722"/>
      </bottom>
      <diagonal/>
    </border>
    <border>
      <left/>
      <right/>
      <top style="thin">
        <color rgb="FF548DD4"/>
      </top>
      <bottom style="thin">
        <color theme="3" tint="0.39991454817346722"/>
      </bottom>
      <diagonal/>
    </border>
    <border>
      <left/>
      <right style="medium">
        <color theme="3" tint="0.39991454817346722"/>
      </right>
      <top style="thin">
        <color rgb="FF548DD4"/>
      </top>
      <bottom style="thin">
        <color theme="3" tint="0.39991454817346722"/>
      </bottom>
      <diagonal/>
    </border>
    <border>
      <left style="medium">
        <color theme="3" tint="0.39994506668294322"/>
      </left>
      <right style="thin">
        <color theme="3" tint="0.39991454817346722"/>
      </right>
      <top style="thin">
        <color theme="3" tint="0.39991454817346722"/>
      </top>
      <bottom/>
      <diagonal/>
    </border>
    <border>
      <left style="thin">
        <color theme="3" tint="0.39991454817346722"/>
      </left>
      <right style="medium">
        <color theme="3" tint="0.39991454817346722"/>
      </right>
      <top style="thin">
        <color theme="3" tint="0.39991454817346722"/>
      </top>
      <bottom style="thin">
        <color theme="3" tint="0.39991454817346722"/>
      </bottom>
      <diagonal/>
    </border>
    <border>
      <left style="thin">
        <color theme="3" tint="0.39991454817346722"/>
      </left>
      <right style="thin">
        <color theme="3" tint="0.39991454817346722"/>
      </right>
      <top style="thin">
        <color theme="3" tint="0.39991454817346722"/>
      </top>
      <bottom/>
      <diagonal/>
    </border>
    <border>
      <left style="medium">
        <color theme="3" tint="0.39994506668294322"/>
      </left>
      <right/>
      <top style="thin">
        <color theme="3" tint="0.39991454817346722"/>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theme="8"/>
      </right>
      <top style="medium">
        <color indexed="64"/>
      </top>
      <bottom style="thin">
        <color theme="8"/>
      </bottom>
      <diagonal/>
    </border>
    <border>
      <left style="thin">
        <color theme="8"/>
      </left>
      <right style="thin">
        <color theme="8"/>
      </right>
      <top style="medium">
        <color indexed="64"/>
      </top>
      <bottom style="thin">
        <color theme="8"/>
      </bottom>
      <diagonal/>
    </border>
    <border>
      <left style="thin">
        <color theme="8"/>
      </left>
      <right style="medium">
        <color indexed="64"/>
      </right>
      <top style="medium">
        <color indexed="64"/>
      </top>
      <bottom style="thin">
        <color theme="8"/>
      </bottom>
      <diagonal/>
    </border>
    <border>
      <left style="medium">
        <color indexed="64"/>
      </left>
      <right style="thin">
        <color theme="8"/>
      </right>
      <top style="thin">
        <color theme="8"/>
      </top>
      <bottom style="thin">
        <color theme="8"/>
      </bottom>
      <diagonal/>
    </border>
    <border>
      <left style="thin">
        <color theme="8"/>
      </left>
      <right style="medium">
        <color indexed="64"/>
      </right>
      <top style="thin">
        <color theme="8"/>
      </top>
      <bottom style="thin">
        <color theme="8"/>
      </bottom>
      <diagonal/>
    </border>
    <border>
      <left style="medium">
        <color indexed="64"/>
      </left>
      <right style="thin">
        <color theme="8"/>
      </right>
      <top style="thin">
        <color theme="8"/>
      </top>
      <bottom style="medium">
        <color indexed="64"/>
      </bottom>
      <diagonal/>
    </border>
    <border>
      <left style="thin">
        <color theme="8"/>
      </left>
      <right style="medium">
        <color indexed="64"/>
      </right>
      <top style="thin">
        <color theme="8"/>
      </top>
      <bottom style="medium">
        <color indexed="64"/>
      </bottom>
      <diagonal/>
    </border>
  </borders>
  <cellStyleXfs count="8">
    <xf numFmtId="0" fontId="0" fillId="0" borderId="0"/>
    <xf numFmtId="164" fontId="7" fillId="0" borderId="0" applyNumberFormat="0" applyFill="0" applyBorder="0" applyAlignment="0" applyProtection="0"/>
    <xf numFmtId="165" fontId="2" fillId="0" borderId="0" applyFont="0"/>
    <xf numFmtId="165" fontId="5" fillId="0" borderId="0"/>
    <xf numFmtId="165" fontId="2" fillId="0" borderId="0"/>
    <xf numFmtId="164" fontId="4" fillId="0" borderId="0"/>
    <xf numFmtId="164" fontId="2" fillId="0" borderId="0">
      <alignment vertical="center"/>
    </xf>
    <xf numFmtId="0" fontId="42" fillId="0" borderId="0" applyNumberFormat="0" applyFill="0" applyBorder="0" applyAlignment="0" applyProtection="0"/>
  </cellStyleXfs>
  <cellXfs count="178">
    <xf numFmtId="0" fontId="0" fillId="0" borderId="0" xfId="0"/>
    <xf numFmtId="164" fontId="1" fillId="16" borderId="0" xfId="6" applyFont="1" applyFill="1" applyAlignment="1">
      <alignment horizontal="left" vertical="center"/>
    </xf>
    <xf numFmtId="0" fontId="8" fillId="8" borderId="0" xfId="0" applyFont="1" applyFill="1"/>
    <xf numFmtId="0" fontId="13" fillId="14" borderId="16" xfId="0" applyFont="1" applyFill="1" applyBorder="1" applyAlignment="1">
      <alignment horizontal="left" vertical="center"/>
    </xf>
    <xf numFmtId="0" fontId="14" fillId="8" borderId="29" xfId="0" applyFont="1" applyFill="1" applyBorder="1" applyAlignment="1">
      <alignment horizontal="left" vertical="center"/>
    </xf>
    <xf numFmtId="0" fontId="14" fillId="8" borderId="30" xfId="0" applyFont="1" applyFill="1" applyBorder="1" applyAlignment="1">
      <alignment horizontal="left" vertical="center"/>
    </xf>
    <xf numFmtId="0" fontId="14" fillId="8" borderId="31" xfId="0" applyFont="1" applyFill="1" applyBorder="1" applyAlignment="1">
      <alignment horizontal="left" vertical="center"/>
    </xf>
    <xf numFmtId="0" fontId="13" fillId="14" borderId="16" xfId="0" applyFont="1" applyFill="1" applyBorder="1" applyAlignment="1">
      <alignment vertical="center"/>
    </xf>
    <xf numFmtId="166" fontId="14" fillId="8" borderId="20" xfId="0" applyNumberFormat="1" applyFont="1" applyFill="1" applyBorder="1" applyAlignment="1">
      <alignment horizontal="left" vertical="center"/>
    </xf>
    <xf numFmtId="166" fontId="14" fillId="8" borderId="21" xfId="0" applyNumberFormat="1" applyFont="1" applyFill="1" applyBorder="1" applyAlignment="1">
      <alignment horizontal="left" vertical="center"/>
    </xf>
    <xf numFmtId="165" fontId="9" fillId="12" borderId="32" xfId="4" applyFont="1" applyFill="1" applyBorder="1" applyAlignment="1">
      <alignment horizontal="left" vertical="center" wrapText="1"/>
    </xf>
    <xf numFmtId="0" fontId="13" fillId="14" borderId="19" xfId="0" applyFont="1" applyFill="1" applyBorder="1" applyAlignment="1">
      <alignment horizontal="center" vertical="center"/>
    </xf>
    <xf numFmtId="0" fontId="13" fillId="14" borderId="19" xfId="0" applyFont="1" applyFill="1" applyBorder="1" applyAlignment="1">
      <alignment horizontal="center" vertical="center" wrapText="1"/>
    </xf>
    <xf numFmtId="0" fontId="13" fillId="14" borderId="17" xfId="0" applyFont="1" applyFill="1" applyBorder="1" applyAlignment="1">
      <alignment horizontal="center" vertical="center" wrapText="1"/>
    </xf>
    <xf numFmtId="0" fontId="13" fillId="14" borderId="33" xfId="0" applyFont="1" applyFill="1" applyBorder="1" applyAlignment="1">
      <alignment horizontal="center" vertical="center" wrapText="1"/>
    </xf>
    <xf numFmtId="1" fontId="6" fillId="14" borderId="34" xfId="0" applyNumberFormat="1" applyFont="1" applyFill="1" applyBorder="1" applyAlignment="1">
      <alignment horizontal="center" vertical="center"/>
    </xf>
    <xf numFmtId="0" fontId="6" fillId="14" borderId="16" xfId="0" applyFont="1" applyFill="1" applyBorder="1" applyAlignment="1">
      <alignment horizontal="right" vertical="center"/>
    </xf>
    <xf numFmtId="1" fontId="6" fillId="15" borderId="34" xfId="0" applyNumberFormat="1" applyFont="1" applyFill="1" applyBorder="1" applyAlignment="1">
      <alignment horizontal="center" vertical="center"/>
    </xf>
    <xf numFmtId="0" fontId="3" fillId="14" borderId="35" xfId="0" applyFont="1" applyFill="1" applyBorder="1" applyAlignment="1">
      <alignment horizontal="left" vertical="center"/>
    </xf>
    <xf numFmtId="0" fontId="15" fillId="8" borderId="17" xfId="0" applyFont="1" applyFill="1" applyBorder="1" applyAlignment="1">
      <alignment horizontal="center" vertical="center"/>
    </xf>
    <xf numFmtId="0" fontId="15" fillId="8" borderId="20" xfId="0" applyFont="1" applyFill="1" applyBorder="1" applyAlignment="1">
      <alignment horizontal="center" vertical="center"/>
    </xf>
    <xf numFmtId="0" fontId="15" fillId="8" borderId="20" xfId="0" applyFont="1" applyFill="1" applyBorder="1" applyAlignment="1">
      <alignment horizontal="center" vertical="center" wrapText="1"/>
    </xf>
    <xf numFmtId="0" fontId="15" fillId="8" borderId="21" xfId="0" applyFont="1" applyFill="1" applyBorder="1" applyAlignment="1">
      <alignment horizontal="center" vertical="center"/>
    </xf>
    <xf numFmtId="0" fontId="15" fillId="8" borderId="19" xfId="0" applyFont="1" applyFill="1" applyBorder="1" applyAlignment="1">
      <alignment horizontal="center" vertical="center"/>
    </xf>
    <xf numFmtId="0" fontId="15" fillId="8" borderId="19" xfId="0" applyFont="1" applyFill="1" applyBorder="1" applyAlignment="1">
      <alignment horizontal="center" vertical="center" wrapText="1"/>
    </xf>
    <xf numFmtId="0" fontId="15" fillId="8" borderId="22" xfId="0" applyFont="1" applyFill="1" applyBorder="1" applyAlignment="1">
      <alignment horizontal="center" vertical="center" wrapText="1"/>
    </xf>
    <xf numFmtId="10" fontId="15" fillId="8" borderId="33" xfId="0" applyNumberFormat="1" applyFont="1" applyFill="1" applyBorder="1" applyAlignment="1">
      <alignment horizontal="center" vertical="center"/>
    </xf>
    <xf numFmtId="0" fontId="6" fillId="14" borderId="32" xfId="0" applyFont="1" applyFill="1" applyBorder="1" applyAlignment="1">
      <alignment horizontal="right" vertical="center"/>
    </xf>
    <xf numFmtId="0" fontId="15" fillId="8" borderId="34" xfId="0" applyFont="1" applyFill="1" applyBorder="1" applyAlignment="1">
      <alignment horizontal="center" vertical="center"/>
    </xf>
    <xf numFmtId="0" fontId="15" fillId="8" borderId="34" xfId="0" applyFont="1" applyFill="1" applyBorder="1" applyAlignment="1">
      <alignment horizontal="center" vertical="center" wrapText="1"/>
    </xf>
    <xf numFmtId="0" fontId="3" fillId="0" borderId="17"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164" fontId="8" fillId="2" borderId="0" xfId="5" applyFont="1" applyFill="1"/>
    <xf numFmtId="164" fontId="16" fillId="2" borderId="0" xfId="6" applyFont="1" applyFill="1">
      <alignment vertical="center"/>
    </xf>
    <xf numFmtId="164" fontId="19" fillId="16" borderId="7" xfId="6" applyFont="1" applyFill="1" applyBorder="1" applyAlignment="1">
      <alignment shrinkToFit="1"/>
    </xf>
    <xf numFmtId="164" fontId="19" fillId="16" borderId="0" xfId="6" applyFont="1" applyFill="1" applyAlignment="1">
      <alignment shrinkToFit="1"/>
    </xf>
    <xf numFmtId="164" fontId="19" fillId="16" borderId="8" xfId="6" applyFont="1" applyFill="1" applyBorder="1" applyAlignment="1">
      <alignment shrinkToFit="1"/>
    </xf>
    <xf numFmtId="164" fontId="21" fillId="16" borderId="7" xfId="6" applyFont="1" applyFill="1" applyBorder="1" applyAlignment="1">
      <alignment horizontal="center" vertical="center" wrapText="1"/>
    </xf>
    <xf numFmtId="164" fontId="21" fillId="16" borderId="0" xfId="6" applyFont="1" applyFill="1" applyAlignment="1">
      <alignment horizontal="center" vertical="center" wrapText="1"/>
    </xf>
    <xf numFmtId="164" fontId="21" fillId="16" borderId="8" xfId="6" applyFont="1" applyFill="1" applyBorder="1" applyAlignment="1">
      <alignment horizontal="center" vertical="center" wrapText="1"/>
    </xf>
    <xf numFmtId="164" fontId="24" fillId="16" borderId="8" xfId="6" applyFont="1" applyFill="1" applyBorder="1" applyAlignment="1">
      <alignment horizontal="center"/>
    </xf>
    <xf numFmtId="164" fontId="24" fillId="16" borderId="7" xfId="6" applyFont="1" applyFill="1" applyBorder="1" applyAlignment="1">
      <alignment horizontal="left"/>
    </xf>
    <xf numFmtId="164" fontId="26" fillId="0" borderId="0" xfId="6" applyFont="1" applyAlignment="1">
      <alignment horizontal="left" vertical="center" wrapText="1"/>
    </xf>
    <xf numFmtId="164" fontId="1" fillId="16" borderId="0" xfId="6" applyFont="1" applyFill="1" applyAlignment="1">
      <alignment horizontal="left"/>
    </xf>
    <xf numFmtId="164" fontId="1" fillId="16" borderId="0" xfId="6" applyFont="1" applyFill="1" applyAlignment="1">
      <alignment horizontal="left" vertical="center" wrapText="1"/>
    </xf>
    <xf numFmtId="164" fontId="24" fillId="16" borderId="0" xfId="6" applyFont="1" applyFill="1" applyAlignment="1">
      <alignment horizontal="left"/>
    </xf>
    <xf numFmtId="164" fontId="24" fillId="16" borderId="8" xfId="6" applyFont="1" applyFill="1" applyBorder="1" applyAlignment="1">
      <alignment horizontal="left"/>
    </xf>
    <xf numFmtId="164" fontId="24" fillId="16" borderId="7" xfId="6" applyFont="1" applyFill="1" applyBorder="1" applyAlignment="1">
      <alignment horizontal="left" vertical="center" wrapText="1"/>
    </xf>
    <xf numFmtId="164" fontId="27" fillId="16" borderId="0" xfId="6" applyFont="1" applyFill="1" applyAlignment="1">
      <alignment horizontal="left" vertical="center" wrapText="1"/>
    </xf>
    <xf numFmtId="164" fontId="25" fillId="16" borderId="0" xfId="6" applyFont="1" applyFill="1" applyAlignment="1">
      <alignment horizontal="left" vertical="center" wrapText="1"/>
    </xf>
    <xf numFmtId="164" fontId="25" fillId="16" borderId="8" xfId="6" applyFont="1" applyFill="1" applyBorder="1" applyAlignment="1">
      <alignment horizontal="left" vertical="center" wrapText="1"/>
    </xf>
    <xf numFmtId="164" fontId="26" fillId="0" borderId="0" xfId="6" quotePrefix="1" applyFont="1" applyAlignment="1">
      <alignment horizontal="left" vertical="center" wrapText="1"/>
    </xf>
    <xf numFmtId="164" fontId="18" fillId="16" borderId="7" xfId="6" applyFont="1" applyFill="1" applyBorder="1" applyAlignment="1"/>
    <xf numFmtId="164" fontId="18" fillId="16" borderId="0" xfId="6" applyFont="1" applyFill="1" applyAlignment="1"/>
    <xf numFmtId="164" fontId="18" fillId="16" borderId="0" xfId="6" applyFont="1" applyFill="1">
      <alignment vertical="center"/>
    </xf>
    <xf numFmtId="164" fontId="18" fillId="16" borderId="8" xfId="6" applyFont="1" applyFill="1" applyBorder="1">
      <alignment vertical="center"/>
    </xf>
    <xf numFmtId="164" fontId="18" fillId="16" borderId="7" xfId="6" applyFont="1" applyFill="1" applyBorder="1">
      <alignment vertical="center"/>
    </xf>
    <xf numFmtId="164" fontId="18" fillId="16" borderId="9" xfId="6" applyFont="1" applyFill="1" applyBorder="1">
      <alignment vertical="center"/>
    </xf>
    <xf numFmtId="164" fontId="18" fillId="16" borderId="10" xfId="6" applyFont="1" applyFill="1" applyBorder="1">
      <alignment vertical="center"/>
    </xf>
    <xf numFmtId="164" fontId="18" fillId="16" borderId="11" xfId="6" applyFont="1" applyFill="1" applyBorder="1">
      <alignment vertical="center"/>
    </xf>
    <xf numFmtId="0" fontId="30" fillId="0" borderId="0" xfId="0" applyFont="1"/>
    <xf numFmtId="0" fontId="29" fillId="0" borderId="0" xfId="0" applyFont="1"/>
    <xf numFmtId="0" fontId="30" fillId="17" borderId="0" xfId="0" applyFont="1" applyFill="1"/>
    <xf numFmtId="0" fontId="31" fillId="0" borderId="0" xfId="0" applyFont="1" applyAlignment="1">
      <alignment horizontal="right"/>
    </xf>
    <xf numFmtId="0" fontId="32" fillId="0" borderId="0" xfId="0" applyFont="1" applyAlignment="1">
      <alignment wrapText="1"/>
    </xf>
    <xf numFmtId="0" fontId="32" fillId="0" borderId="3" xfId="0" applyFont="1" applyBorder="1" applyAlignment="1">
      <alignment horizontal="left" vertical="top" wrapText="1"/>
    </xf>
    <xf numFmtId="0" fontId="32" fillId="0" borderId="36" xfId="0" applyFont="1" applyBorder="1" applyAlignment="1">
      <alignment horizontal="left" vertical="top" wrapText="1"/>
    </xf>
    <xf numFmtId="0" fontId="32" fillId="0" borderId="3" xfId="0" applyFont="1" applyBorder="1" applyAlignment="1">
      <alignment horizontal="center" vertical="center" wrapText="1"/>
    </xf>
    <xf numFmtId="0" fontId="32" fillId="0" borderId="3" xfId="0" quotePrefix="1" applyFont="1" applyBorder="1" applyAlignment="1">
      <alignment horizontal="left" vertical="top" wrapText="1"/>
    </xf>
    <xf numFmtId="0" fontId="32" fillId="0" borderId="0" xfId="0" applyFont="1" applyAlignment="1">
      <alignment horizontal="left" vertical="top" wrapText="1"/>
    </xf>
    <xf numFmtId="0" fontId="32" fillId="0" borderId="0" xfId="0" applyFont="1" applyAlignment="1">
      <alignment horizontal="center" vertical="center" wrapText="1"/>
    </xf>
    <xf numFmtId="0" fontId="32" fillId="0" borderId="36" xfId="0" applyFont="1" applyBorder="1" applyAlignment="1">
      <alignment horizontal="center" vertical="center" wrapText="1"/>
    </xf>
    <xf numFmtId="0" fontId="32" fillId="0" borderId="3" xfId="0" applyFont="1" applyBorder="1" applyAlignment="1">
      <alignment horizontal="left" vertical="center" wrapText="1"/>
    </xf>
    <xf numFmtId="164" fontId="33" fillId="2" borderId="0" xfId="0" applyNumberFormat="1" applyFont="1" applyFill="1" applyAlignment="1">
      <alignment horizontal="left" vertical="top" wrapText="1"/>
    </xf>
    <xf numFmtId="164" fontId="33" fillId="3" borderId="0" xfId="2" applyNumberFormat="1" applyFont="1" applyFill="1" applyAlignment="1">
      <alignment horizontal="left" vertical="top" wrapText="1"/>
    </xf>
    <xf numFmtId="164" fontId="32" fillId="4" borderId="0" xfId="2" applyNumberFormat="1" applyFont="1" applyFill="1" applyAlignment="1">
      <alignment horizontal="left" vertical="top" wrapText="1"/>
    </xf>
    <xf numFmtId="164" fontId="32" fillId="4" borderId="0" xfId="0" applyNumberFormat="1" applyFont="1" applyFill="1" applyAlignment="1">
      <alignment horizontal="center" vertical="center" wrapText="1"/>
    </xf>
    <xf numFmtId="164" fontId="32" fillId="4" borderId="0" xfId="0" applyNumberFormat="1" applyFont="1" applyFill="1" applyAlignment="1">
      <alignment horizontal="left" vertical="top" wrapText="1"/>
    </xf>
    <xf numFmtId="164" fontId="32" fillId="4" borderId="0" xfId="0" applyNumberFormat="1" applyFont="1" applyFill="1" applyAlignment="1">
      <alignment wrapText="1"/>
    </xf>
    <xf numFmtId="0" fontId="32" fillId="4" borderId="0" xfId="0" applyFont="1" applyFill="1" applyAlignment="1">
      <alignment horizontal="center" vertical="center" wrapText="1"/>
    </xf>
    <xf numFmtId="0" fontId="32" fillId="4" borderId="0" xfId="0" applyFont="1" applyFill="1" applyAlignment="1">
      <alignment horizontal="left" vertical="top" wrapText="1"/>
    </xf>
    <xf numFmtId="0" fontId="32" fillId="4" borderId="0" xfId="0" applyFont="1" applyFill="1" applyAlignment="1">
      <alignment vertical="top" wrapText="1"/>
    </xf>
    <xf numFmtId="164" fontId="32" fillId="2" borderId="0" xfId="3" applyNumberFormat="1" applyFont="1" applyFill="1" applyAlignment="1">
      <alignment horizontal="left" vertical="top" wrapText="1"/>
    </xf>
    <xf numFmtId="2" fontId="32" fillId="2" borderId="0" xfId="3" applyNumberFormat="1" applyFont="1" applyFill="1" applyAlignment="1">
      <alignment horizontal="left" vertical="top" wrapText="1"/>
    </xf>
    <xf numFmtId="164" fontId="33" fillId="7" borderId="3" xfId="4" applyNumberFormat="1" applyFont="1" applyFill="1" applyBorder="1" applyAlignment="1">
      <alignment horizontal="center" vertical="center" wrapText="1"/>
    </xf>
    <xf numFmtId="164" fontId="33" fillId="7" borderId="1" xfId="4" applyNumberFormat="1" applyFont="1" applyFill="1" applyBorder="1" applyAlignment="1">
      <alignment horizontal="center" vertical="center" wrapText="1"/>
    </xf>
    <xf numFmtId="164" fontId="33" fillId="7" borderId="38" xfId="4" applyNumberFormat="1" applyFont="1" applyFill="1" applyBorder="1" applyAlignment="1">
      <alignment horizontal="center" vertical="center" wrapText="1"/>
    </xf>
    <xf numFmtId="164" fontId="33" fillId="8" borderId="0" xfId="0" applyNumberFormat="1" applyFont="1" applyFill="1" applyAlignment="1">
      <alignment horizontal="center" vertical="center" wrapText="1"/>
    </xf>
    <xf numFmtId="165" fontId="33" fillId="9" borderId="3" xfId="4" applyFont="1" applyFill="1" applyBorder="1" applyAlignment="1">
      <alignment horizontal="left" vertical="top" wrapText="1"/>
    </xf>
    <xf numFmtId="165" fontId="33" fillId="9" borderId="3" xfId="4" applyFont="1" applyFill="1" applyBorder="1" applyAlignment="1">
      <alignment horizontal="center" vertical="center" wrapText="1"/>
    </xf>
    <xf numFmtId="165" fontId="33" fillId="9" borderId="37" xfId="4" applyFont="1" applyFill="1" applyBorder="1" applyAlignment="1">
      <alignment horizontal="center" vertical="center" wrapText="1"/>
    </xf>
    <xf numFmtId="165" fontId="33" fillId="9" borderId="36" xfId="4" applyFont="1" applyFill="1" applyBorder="1" applyAlignment="1">
      <alignment horizontal="center" vertical="center" wrapText="1"/>
    </xf>
    <xf numFmtId="164" fontId="33" fillId="9" borderId="36" xfId="4" applyNumberFormat="1" applyFont="1" applyFill="1" applyBorder="1" applyAlignment="1">
      <alignment horizontal="left" vertical="top" wrapText="1"/>
    </xf>
    <xf numFmtId="164" fontId="32" fillId="8" borderId="0" xfId="0" applyNumberFormat="1" applyFont="1" applyFill="1" applyAlignment="1">
      <alignment horizontal="center" vertical="center" wrapText="1"/>
    </xf>
    <xf numFmtId="165" fontId="33" fillId="18" borderId="3" xfId="4" applyFont="1" applyFill="1" applyBorder="1" applyAlignment="1">
      <alignment horizontal="left" vertical="top" wrapText="1"/>
    </xf>
    <xf numFmtId="165" fontId="33" fillId="18" borderId="3" xfId="4" applyFont="1" applyFill="1" applyBorder="1" applyAlignment="1">
      <alignment horizontal="center" vertical="center" wrapText="1"/>
    </xf>
    <xf numFmtId="165" fontId="33" fillId="18" borderId="37" xfId="4" applyFont="1" applyFill="1" applyBorder="1" applyAlignment="1">
      <alignment horizontal="center" vertical="center" wrapText="1"/>
    </xf>
    <xf numFmtId="165" fontId="33" fillId="18" borderId="36" xfId="4" applyFont="1" applyFill="1" applyBorder="1" applyAlignment="1">
      <alignment horizontal="center" vertical="center" wrapText="1"/>
    </xf>
    <xf numFmtId="164" fontId="33" fillId="18" borderId="36" xfId="4" applyNumberFormat="1" applyFont="1" applyFill="1" applyBorder="1" applyAlignment="1">
      <alignment horizontal="left" vertical="top" wrapText="1"/>
    </xf>
    <xf numFmtId="164" fontId="32" fillId="10" borderId="3" xfId="4" applyNumberFormat="1" applyFont="1" applyFill="1" applyBorder="1" applyAlignment="1">
      <alignment horizontal="left" vertical="top" wrapText="1"/>
    </xf>
    <xf numFmtId="0" fontId="32" fillId="0" borderId="3" xfId="0" applyFont="1" applyBorder="1" applyAlignment="1">
      <alignment vertical="top" wrapText="1"/>
    </xf>
    <xf numFmtId="164" fontId="32" fillId="11" borderId="3" xfId="0" applyNumberFormat="1" applyFont="1" applyFill="1" applyBorder="1" applyAlignment="1">
      <alignment horizontal="left" vertical="top" wrapText="1"/>
    </xf>
    <xf numFmtId="164" fontId="32" fillId="10" borderId="37" xfId="4" applyNumberFormat="1" applyFont="1" applyFill="1" applyBorder="1" applyAlignment="1">
      <alignment horizontal="left" vertical="top" wrapText="1"/>
    </xf>
    <xf numFmtId="0" fontId="32" fillId="0" borderId="36" xfId="0" applyFont="1" applyBorder="1" applyAlignment="1">
      <alignment vertical="top" wrapText="1"/>
    </xf>
    <xf numFmtId="0" fontId="32" fillId="0" borderId="0" xfId="0" applyFont="1" applyAlignment="1">
      <alignment vertical="top" wrapText="1"/>
    </xf>
    <xf numFmtId="164" fontId="33" fillId="9" borderId="3" xfId="4" applyNumberFormat="1" applyFont="1" applyFill="1" applyBorder="1" applyAlignment="1">
      <alignment horizontal="left" vertical="top" wrapText="1"/>
    </xf>
    <xf numFmtId="164" fontId="34" fillId="2" borderId="0" xfId="0" applyNumberFormat="1" applyFont="1" applyFill="1" applyAlignment="1">
      <alignment horizontal="left" vertical="top" wrapText="1"/>
    </xf>
    <xf numFmtId="164" fontId="34" fillId="2" borderId="0" xfId="0" applyNumberFormat="1" applyFont="1" applyFill="1" applyAlignment="1">
      <alignment horizontal="left" vertical="center" wrapText="1"/>
    </xf>
    <xf numFmtId="165" fontId="35" fillId="3" borderId="0" xfId="2" applyFont="1" applyFill="1" applyAlignment="1">
      <alignment horizontal="left" vertical="top" wrapText="1"/>
    </xf>
    <xf numFmtId="165" fontId="36" fillId="4" borderId="0" xfId="2" applyFont="1" applyFill="1" applyAlignment="1">
      <alignment horizontal="left" vertical="top" wrapText="1"/>
    </xf>
    <xf numFmtId="164" fontId="37" fillId="4" borderId="0" xfId="0" applyNumberFormat="1" applyFont="1" applyFill="1" applyAlignment="1">
      <alignment horizontal="left" vertical="top" wrapText="1"/>
    </xf>
    <xf numFmtId="164" fontId="37" fillId="4" borderId="0" xfId="0" applyNumberFormat="1" applyFont="1" applyFill="1" applyAlignment="1">
      <alignment wrapText="1"/>
    </xf>
    <xf numFmtId="0" fontId="38" fillId="2" borderId="0" xfId="0" applyFont="1" applyFill="1" applyAlignment="1">
      <alignment horizontal="left" vertical="top" wrapText="1"/>
    </xf>
    <xf numFmtId="165" fontId="38" fillId="3" borderId="0" xfId="2" applyFont="1" applyFill="1" applyAlignment="1">
      <alignment horizontal="left" vertical="top" wrapText="1"/>
    </xf>
    <xf numFmtId="0" fontId="36" fillId="4" borderId="0" xfId="0" applyFont="1" applyFill="1" applyAlignment="1">
      <alignment horizontal="left" vertical="top" wrapText="1"/>
    </xf>
    <xf numFmtId="0" fontId="36" fillId="4" borderId="0" xfId="0" applyFont="1" applyFill="1" applyAlignment="1">
      <alignment vertical="top" wrapText="1"/>
    </xf>
    <xf numFmtId="165" fontId="38" fillId="5" borderId="39" xfId="4" applyFont="1" applyFill="1" applyBorder="1" applyAlignment="1">
      <alignment horizontal="left" vertical="top" wrapText="1"/>
    </xf>
    <xf numFmtId="1" fontId="39" fillId="5" borderId="40" xfId="4" applyNumberFormat="1" applyFont="1" applyFill="1" applyBorder="1" applyAlignment="1">
      <alignment horizontal="center" vertical="center" wrapText="1"/>
    </xf>
    <xf numFmtId="1" fontId="39" fillId="5" borderId="41" xfId="4" applyNumberFormat="1" applyFont="1" applyFill="1" applyBorder="1" applyAlignment="1">
      <alignment horizontal="center" vertical="center" wrapText="1"/>
    </xf>
    <xf numFmtId="0" fontId="38" fillId="6" borderId="42" xfId="0" applyFont="1" applyFill="1" applyBorder="1" applyAlignment="1">
      <alignment horizontal="left" vertical="top" wrapText="1"/>
    </xf>
    <xf numFmtId="1" fontId="38" fillId="6" borderId="2" xfId="0" applyNumberFormat="1" applyFont="1" applyFill="1" applyBorder="1" applyAlignment="1">
      <alignment horizontal="center" vertical="center" wrapText="1"/>
    </xf>
    <xf numFmtId="1" fontId="38" fillId="6" borderId="43" xfId="0" applyNumberFormat="1" applyFont="1" applyFill="1" applyBorder="1" applyAlignment="1">
      <alignment horizontal="center" vertical="center" wrapText="1"/>
    </xf>
    <xf numFmtId="165" fontId="38" fillId="2" borderId="42" xfId="3" applyFont="1" applyFill="1" applyBorder="1" applyAlignment="1">
      <alignment horizontal="left" vertical="top" wrapText="1"/>
    </xf>
    <xf numFmtId="1" fontId="36" fillId="2" borderId="2" xfId="3" applyNumberFormat="1" applyFont="1" applyFill="1" applyBorder="1" applyAlignment="1">
      <alignment horizontal="center" vertical="center" wrapText="1"/>
    </xf>
    <xf numFmtId="1" fontId="36" fillId="2" borderId="43" xfId="3" applyNumberFormat="1" applyFont="1" applyFill="1" applyBorder="1" applyAlignment="1">
      <alignment horizontal="center" vertical="center" wrapText="1"/>
    </xf>
    <xf numFmtId="0" fontId="0" fillId="0" borderId="0" xfId="0" applyAlignment="1">
      <alignment horizontal="left" vertical="top" wrapText="1"/>
    </xf>
    <xf numFmtId="165" fontId="38" fillId="2" borderId="44" xfId="3" applyFont="1" applyFill="1" applyBorder="1" applyAlignment="1">
      <alignment horizontal="left" vertical="top" wrapText="1"/>
    </xf>
    <xf numFmtId="1" fontId="36" fillId="2" borderId="45" xfId="3" applyNumberFormat="1" applyFont="1" applyFill="1" applyBorder="1" applyAlignment="1">
      <alignment horizontal="center" vertical="center" wrapText="1"/>
    </xf>
    <xf numFmtId="164" fontId="40" fillId="2" borderId="0" xfId="0" applyNumberFormat="1" applyFont="1" applyFill="1" applyAlignment="1">
      <alignment horizontal="left" vertical="top" wrapText="1"/>
    </xf>
    <xf numFmtId="164" fontId="41" fillId="2" borderId="0" xfId="0" applyNumberFormat="1" applyFont="1" applyFill="1" applyAlignment="1">
      <alignment horizontal="left" vertical="top" wrapText="1"/>
    </xf>
    <xf numFmtId="0" fontId="6" fillId="14" borderId="34" xfId="0" applyFont="1" applyFill="1" applyBorder="1" applyAlignment="1">
      <alignment horizontal="left" vertical="center"/>
    </xf>
    <xf numFmtId="165" fontId="9" fillId="12" borderId="12" xfId="4" applyFont="1" applyFill="1" applyBorder="1" applyAlignment="1">
      <alignment horizontal="left" vertical="center" wrapText="1"/>
    </xf>
    <xf numFmtId="165" fontId="9" fillId="12" borderId="15" xfId="4" applyFont="1" applyFill="1" applyBorder="1" applyAlignment="1">
      <alignment horizontal="left" vertical="center" wrapText="1"/>
    </xf>
    <xf numFmtId="165" fontId="9" fillId="12" borderId="16" xfId="4" applyFont="1" applyFill="1" applyBorder="1" applyAlignment="1">
      <alignment vertical="center" wrapText="1"/>
    </xf>
    <xf numFmtId="165" fontId="9" fillId="12" borderId="19" xfId="4" applyFont="1" applyFill="1" applyBorder="1" applyAlignment="1">
      <alignment vertical="center" wrapText="1"/>
    </xf>
    <xf numFmtId="165" fontId="11" fillId="8" borderId="22" xfId="4" applyFont="1" applyFill="1" applyBorder="1" applyAlignment="1">
      <alignment horizontal="left" vertical="center" wrapText="1"/>
    </xf>
    <xf numFmtId="165" fontId="11" fillId="8" borderId="23" xfId="4" applyFont="1" applyFill="1" applyBorder="1" applyAlignment="1">
      <alignment horizontal="left" vertical="center" wrapText="1"/>
    </xf>
    <xf numFmtId="166" fontId="10" fillId="8" borderId="17" xfId="4" applyNumberFormat="1" applyFont="1" applyFill="1" applyBorder="1" applyAlignment="1">
      <alignment horizontal="left" vertical="center" wrapText="1"/>
    </xf>
    <xf numFmtId="166" fontId="10" fillId="8" borderId="20" xfId="4" applyNumberFormat="1" applyFont="1" applyFill="1" applyBorder="1" applyAlignment="1">
      <alignment horizontal="left" vertical="center" wrapText="1"/>
    </xf>
    <xf numFmtId="166" fontId="10" fillId="8" borderId="21" xfId="4" applyNumberFormat="1" applyFont="1" applyFill="1" applyBorder="1" applyAlignment="1">
      <alignment horizontal="left" vertical="center" wrapText="1"/>
    </xf>
    <xf numFmtId="164" fontId="12" fillId="13" borderId="27" xfId="1" applyFont="1" applyFill="1" applyBorder="1" applyAlignment="1">
      <alignment horizontal="center" vertical="center" wrapText="1"/>
    </xf>
    <xf numFmtId="164" fontId="12" fillId="13" borderId="28" xfId="1" applyFont="1" applyFill="1" applyBorder="1" applyAlignment="1">
      <alignment horizontal="center" vertical="center" wrapText="1"/>
    </xf>
    <xf numFmtId="0" fontId="42" fillId="0" borderId="3" xfId="7" applyBorder="1" applyAlignment="1">
      <alignment horizontal="left" vertical="top" wrapText="1"/>
    </xf>
    <xf numFmtId="164" fontId="17" fillId="16" borderId="4" xfId="6" applyFont="1" applyFill="1" applyBorder="1" applyAlignment="1">
      <alignment horizontal="center"/>
    </xf>
    <xf numFmtId="164" fontId="18" fillId="16" borderId="5" xfId="6" applyFont="1" applyFill="1" applyBorder="1">
      <alignment vertical="center"/>
    </xf>
    <xf numFmtId="164" fontId="18" fillId="16" borderId="6" xfId="6" applyFont="1" applyFill="1" applyBorder="1">
      <alignment vertical="center"/>
    </xf>
    <xf numFmtId="164" fontId="17" fillId="16" borderId="7" xfId="6" applyFont="1" applyFill="1" applyBorder="1" applyAlignment="1">
      <alignment horizontal="center"/>
    </xf>
    <xf numFmtId="164" fontId="17" fillId="16" borderId="0" xfId="6" applyFont="1" applyFill="1" applyAlignment="1">
      <alignment horizontal="center"/>
    </xf>
    <xf numFmtId="164" fontId="17" fillId="16" borderId="8" xfId="6" applyFont="1" applyFill="1" applyBorder="1" applyAlignment="1">
      <alignment horizontal="center"/>
    </xf>
    <xf numFmtId="164" fontId="20" fillId="16" borderId="7" xfId="6" applyFont="1" applyFill="1" applyBorder="1" applyAlignment="1">
      <alignment horizontal="center" vertical="center" wrapText="1"/>
    </xf>
    <xf numFmtId="164" fontId="21" fillId="16" borderId="0" xfId="6" applyFont="1" applyFill="1" applyAlignment="1">
      <alignment horizontal="center" vertical="center" wrapText="1"/>
    </xf>
    <xf numFmtId="164" fontId="21" fillId="16" borderId="8" xfId="6" applyFont="1" applyFill="1" applyBorder="1" applyAlignment="1">
      <alignment horizontal="center" vertical="center" wrapText="1"/>
    </xf>
    <xf numFmtId="164" fontId="21" fillId="16" borderId="7" xfId="6" applyFont="1" applyFill="1" applyBorder="1" applyAlignment="1">
      <alignment horizontal="center" vertical="center" wrapText="1"/>
    </xf>
    <xf numFmtId="164" fontId="22" fillId="16" borderId="0" xfId="6" applyFont="1" applyFill="1" applyAlignment="1">
      <alignment horizontal="center" vertical="center" wrapText="1"/>
    </xf>
    <xf numFmtId="164" fontId="23" fillId="16" borderId="0" xfId="6" applyFont="1" applyFill="1" applyAlignment="1">
      <alignment horizontal="center" vertical="center" wrapText="1"/>
    </xf>
    <xf numFmtId="164" fontId="24" fillId="16" borderId="7" xfId="6" applyFont="1" applyFill="1" applyBorder="1" applyAlignment="1">
      <alignment horizontal="center" vertical="center" wrapText="1"/>
    </xf>
    <xf numFmtId="164" fontId="25" fillId="16" borderId="0" xfId="6" applyFont="1" applyFill="1" applyAlignment="1">
      <alignment horizontal="center" vertical="center" wrapText="1"/>
    </xf>
    <xf numFmtId="164" fontId="25" fillId="16" borderId="8" xfId="6" applyFont="1" applyFill="1" applyBorder="1" applyAlignment="1">
      <alignment horizontal="center" vertical="center" wrapText="1"/>
    </xf>
    <xf numFmtId="164" fontId="24" fillId="16" borderId="7" xfId="6" applyFont="1" applyFill="1" applyBorder="1" applyAlignment="1">
      <alignment horizontal="center"/>
    </xf>
    <xf numFmtId="164" fontId="24" fillId="16" borderId="0" xfId="6" applyFont="1" applyFill="1" applyAlignment="1">
      <alignment horizontal="center"/>
    </xf>
    <xf numFmtId="164" fontId="1" fillId="16" borderId="0" xfId="6" applyFont="1" applyFill="1" applyAlignment="1">
      <alignment horizontal="left" vertical="center" wrapText="1"/>
    </xf>
    <xf numFmtId="165" fontId="10" fillId="8" borderId="13" xfId="4" applyFont="1" applyFill="1" applyBorder="1" applyAlignment="1">
      <alignment horizontal="left" vertical="center" wrapText="1"/>
    </xf>
    <xf numFmtId="165" fontId="10" fillId="8" borderId="14" xfId="4" applyFont="1" applyFill="1" applyBorder="1" applyAlignment="1">
      <alignment horizontal="left" vertical="center" wrapText="1"/>
    </xf>
    <xf numFmtId="165" fontId="11" fillId="3" borderId="17" xfId="4" applyFont="1" applyFill="1" applyBorder="1" applyAlignment="1">
      <alignment horizontal="left" vertical="center" wrapText="1"/>
    </xf>
    <xf numFmtId="165" fontId="11" fillId="3" borderId="20" xfId="4" applyFont="1" applyFill="1" applyBorder="1" applyAlignment="1">
      <alignment horizontal="left" vertical="center" wrapText="1"/>
    </xf>
    <xf numFmtId="165" fontId="11" fillId="3" borderId="21" xfId="4" applyFont="1" applyFill="1" applyBorder="1" applyAlignment="1">
      <alignment horizontal="left" vertical="center" wrapText="1"/>
    </xf>
    <xf numFmtId="165" fontId="10" fillId="8" borderId="17" xfId="4" applyFont="1" applyFill="1" applyBorder="1" applyAlignment="1">
      <alignment horizontal="left" vertical="center" wrapText="1"/>
    </xf>
    <xf numFmtId="165" fontId="10" fillId="8" borderId="18" xfId="4" applyFont="1" applyFill="1" applyBorder="1" applyAlignment="1">
      <alignment horizontal="left" vertical="center" wrapText="1"/>
    </xf>
    <xf numFmtId="166" fontId="10" fillId="8" borderId="17" xfId="4" applyNumberFormat="1" applyFont="1" applyFill="1" applyBorder="1" applyAlignment="1">
      <alignment horizontal="left" vertical="center" wrapText="1"/>
    </xf>
    <xf numFmtId="166" fontId="10" fillId="8" borderId="20" xfId="4" applyNumberFormat="1" applyFont="1" applyFill="1" applyBorder="1" applyAlignment="1">
      <alignment horizontal="left" vertical="center" wrapText="1"/>
    </xf>
    <xf numFmtId="166" fontId="10" fillId="8" borderId="21" xfId="4" applyNumberFormat="1" applyFont="1" applyFill="1" applyBorder="1" applyAlignment="1">
      <alignment horizontal="left" vertical="center" wrapText="1"/>
    </xf>
    <xf numFmtId="165" fontId="11" fillId="8" borderId="17" xfId="4" applyFont="1" applyFill="1" applyBorder="1" applyAlignment="1">
      <alignment horizontal="left" vertical="center" wrapText="1"/>
    </xf>
    <xf numFmtId="165" fontId="11" fillId="8" borderId="18" xfId="4" applyFont="1" applyFill="1" applyBorder="1" applyAlignment="1">
      <alignment horizontal="left" vertical="center" wrapText="1"/>
    </xf>
    <xf numFmtId="166" fontId="11" fillId="8" borderId="24" xfId="4" applyNumberFormat="1" applyFont="1" applyFill="1" applyBorder="1" applyAlignment="1">
      <alignment horizontal="left" vertical="center" wrapText="1"/>
    </xf>
    <xf numFmtId="166" fontId="11" fillId="8" borderId="25" xfId="4" applyNumberFormat="1" applyFont="1" applyFill="1" applyBorder="1" applyAlignment="1">
      <alignment horizontal="left" vertical="center" wrapText="1"/>
    </xf>
    <xf numFmtId="164" fontId="12" fillId="13" borderId="26" xfId="1" applyFont="1" applyFill="1" applyBorder="1" applyAlignment="1">
      <alignment horizontal="left" vertical="center" wrapText="1"/>
    </xf>
    <xf numFmtId="164" fontId="12" fillId="13" borderId="27" xfId="1" applyFont="1" applyFill="1" applyBorder="1" applyAlignment="1">
      <alignment horizontal="left" vertical="center" wrapText="1"/>
    </xf>
  </cellXfs>
  <cellStyles count="8">
    <cellStyle name="Hyperlink" xfId="7" builtinId="8"/>
    <cellStyle name="Normal" xfId="0" builtinId="0"/>
    <cellStyle name="Normal 6" xfId="2" xr:uid="{00000000-0005-0000-0000-000001000000}"/>
    <cellStyle name="Normal_PBP_Application_TC v1.0" xfId="6" xr:uid="{00000000-0005-0000-0000-000002000000}"/>
    <cellStyle name="Normal_Sheet1" xfId="4" xr:uid="{00000000-0005-0000-0000-000003000000}"/>
    <cellStyle name="Normal_Sheet1_BlueSword-3_Browser_Func_TC_v1.0 )" xfId="5" xr:uid="{00000000-0005-0000-0000-000004000000}"/>
    <cellStyle name="RowLevel_1" xfId="1" builtinId="1" iLevel="0"/>
    <cellStyle name="標準_打刻ﾃﾞｰﾀ収集" xfId="3" xr:uid="{00000000-0005-0000-0000-000006000000}"/>
  </cellStyles>
  <dxfs count="2">
    <dxf>
      <fill>
        <patternFill>
          <fgColor rgb="FFFF0000"/>
          <bgColor rgb="FFFF0000"/>
        </patternFill>
      </fill>
    </dxf>
    <dxf>
      <fill>
        <patternFill>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jira.msb.com.vn/browse/CMOBPMHM-16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workbookViewId="0">
      <selection activeCell="E17" sqref="E17"/>
    </sheetView>
  </sheetViews>
  <sheetFormatPr defaultColWidth="9.140625" defaultRowHeight="14.25"/>
  <cols>
    <col min="1" max="1" width="9.140625" style="34"/>
    <col min="2" max="2" width="5.85546875" style="34" customWidth="1"/>
    <col min="3" max="4" width="9.140625" style="34"/>
    <col min="5" max="5" width="33.85546875" style="34" customWidth="1"/>
    <col min="6" max="6" width="9.140625" style="34"/>
    <col min="7" max="7" width="16.5703125" style="34" customWidth="1"/>
    <col min="8" max="8" width="31.85546875" style="34" customWidth="1"/>
    <col min="9" max="16384" width="9.140625" style="34"/>
  </cols>
  <sheetData>
    <row r="1" spans="1:10" ht="15" thickBot="1">
      <c r="A1" s="33"/>
      <c r="B1" s="33"/>
      <c r="C1" s="33"/>
      <c r="D1" s="33"/>
      <c r="E1" s="33"/>
      <c r="F1" s="33"/>
      <c r="G1" s="33"/>
      <c r="H1" s="33"/>
      <c r="I1" s="33"/>
      <c r="J1" s="33"/>
    </row>
    <row r="2" spans="1:10">
      <c r="A2" s="33"/>
      <c r="B2" s="144"/>
      <c r="C2" s="145"/>
      <c r="D2" s="145"/>
      <c r="E2" s="145"/>
      <c r="F2" s="145"/>
      <c r="G2" s="145"/>
      <c r="H2" s="145"/>
      <c r="I2" s="145"/>
      <c r="J2" s="146"/>
    </row>
    <row r="3" spans="1:10">
      <c r="A3" s="33"/>
      <c r="B3" s="147"/>
      <c r="C3" s="148"/>
      <c r="D3" s="148"/>
      <c r="E3" s="148"/>
      <c r="F3" s="148"/>
      <c r="G3" s="148"/>
      <c r="H3" s="148"/>
      <c r="I3" s="148"/>
      <c r="J3" s="149"/>
    </row>
    <row r="4" spans="1:10">
      <c r="A4" s="33"/>
      <c r="B4" s="35"/>
      <c r="C4" s="36"/>
      <c r="D4" s="36"/>
      <c r="E4" s="36"/>
      <c r="F4" s="36"/>
      <c r="G4" s="36"/>
      <c r="H4" s="36"/>
      <c r="I4" s="36"/>
      <c r="J4" s="37"/>
    </row>
    <row r="5" spans="1:10">
      <c r="A5" s="33"/>
      <c r="B5" s="35"/>
      <c r="C5" s="36"/>
      <c r="D5" s="36"/>
      <c r="E5" s="36"/>
      <c r="F5" s="36"/>
      <c r="G5" s="36"/>
      <c r="H5" s="36"/>
      <c r="I5" s="36"/>
      <c r="J5" s="37"/>
    </row>
    <row r="6" spans="1:10">
      <c r="A6" s="33"/>
      <c r="B6" s="150"/>
      <c r="C6" s="151"/>
      <c r="D6" s="151"/>
      <c r="E6" s="151"/>
      <c r="F6" s="151"/>
      <c r="G6" s="151"/>
      <c r="H6" s="151"/>
      <c r="I6" s="151"/>
      <c r="J6" s="152"/>
    </row>
    <row r="7" spans="1:10">
      <c r="A7" s="33"/>
      <c r="B7" s="153"/>
      <c r="C7" s="151"/>
      <c r="D7" s="151"/>
      <c r="E7" s="151"/>
      <c r="F7" s="151"/>
      <c r="G7" s="151"/>
      <c r="H7" s="151"/>
      <c r="I7" s="151"/>
      <c r="J7" s="152"/>
    </row>
    <row r="8" spans="1:10" ht="45">
      <c r="A8" s="33"/>
      <c r="B8" s="38"/>
      <c r="C8" s="39"/>
      <c r="D8" s="39"/>
      <c r="E8" s="154" t="s">
        <v>0</v>
      </c>
      <c r="F8" s="155"/>
      <c r="G8" s="155"/>
      <c r="H8" s="155"/>
      <c r="I8" s="39"/>
      <c r="J8" s="40"/>
    </row>
    <row r="9" spans="1:10">
      <c r="A9" s="33"/>
      <c r="B9" s="156"/>
      <c r="C9" s="157"/>
      <c r="D9" s="157"/>
      <c r="E9" s="157"/>
      <c r="F9" s="157"/>
      <c r="G9" s="157"/>
      <c r="H9" s="157"/>
      <c r="I9" s="157"/>
      <c r="J9" s="158"/>
    </row>
    <row r="10" spans="1:10">
      <c r="A10" s="33"/>
      <c r="B10" s="159"/>
      <c r="C10" s="160"/>
      <c r="D10" s="160"/>
      <c r="E10" s="160"/>
      <c r="F10" s="160"/>
      <c r="G10" s="160"/>
      <c r="H10" s="160"/>
      <c r="I10" s="160"/>
      <c r="J10" s="41"/>
    </row>
    <row r="11" spans="1:10">
      <c r="A11" s="33"/>
      <c r="B11" s="42"/>
      <c r="C11" s="1" t="s">
        <v>1</v>
      </c>
      <c r="D11" s="1"/>
      <c r="E11" s="43" t="s">
        <v>2</v>
      </c>
      <c r="F11" s="44"/>
      <c r="G11" s="45" t="s">
        <v>3</v>
      </c>
      <c r="H11" s="43" t="s">
        <v>4</v>
      </c>
      <c r="I11" s="46"/>
      <c r="J11" s="47"/>
    </row>
    <row r="12" spans="1:10">
      <c r="A12" s="33"/>
      <c r="B12" s="48" t="s">
        <v>5</v>
      </c>
      <c r="C12" s="161" t="s">
        <v>6</v>
      </c>
      <c r="D12" s="161"/>
      <c r="E12" s="43"/>
      <c r="F12" s="49"/>
      <c r="G12" s="45" t="s">
        <v>7</v>
      </c>
      <c r="H12" s="43" t="s">
        <v>8</v>
      </c>
      <c r="I12" s="50"/>
      <c r="J12" s="51"/>
    </row>
    <row r="13" spans="1:10">
      <c r="A13" s="33"/>
      <c r="B13" s="42"/>
      <c r="C13" s="1" t="s">
        <v>9</v>
      </c>
      <c r="D13" s="1"/>
      <c r="E13" s="43" t="s">
        <v>10</v>
      </c>
      <c r="F13" s="44"/>
      <c r="G13" s="45" t="s">
        <v>11</v>
      </c>
      <c r="H13" s="43"/>
      <c r="I13" s="46"/>
      <c r="J13" s="47"/>
    </row>
    <row r="14" spans="1:10">
      <c r="A14" s="33"/>
      <c r="B14" s="42"/>
      <c r="C14" s="1" t="s">
        <v>7</v>
      </c>
      <c r="D14" s="1"/>
      <c r="E14" s="43" t="s">
        <v>12</v>
      </c>
      <c r="F14" s="44"/>
      <c r="G14" s="45" t="s">
        <v>13</v>
      </c>
      <c r="H14" s="43" t="s">
        <v>14</v>
      </c>
      <c r="I14" s="46"/>
      <c r="J14" s="47"/>
    </row>
    <row r="15" spans="1:10">
      <c r="A15" s="33"/>
      <c r="B15" s="42"/>
      <c r="C15" s="1" t="s">
        <v>15</v>
      </c>
      <c r="D15" s="1"/>
      <c r="E15" s="43">
        <v>44980</v>
      </c>
      <c r="F15" s="44"/>
      <c r="G15" s="45" t="s">
        <v>7</v>
      </c>
      <c r="H15" s="43" t="s">
        <v>16</v>
      </c>
      <c r="I15" s="46"/>
      <c r="J15" s="47"/>
    </row>
    <row r="16" spans="1:10">
      <c r="A16" s="33"/>
      <c r="B16" s="42"/>
      <c r="C16" s="1" t="s">
        <v>17</v>
      </c>
      <c r="D16" s="1"/>
      <c r="E16" s="52" t="s">
        <v>317</v>
      </c>
      <c r="F16" s="44"/>
      <c r="G16" s="45" t="s">
        <v>18</v>
      </c>
      <c r="H16" s="43"/>
      <c r="I16" s="46"/>
      <c r="J16" s="47"/>
    </row>
    <row r="17" spans="1:10">
      <c r="A17" s="33"/>
      <c r="B17" s="53"/>
      <c r="C17" s="54"/>
      <c r="D17" s="54"/>
      <c r="E17" s="55"/>
      <c r="F17" s="55"/>
      <c r="G17" s="55"/>
      <c r="H17" s="55"/>
      <c r="I17" s="55"/>
      <c r="J17" s="56"/>
    </row>
    <row r="18" spans="1:10">
      <c r="B18" s="57"/>
      <c r="C18" s="55"/>
      <c r="D18" s="55"/>
      <c r="E18" s="55"/>
      <c r="F18" s="55"/>
      <c r="G18" s="55"/>
      <c r="H18" s="55"/>
      <c r="I18" s="55"/>
      <c r="J18" s="56"/>
    </row>
    <row r="19" spans="1:10" ht="15" thickBot="1">
      <c r="B19" s="58"/>
      <c r="C19" s="59"/>
      <c r="D19" s="59"/>
      <c r="E19" s="59"/>
      <c r="F19" s="59"/>
      <c r="G19" s="59"/>
      <c r="H19" s="59"/>
      <c r="I19" s="59"/>
      <c r="J19" s="60"/>
    </row>
  </sheetData>
  <mergeCells count="12">
    <mergeCell ref="C16:D16"/>
    <mergeCell ref="B2:J2"/>
    <mergeCell ref="B3:J3"/>
    <mergeCell ref="B6:J7"/>
    <mergeCell ref="E8:H8"/>
    <mergeCell ref="B9:J9"/>
    <mergeCell ref="B10:I10"/>
    <mergeCell ref="C11:D11"/>
    <mergeCell ref="C12:D12"/>
    <mergeCell ref="C13:D13"/>
    <mergeCell ref="C14:D14"/>
    <mergeCell ref="C15:D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3"/>
  <sheetViews>
    <sheetView tabSelected="1" zoomScale="59" zoomScaleNormal="59" workbookViewId="0">
      <selection activeCell="E93" sqref="E93"/>
    </sheetView>
  </sheetViews>
  <sheetFormatPr defaultColWidth="9.140625" defaultRowHeight="15" outlineLevelRow="1"/>
  <cols>
    <col min="1" max="1" width="18" style="70" customWidth="1"/>
    <col min="2" max="2" width="29.5703125" style="70" customWidth="1"/>
    <col min="3" max="3" width="36.5703125" style="70" customWidth="1"/>
    <col min="4" max="4" width="35.7109375" style="70" customWidth="1"/>
    <col min="5" max="5" width="31.7109375" style="70" customWidth="1"/>
    <col min="6" max="6" width="45.28515625" style="70" customWidth="1"/>
    <col min="7" max="9" width="10.7109375" style="71" customWidth="1"/>
    <col min="10" max="10" width="12" style="71" customWidth="1"/>
    <col min="11" max="11" width="11.85546875" style="71" customWidth="1"/>
    <col min="12" max="12" width="15" style="71" customWidth="1"/>
    <col min="13" max="13" width="31.28515625" style="70" customWidth="1"/>
    <col min="14" max="16384" width="9.140625" style="65"/>
  </cols>
  <sheetData>
    <row r="1" spans="1:13" s="79" customFormat="1" ht="30">
      <c r="A1" s="129" t="s">
        <v>19</v>
      </c>
      <c r="B1" s="129" t="s">
        <v>322</v>
      </c>
      <c r="C1" s="74"/>
      <c r="D1" s="74"/>
      <c r="E1" s="75"/>
      <c r="F1" s="76"/>
      <c r="G1" s="77"/>
      <c r="H1" s="77"/>
      <c r="I1" s="77"/>
      <c r="J1" s="77"/>
      <c r="K1" s="77"/>
      <c r="L1" s="77"/>
      <c r="M1" s="78"/>
    </row>
    <row r="2" spans="1:13" s="112" customFormat="1">
      <c r="A2" s="107" t="s">
        <v>20</v>
      </c>
      <c r="B2" s="108" t="s">
        <v>314</v>
      </c>
      <c r="C2" s="107"/>
      <c r="D2" s="109"/>
      <c r="E2" s="109"/>
      <c r="F2" s="110"/>
      <c r="G2" s="111"/>
      <c r="H2" s="111"/>
      <c r="I2" s="111"/>
      <c r="J2" s="111"/>
      <c r="K2" s="111"/>
      <c r="L2" s="111"/>
    </row>
    <row r="3" spans="1:13" s="116" customFormat="1" ht="15.75" thickBot="1">
      <c r="A3" s="113"/>
      <c r="B3" s="114"/>
      <c r="C3" s="114"/>
      <c r="D3" s="109"/>
      <c r="E3" s="109"/>
      <c r="F3" s="110"/>
      <c r="G3" s="111"/>
      <c r="H3" s="115"/>
      <c r="I3" s="115"/>
      <c r="J3" s="115"/>
      <c r="K3" s="115"/>
      <c r="L3" s="115"/>
    </row>
    <row r="4" spans="1:13" s="116" customFormat="1">
      <c r="A4" s="117"/>
      <c r="B4" s="118" t="s">
        <v>44</v>
      </c>
      <c r="C4" s="118" t="s">
        <v>315</v>
      </c>
      <c r="D4" s="118" t="s">
        <v>316</v>
      </c>
      <c r="E4" s="119" t="s">
        <v>259</v>
      </c>
      <c r="F4" s="115"/>
      <c r="G4" s="115"/>
      <c r="H4" s="115"/>
      <c r="I4" s="115"/>
      <c r="J4" s="115"/>
      <c r="K4" s="115"/>
      <c r="L4" s="115"/>
    </row>
    <row r="5" spans="1:13" s="116" customFormat="1">
      <c r="A5" s="120"/>
      <c r="B5" s="121">
        <f xml:space="preserve"> SUM(B6:B10)</f>
        <v>76</v>
      </c>
      <c r="C5" s="121">
        <f xml:space="preserve"> SUM(C6:C10)</f>
        <v>0</v>
      </c>
      <c r="D5" s="121">
        <f xml:space="preserve"> SUM(D6:D10)</f>
        <v>0</v>
      </c>
      <c r="E5" s="122">
        <f t="shared" ref="E5:E10" si="0">SUM(B5:D5)</f>
        <v>76</v>
      </c>
      <c r="F5" s="115"/>
      <c r="G5" s="115"/>
      <c r="H5" s="115"/>
      <c r="I5" s="115"/>
      <c r="J5" s="115"/>
      <c r="K5" s="115"/>
      <c r="L5" s="115"/>
    </row>
    <row r="6" spans="1:13" s="116" customFormat="1">
      <c r="A6" s="123" t="s">
        <v>22</v>
      </c>
      <c r="B6" s="124">
        <f>COUNTIFS(K14:K4518, "Passed",J14:J4518,"High")</f>
        <v>76</v>
      </c>
      <c r="C6" s="124">
        <f>COUNTIFS(K14:K4518, "Passed",J14:J4518,"Medium")</f>
        <v>0</v>
      </c>
      <c r="D6" s="124">
        <f>COUNTIFS(K14:K4518, "Passed",J14:J4518,"Low")</f>
        <v>0</v>
      </c>
      <c r="E6" s="125">
        <f t="shared" si="0"/>
        <v>76</v>
      </c>
      <c r="F6" s="115"/>
      <c r="G6" s="115"/>
      <c r="H6" s="115"/>
      <c r="I6" s="115"/>
      <c r="J6" s="115"/>
      <c r="K6" s="115"/>
      <c r="L6" s="115"/>
    </row>
    <row r="7" spans="1:13" s="116" customFormat="1">
      <c r="A7" s="123" t="s">
        <v>23</v>
      </c>
      <c r="B7" s="124">
        <f>COUNTIFS(K14:K4518, "Failed",J14:J4518,"High")</f>
        <v>0</v>
      </c>
      <c r="C7" s="124">
        <f>COUNTIFS(K14:K4518, "Failed",J14:J4518,"Medium")</f>
        <v>0</v>
      </c>
      <c r="D7" s="124">
        <f>COUNTIFS(K14:K4518, "Failed",J14:J4518,"Low")</f>
        <v>0</v>
      </c>
      <c r="E7" s="125">
        <f t="shared" si="0"/>
        <v>0</v>
      </c>
      <c r="F7" s="115"/>
      <c r="G7" s="115"/>
      <c r="H7" s="115"/>
      <c r="I7" s="115"/>
      <c r="J7" s="115"/>
      <c r="K7" s="115"/>
      <c r="L7" s="115"/>
    </row>
    <row r="8" spans="1:13" s="116" customFormat="1">
      <c r="A8" s="123" t="s">
        <v>24</v>
      </c>
      <c r="B8" s="124">
        <f>COUNTIFS(K14:K4518, "Untested",J14:J4518,"High")</f>
        <v>0</v>
      </c>
      <c r="C8" s="124">
        <f>COUNTIFS(K14:K4518, "Untested",J14:J4518,"Medium")</f>
        <v>0</v>
      </c>
      <c r="D8" s="124">
        <f>COUNTIFS(K14:K4518, "Untested",J14:J4518,"Low")</f>
        <v>0</v>
      </c>
      <c r="E8" s="125">
        <f t="shared" si="0"/>
        <v>0</v>
      </c>
      <c r="F8" s="115"/>
      <c r="G8" s="115"/>
      <c r="H8" s="115"/>
      <c r="I8" s="115"/>
      <c r="J8" s="115"/>
      <c r="K8" s="115"/>
      <c r="L8" s="115"/>
    </row>
    <row r="9" spans="1:13" s="116" customFormat="1">
      <c r="A9" s="123" t="s">
        <v>25</v>
      </c>
      <c r="B9" s="124">
        <f>COUNTIFS(K14:K4518, "Accepted",J14:J4518,"High")</f>
        <v>0</v>
      </c>
      <c r="C9" s="124">
        <f>COUNTIFS(K14:K4518, "Accepted",J14:J4518,"Medium")</f>
        <v>0</v>
      </c>
      <c r="D9" s="124">
        <f>COUNTIFS(K14:K4518, "Accepted",J14:J4518,"Low")</f>
        <v>0</v>
      </c>
      <c r="E9" s="125">
        <f t="shared" si="0"/>
        <v>0</v>
      </c>
      <c r="F9" s="115"/>
      <c r="G9" s="115"/>
      <c r="H9" s="115"/>
      <c r="I9" s="115"/>
      <c r="J9" s="115"/>
      <c r="K9" s="115"/>
      <c r="L9" s="126"/>
    </row>
    <row r="10" spans="1:13" s="116" customFormat="1" ht="15.75" thickBot="1">
      <c r="A10" s="127" t="s">
        <v>26</v>
      </c>
      <c r="B10" s="124">
        <f>COUNTIFS(K14:K4518, "N/A",J14:J4518,"High")</f>
        <v>0</v>
      </c>
      <c r="C10" s="124">
        <f>COUNTIFS(K14:K4518, "N/A",J14:J4518,"Medium")</f>
        <v>0</v>
      </c>
      <c r="D10" s="124">
        <f>COUNTIFS(K14:K4518, "N/A",J14:J4518,"Low")</f>
        <v>0</v>
      </c>
      <c r="E10" s="128">
        <f t="shared" si="0"/>
        <v>0</v>
      </c>
      <c r="F10" s="115"/>
      <c r="G10" s="115"/>
      <c r="H10" s="115"/>
      <c r="I10" s="115"/>
      <c r="J10" s="115"/>
      <c r="K10" s="115"/>
      <c r="L10" s="115"/>
    </row>
    <row r="11" spans="1:13" s="82" customFormat="1" ht="15.75" thickBot="1">
      <c r="A11" s="83"/>
      <c r="B11" s="84"/>
      <c r="C11" s="84"/>
      <c r="D11" s="84"/>
      <c r="E11" s="75"/>
      <c r="F11" s="76"/>
      <c r="G11" s="77"/>
      <c r="H11" s="77"/>
      <c r="I11" s="80"/>
      <c r="J11" s="80"/>
      <c r="K11" s="80"/>
      <c r="L11" s="80"/>
      <c r="M11" s="81"/>
    </row>
    <row r="12" spans="1:13" s="88" customFormat="1" ht="45">
      <c r="A12" s="85" t="s">
        <v>27</v>
      </c>
      <c r="B12" s="85" t="s">
        <v>28</v>
      </c>
      <c r="C12" s="85" t="s">
        <v>29</v>
      </c>
      <c r="D12" s="85" t="s">
        <v>30</v>
      </c>
      <c r="E12" s="85" t="s">
        <v>31</v>
      </c>
      <c r="F12" s="86" t="s">
        <v>32</v>
      </c>
      <c r="G12" s="85" t="s">
        <v>33</v>
      </c>
      <c r="H12" s="85" t="s">
        <v>34</v>
      </c>
      <c r="I12" s="85" t="s">
        <v>35</v>
      </c>
      <c r="J12" s="85" t="s">
        <v>36</v>
      </c>
      <c r="K12" s="85" t="s">
        <v>21</v>
      </c>
      <c r="L12" s="87" t="s">
        <v>37</v>
      </c>
      <c r="M12" s="87" t="s">
        <v>38</v>
      </c>
    </row>
    <row r="13" spans="1:13" s="94" customFormat="1" ht="108" customHeight="1">
      <c r="A13" s="89"/>
      <c r="B13" s="89" t="s">
        <v>39</v>
      </c>
      <c r="C13" s="89" t="s">
        <v>266</v>
      </c>
      <c r="D13" s="89"/>
      <c r="E13" s="89"/>
      <c r="F13" s="89"/>
      <c r="G13" s="90"/>
      <c r="H13" s="90"/>
      <c r="I13" s="90"/>
      <c r="J13" s="90"/>
      <c r="K13" s="91"/>
      <c r="L13" s="92"/>
      <c r="M13" s="93"/>
    </row>
    <row r="14" spans="1:13" s="94" customFormat="1" ht="23.25" customHeight="1">
      <c r="A14" s="95"/>
      <c r="B14" s="95" t="s">
        <v>267</v>
      </c>
      <c r="C14" s="95"/>
      <c r="D14" s="95"/>
      <c r="E14" s="95"/>
      <c r="F14" s="95"/>
      <c r="G14" s="96"/>
      <c r="H14" s="96"/>
      <c r="I14" s="96"/>
      <c r="J14" s="96"/>
      <c r="K14" s="97"/>
      <c r="L14" s="98"/>
      <c r="M14" s="99"/>
    </row>
    <row r="15" spans="1:13" s="105" customFormat="1" ht="409.5" hidden="1" outlineLevel="1">
      <c r="A15" s="100" t="str">
        <f>IF(F15&lt;&gt;"","[FN_"&amp;TEXT(ROW()-14-COUNTBLANK(F$15:$F15),"###")&amp;"]","")</f>
        <v>[FN_1]</v>
      </c>
      <c r="B15" s="66" t="s">
        <v>308</v>
      </c>
      <c r="C15" s="101" t="s">
        <v>309</v>
      </c>
      <c r="D15" s="66" t="s">
        <v>40</v>
      </c>
      <c r="E15" s="66"/>
      <c r="F15" s="66" t="s">
        <v>265</v>
      </c>
      <c r="G15" s="102" t="s">
        <v>41</v>
      </c>
      <c r="H15" s="102" t="s">
        <v>42</v>
      </c>
      <c r="I15" s="102" t="s">
        <v>43</v>
      </c>
      <c r="J15" s="102" t="s">
        <v>44</v>
      </c>
      <c r="K15" s="103" t="s">
        <v>22</v>
      </c>
      <c r="L15" s="67"/>
      <c r="M15" s="104"/>
    </row>
    <row r="16" spans="1:13" s="105" customFormat="1" ht="409.5" hidden="1" outlineLevel="1">
      <c r="A16" s="100" t="str">
        <f>IF(F16&lt;&gt;"","[FN_"&amp;TEXT(ROW()-14-COUNTBLANK(F$15:$F16),"###")&amp;"]","")</f>
        <v>[FN_2]</v>
      </c>
      <c r="B16" s="66" t="s">
        <v>268</v>
      </c>
      <c r="C16" s="101"/>
      <c r="D16" s="66" t="s">
        <v>40</v>
      </c>
      <c r="E16" s="66"/>
      <c r="F16" s="66" t="s">
        <v>269</v>
      </c>
      <c r="G16" s="102" t="s">
        <v>41</v>
      </c>
      <c r="H16" s="102" t="s">
        <v>42</v>
      </c>
      <c r="I16" s="102" t="s">
        <v>43</v>
      </c>
      <c r="J16" s="102" t="s">
        <v>44</v>
      </c>
      <c r="K16" s="103" t="s">
        <v>22</v>
      </c>
      <c r="L16" s="67"/>
      <c r="M16" s="104"/>
    </row>
    <row r="17" spans="1:13" s="105" customFormat="1" ht="409.5" hidden="1" outlineLevel="1">
      <c r="A17" s="100" t="str">
        <f>IF(F17&lt;&gt;"","[FN_"&amp;TEXT(ROW()-14-COUNTBLANK(F$15:$F17),"###")&amp;"]","")</f>
        <v>[FN_3]</v>
      </c>
      <c r="B17" s="66" t="s">
        <v>270</v>
      </c>
      <c r="C17" s="101"/>
      <c r="D17" s="66" t="s">
        <v>40</v>
      </c>
      <c r="E17" s="66"/>
      <c r="F17" s="66" t="s">
        <v>265</v>
      </c>
      <c r="G17" s="102" t="s">
        <v>41</v>
      </c>
      <c r="H17" s="102" t="s">
        <v>42</v>
      </c>
      <c r="I17" s="102" t="s">
        <v>43</v>
      </c>
      <c r="J17" s="102" t="s">
        <v>44</v>
      </c>
      <c r="K17" s="103" t="s">
        <v>22</v>
      </c>
      <c r="L17" s="67"/>
      <c r="M17" s="104"/>
    </row>
    <row r="18" spans="1:13" s="105" customFormat="1" ht="180" hidden="1" outlineLevel="1">
      <c r="A18" s="100" t="str">
        <f>IF(F18&lt;&gt;"","[FN_"&amp;TEXT(ROW()-14-COUNTBLANK(F$15:$F18),"###")&amp;"]","")</f>
        <v>[FN_4]</v>
      </c>
      <c r="B18" s="66" t="s">
        <v>271</v>
      </c>
      <c r="C18" s="101"/>
      <c r="D18" s="73" t="s">
        <v>279</v>
      </c>
      <c r="E18" s="66"/>
      <c r="F18" s="66" t="s">
        <v>272</v>
      </c>
      <c r="G18" s="102" t="s">
        <v>41</v>
      </c>
      <c r="H18" s="102" t="s">
        <v>42</v>
      </c>
      <c r="I18" s="102" t="s">
        <v>43</v>
      </c>
      <c r="J18" s="102" t="s">
        <v>44</v>
      </c>
      <c r="K18" s="103" t="s">
        <v>22</v>
      </c>
      <c r="L18" s="67"/>
      <c r="M18" s="104"/>
    </row>
    <row r="19" spans="1:13" s="105" customFormat="1" ht="180" hidden="1" outlineLevel="1">
      <c r="A19" s="100" t="str">
        <f>IF(F19&lt;&gt;"","[FN_"&amp;TEXT(ROW()-14-COUNTBLANK(F$15:$F19),"###")&amp;"]","")</f>
        <v>[FN_5]</v>
      </c>
      <c r="B19" s="73" t="s">
        <v>273</v>
      </c>
      <c r="C19" s="73" t="s">
        <v>45</v>
      </c>
      <c r="D19" s="73" t="s">
        <v>279</v>
      </c>
      <c r="E19" s="73"/>
      <c r="F19" s="66" t="s">
        <v>272</v>
      </c>
      <c r="G19" s="102" t="s">
        <v>41</v>
      </c>
      <c r="H19" s="102" t="s">
        <v>42</v>
      </c>
      <c r="I19" s="102" t="s">
        <v>43</v>
      </c>
      <c r="J19" s="102" t="s">
        <v>44</v>
      </c>
      <c r="K19" s="103" t="s">
        <v>22</v>
      </c>
      <c r="L19" s="67"/>
      <c r="M19" s="104"/>
    </row>
    <row r="20" spans="1:13" s="105" customFormat="1" ht="180" hidden="1" outlineLevel="1">
      <c r="A20" s="100" t="str">
        <f>IF(F20&lt;&gt;"","[FN_"&amp;TEXT(ROW()-14-COUNTBLANK(F$15:$F20),"###")&amp;"]","")</f>
        <v>[FN_6]</v>
      </c>
      <c r="B20" s="73" t="s">
        <v>274</v>
      </c>
      <c r="C20" s="73" t="s">
        <v>46</v>
      </c>
      <c r="D20" s="73" t="s">
        <v>279</v>
      </c>
      <c r="E20" s="73"/>
      <c r="F20" s="66" t="s">
        <v>272</v>
      </c>
      <c r="G20" s="102" t="s">
        <v>41</v>
      </c>
      <c r="H20" s="102" t="s">
        <v>42</v>
      </c>
      <c r="I20" s="102" t="s">
        <v>43</v>
      </c>
      <c r="J20" s="102" t="s">
        <v>44</v>
      </c>
      <c r="K20" s="103" t="s">
        <v>22</v>
      </c>
      <c r="L20" s="67"/>
      <c r="M20" s="104"/>
    </row>
    <row r="21" spans="1:13" s="105" customFormat="1" ht="180" hidden="1" outlineLevel="1">
      <c r="A21" s="100" t="str">
        <f>IF(F21&lt;&gt;"","[FN_"&amp;TEXT(ROW()-14-COUNTBLANK(F$15:$F21),"###")&amp;"]","")</f>
        <v>[FN_7]</v>
      </c>
      <c r="B21" s="73" t="s">
        <v>275</v>
      </c>
      <c r="C21" s="73" t="s">
        <v>47</v>
      </c>
      <c r="D21" s="73" t="s">
        <v>279</v>
      </c>
      <c r="E21" s="73"/>
      <c r="F21" s="66" t="s">
        <v>272</v>
      </c>
      <c r="G21" s="102" t="s">
        <v>41</v>
      </c>
      <c r="H21" s="102" t="s">
        <v>42</v>
      </c>
      <c r="I21" s="102" t="s">
        <v>43</v>
      </c>
      <c r="J21" s="102" t="s">
        <v>44</v>
      </c>
      <c r="K21" s="103" t="s">
        <v>22</v>
      </c>
      <c r="L21" s="67"/>
      <c r="M21" s="104"/>
    </row>
    <row r="22" spans="1:13" s="105" customFormat="1" ht="180" hidden="1" outlineLevel="1">
      <c r="A22" s="100" t="str">
        <f>IF(F22&lt;&gt;"","[FN_"&amp;TEXT(ROW()-14-COUNTBLANK(F$15:$F22),"###")&amp;"]","")</f>
        <v>[FN_8]</v>
      </c>
      <c r="B22" s="73" t="s">
        <v>276</v>
      </c>
      <c r="C22" s="73" t="s">
        <v>48</v>
      </c>
      <c r="D22" s="73" t="s">
        <v>279</v>
      </c>
      <c r="E22" s="73"/>
      <c r="F22" s="66" t="s">
        <v>272</v>
      </c>
      <c r="G22" s="102" t="s">
        <v>41</v>
      </c>
      <c r="H22" s="102" t="s">
        <v>42</v>
      </c>
      <c r="I22" s="102" t="s">
        <v>43</v>
      </c>
      <c r="J22" s="102" t="s">
        <v>44</v>
      </c>
      <c r="K22" s="103" t="s">
        <v>22</v>
      </c>
      <c r="L22" s="67"/>
      <c r="M22" s="104"/>
    </row>
    <row r="23" spans="1:13" s="105" customFormat="1" ht="180" hidden="1" outlineLevel="1">
      <c r="A23" s="100" t="str">
        <f>IF(F23&lt;&gt;"","[FN_"&amp;TEXT(ROW()-14-COUNTBLANK(F$15:$F23),"###")&amp;"]","")</f>
        <v>[FN_9]</v>
      </c>
      <c r="B23" s="73" t="s">
        <v>277</v>
      </c>
      <c r="C23" s="73" t="s">
        <v>49</v>
      </c>
      <c r="D23" s="73" t="s">
        <v>279</v>
      </c>
      <c r="E23" s="73"/>
      <c r="F23" s="66" t="s">
        <v>272</v>
      </c>
      <c r="G23" s="102" t="s">
        <v>41</v>
      </c>
      <c r="H23" s="102" t="s">
        <v>42</v>
      </c>
      <c r="I23" s="102" t="s">
        <v>43</v>
      </c>
      <c r="J23" s="102" t="s">
        <v>44</v>
      </c>
      <c r="K23" s="103" t="s">
        <v>22</v>
      </c>
      <c r="L23" s="67"/>
      <c r="M23" s="104"/>
    </row>
    <row r="24" spans="1:13" s="105" customFormat="1" ht="180" hidden="1" outlineLevel="1">
      <c r="A24" s="100" t="str">
        <f>IF(F24&lt;&gt;"","[FN_"&amp;TEXT(ROW()-14-COUNTBLANK(F$15:$F24),"###")&amp;"]","")</f>
        <v>[FN_10]</v>
      </c>
      <c r="B24" s="73" t="s">
        <v>278</v>
      </c>
      <c r="C24" s="73" t="s">
        <v>50</v>
      </c>
      <c r="D24" s="73" t="s">
        <v>279</v>
      </c>
      <c r="E24" s="73"/>
      <c r="F24" s="66" t="s">
        <v>272</v>
      </c>
      <c r="G24" s="102" t="s">
        <v>41</v>
      </c>
      <c r="H24" s="102" t="s">
        <v>42</v>
      </c>
      <c r="I24" s="102" t="s">
        <v>43</v>
      </c>
      <c r="J24" s="102" t="s">
        <v>44</v>
      </c>
      <c r="K24" s="103" t="s">
        <v>22</v>
      </c>
      <c r="L24" s="67"/>
      <c r="M24" s="104"/>
    </row>
    <row r="25" spans="1:13" ht="30" hidden="1" outlineLevel="1">
      <c r="A25" s="100" t="str">
        <f>IF(F25&lt;&gt;"","[FN_"&amp;TEXT(ROW()-14-COUNTBLANK(F$15:$F25),"###")&amp;"]","")</f>
        <v>[FN_11]</v>
      </c>
      <c r="B25" s="66" t="s">
        <v>51</v>
      </c>
      <c r="C25" s="66" t="s">
        <v>52</v>
      </c>
      <c r="D25" s="66"/>
      <c r="E25" s="66" t="s">
        <v>53</v>
      </c>
      <c r="F25" s="66" t="s">
        <v>54</v>
      </c>
      <c r="G25" s="102" t="s">
        <v>41</v>
      </c>
      <c r="H25" s="102" t="s">
        <v>42</v>
      </c>
      <c r="I25" s="102" t="s">
        <v>43</v>
      </c>
      <c r="J25" s="102" t="s">
        <v>44</v>
      </c>
      <c r="K25" s="103" t="s">
        <v>22</v>
      </c>
      <c r="L25" s="72"/>
      <c r="M25" s="67"/>
    </row>
    <row r="26" spans="1:13" ht="30" hidden="1" outlineLevel="1">
      <c r="A26" s="100" t="str">
        <f>IF(F26&lt;&gt;"","[FN_"&amp;TEXT(ROW()-14-COUNTBLANK(F$15:$F26),"###")&amp;"]","")</f>
        <v>[FN_12]</v>
      </c>
      <c r="B26" s="66" t="s">
        <v>55</v>
      </c>
      <c r="C26" s="66" t="s">
        <v>52</v>
      </c>
      <c r="D26" s="66"/>
      <c r="E26" s="66" t="s">
        <v>56</v>
      </c>
      <c r="F26" s="66" t="s">
        <v>57</v>
      </c>
      <c r="G26" s="102" t="s">
        <v>41</v>
      </c>
      <c r="H26" s="102" t="s">
        <v>42</v>
      </c>
      <c r="I26" s="102" t="s">
        <v>43</v>
      </c>
      <c r="J26" s="102" t="s">
        <v>44</v>
      </c>
      <c r="K26" s="103" t="s">
        <v>22</v>
      </c>
      <c r="L26" s="72"/>
      <c r="M26" s="67"/>
    </row>
    <row r="27" spans="1:13" ht="30" hidden="1" outlineLevel="1">
      <c r="A27" s="100" t="str">
        <f>IF(F27&lt;&gt;"","[FN_"&amp;TEXT(ROW()-14-COUNTBLANK(F$15:$F27),"###")&amp;"]","")</f>
        <v>[FN_13]</v>
      </c>
      <c r="B27" s="66" t="s">
        <v>58</v>
      </c>
      <c r="C27" s="66" t="s">
        <v>52</v>
      </c>
      <c r="D27" s="66"/>
      <c r="E27" s="66" t="s">
        <v>59</v>
      </c>
      <c r="F27" s="66" t="s">
        <v>60</v>
      </c>
      <c r="G27" s="102" t="s">
        <v>41</v>
      </c>
      <c r="H27" s="102" t="s">
        <v>42</v>
      </c>
      <c r="I27" s="102" t="s">
        <v>43</v>
      </c>
      <c r="J27" s="102" t="s">
        <v>44</v>
      </c>
      <c r="K27" s="103" t="s">
        <v>22</v>
      </c>
      <c r="L27" s="72"/>
      <c r="M27" s="67"/>
    </row>
    <row r="28" spans="1:13" ht="30" hidden="1" outlineLevel="1">
      <c r="A28" s="100" t="str">
        <f>IF(F28&lt;&gt;"","[FN_"&amp;TEXT(ROW()-14-COUNTBLANK(F$15:$F28),"###")&amp;"]","")</f>
        <v>[FN_14]</v>
      </c>
      <c r="B28" s="66" t="s">
        <v>61</v>
      </c>
      <c r="C28" s="66" t="s">
        <v>52</v>
      </c>
      <c r="D28" s="66"/>
      <c r="E28" s="66" t="s">
        <v>62</v>
      </c>
      <c r="F28" s="66" t="s">
        <v>63</v>
      </c>
      <c r="G28" s="102" t="s">
        <v>41</v>
      </c>
      <c r="H28" s="102" t="s">
        <v>42</v>
      </c>
      <c r="I28" s="102" t="s">
        <v>43</v>
      </c>
      <c r="J28" s="102" t="s">
        <v>44</v>
      </c>
      <c r="K28" s="103" t="s">
        <v>22</v>
      </c>
      <c r="L28" s="72"/>
      <c r="M28" s="67"/>
    </row>
    <row r="29" spans="1:13" ht="135" hidden="1" outlineLevel="1">
      <c r="A29" s="100" t="str">
        <f>IF(F29&lt;&gt;"","[FN_"&amp;TEXT(ROW()-14-COUNTBLANK(F$15:$F29),"###")&amp;"]","")</f>
        <v>[FN_15]</v>
      </c>
      <c r="B29" s="66" t="s">
        <v>64</v>
      </c>
      <c r="C29" s="66" t="s">
        <v>65</v>
      </c>
      <c r="D29" s="66"/>
      <c r="E29" s="66" t="s">
        <v>66</v>
      </c>
      <c r="F29" s="66" t="s">
        <v>67</v>
      </c>
      <c r="G29" s="102" t="s">
        <v>41</v>
      </c>
      <c r="H29" s="102" t="s">
        <v>42</v>
      </c>
      <c r="I29" s="102" t="s">
        <v>43</v>
      </c>
      <c r="J29" s="102" t="s">
        <v>44</v>
      </c>
      <c r="K29" s="103" t="s">
        <v>22</v>
      </c>
      <c r="L29" s="72"/>
      <c r="M29" s="67"/>
    </row>
    <row r="30" spans="1:13" ht="30" hidden="1" outlineLevel="1">
      <c r="A30" s="100" t="str">
        <f>IF(F30&lt;&gt;"","[FN_"&amp;TEXT(ROW()-14-COUNTBLANK(F$15:$F30),"###")&amp;"]","")</f>
        <v>[FN_16]</v>
      </c>
      <c r="B30" s="66" t="s">
        <v>68</v>
      </c>
      <c r="C30" s="66" t="s">
        <v>69</v>
      </c>
      <c r="D30" s="66"/>
      <c r="E30" s="66" t="s">
        <v>70</v>
      </c>
      <c r="F30" s="66" t="s">
        <v>71</v>
      </c>
      <c r="G30" s="102" t="s">
        <v>41</v>
      </c>
      <c r="H30" s="102" t="s">
        <v>42</v>
      </c>
      <c r="I30" s="102" t="s">
        <v>43</v>
      </c>
      <c r="J30" s="102" t="s">
        <v>44</v>
      </c>
      <c r="K30" s="103" t="s">
        <v>22</v>
      </c>
      <c r="L30" s="72"/>
      <c r="M30" s="67"/>
    </row>
    <row r="31" spans="1:13" ht="30" hidden="1" outlineLevel="1">
      <c r="A31" s="100" t="str">
        <f>IF(F31&lt;&gt;"","[FN_"&amp;TEXT(ROW()-14-COUNTBLANK(F$15:$F31),"###")&amp;"]","")</f>
        <v>[FN_17]</v>
      </c>
      <c r="B31" s="66" t="s">
        <v>72</v>
      </c>
      <c r="C31" s="66" t="s">
        <v>69</v>
      </c>
      <c r="D31" s="66"/>
      <c r="E31" s="66" t="s">
        <v>73</v>
      </c>
      <c r="F31" s="66" t="s">
        <v>74</v>
      </c>
      <c r="G31" s="102" t="s">
        <v>41</v>
      </c>
      <c r="H31" s="102" t="s">
        <v>42</v>
      </c>
      <c r="I31" s="102" t="s">
        <v>43</v>
      </c>
      <c r="J31" s="102" t="s">
        <v>44</v>
      </c>
      <c r="K31" s="103" t="s">
        <v>22</v>
      </c>
      <c r="L31" s="72"/>
      <c r="M31" s="67"/>
    </row>
    <row r="32" spans="1:13" ht="30" hidden="1" outlineLevel="1">
      <c r="A32" s="100" t="str">
        <f>IF(F32&lt;&gt;"","[FN_"&amp;TEXT(ROW()-14-COUNTBLANK(F$15:$F32),"###")&amp;"]","")</f>
        <v>[FN_18]</v>
      </c>
      <c r="B32" s="66" t="s">
        <v>75</v>
      </c>
      <c r="C32" s="66" t="s">
        <v>69</v>
      </c>
      <c r="D32" s="66"/>
      <c r="E32" s="66" t="s">
        <v>76</v>
      </c>
      <c r="F32" s="66" t="s">
        <v>77</v>
      </c>
      <c r="G32" s="102" t="s">
        <v>41</v>
      </c>
      <c r="H32" s="102" t="s">
        <v>42</v>
      </c>
      <c r="I32" s="102" t="s">
        <v>43</v>
      </c>
      <c r="J32" s="102" t="s">
        <v>44</v>
      </c>
      <c r="K32" s="103" t="s">
        <v>22</v>
      </c>
      <c r="L32" s="72"/>
      <c r="M32" s="67"/>
    </row>
    <row r="33" spans="1:13" ht="30" hidden="1" outlineLevel="1">
      <c r="A33" s="100" t="str">
        <f>IF(F33&lt;&gt;"","[FN_"&amp;TEXT(ROW()-14-COUNTBLANK(F$15:$F33),"###")&amp;"]","")</f>
        <v>[FN_19]</v>
      </c>
      <c r="B33" s="66" t="s">
        <v>78</v>
      </c>
      <c r="C33" s="66" t="s">
        <v>69</v>
      </c>
      <c r="D33" s="66"/>
      <c r="E33" s="66" t="s">
        <v>76</v>
      </c>
      <c r="F33" s="66" t="s">
        <v>79</v>
      </c>
      <c r="G33" s="102" t="s">
        <v>41</v>
      </c>
      <c r="H33" s="102" t="s">
        <v>42</v>
      </c>
      <c r="I33" s="102" t="s">
        <v>43</v>
      </c>
      <c r="J33" s="102" t="s">
        <v>44</v>
      </c>
      <c r="K33" s="103" t="s">
        <v>22</v>
      </c>
      <c r="L33" s="72"/>
      <c r="M33" s="67"/>
    </row>
    <row r="34" spans="1:13" ht="30" hidden="1" outlineLevel="1">
      <c r="A34" s="100" t="str">
        <f>IF(F34&lt;&gt;"","[FN_"&amp;TEXT(ROW()-14-COUNTBLANK(F$15:$F34),"###")&amp;"]","")</f>
        <v>[FN_20]</v>
      </c>
      <c r="B34" s="66" t="s">
        <v>80</v>
      </c>
      <c r="C34" s="66" t="s">
        <v>69</v>
      </c>
      <c r="D34" s="66"/>
      <c r="E34" s="66" t="s">
        <v>81</v>
      </c>
      <c r="F34" s="66" t="s">
        <v>82</v>
      </c>
      <c r="G34" s="102" t="s">
        <v>41</v>
      </c>
      <c r="H34" s="102" t="s">
        <v>42</v>
      </c>
      <c r="I34" s="102" t="s">
        <v>43</v>
      </c>
      <c r="J34" s="102" t="s">
        <v>44</v>
      </c>
      <c r="K34" s="103" t="s">
        <v>22</v>
      </c>
      <c r="L34" s="72"/>
      <c r="M34" s="67"/>
    </row>
    <row r="35" spans="1:13" ht="45" hidden="1" outlineLevel="1">
      <c r="A35" s="100" t="str">
        <f>IF(F35&lt;&gt;"","[FN_"&amp;TEXT(ROW()-14-COUNTBLANK(F$15:$F35),"###")&amp;"]","")</f>
        <v>[FN_21]</v>
      </c>
      <c r="B35" s="66" t="s">
        <v>83</v>
      </c>
      <c r="C35" s="66" t="s">
        <v>69</v>
      </c>
      <c r="D35" s="66"/>
      <c r="E35" s="66" t="s">
        <v>84</v>
      </c>
      <c r="F35" s="66" t="s">
        <v>85</v>
      </c>
      <c r="G35" s="102" t="s">
        <v>41</v>
      </c>
      <c r="H35" s="102" t="s">
        <v>42</v>
      </c>
      <c r="I35" s="102" t="s">
        <v>43</v>
      </c>
      <c r="J35" s="102" t="s">
        <v>44</v>
      </c>
      <c r="K35" s="103" t="s">
        <v>22</v>
      </c>
      <c r="L35" s="72"/>
      <c r="M35" s="67"/>
    </row>
    <row r="36" spans="1:13" ht="45" hidden="1" outlineLevel="1">
      <c r="A36" s="100" t="str">
        <f>IF(F36&lt;&gt;"","[FN_"&amp;TEXT(ROW()-14-COUNTBLANK(F$15:$F36),"###")&amp;"]","")</f>
        <v>[FN_22]</v>
      </c>
      <c r="B36" s="66" t="s">
        <v>86</v>
      </c>
      <c r="C36" s="66" t="s">
        <v>69</v>
      </c>
      <c r="D36" s="66"/>
      <c r="E36" s="66" t="s">
        <v>87</v>
      </c>
      <c r="F36" s="66" t="s">
        <v>88</v>
      </c>
      <c r="G36" s="102" t="s">
        <v>41</v>
      </c>
      <c r="H36" s="102" t="s">
        <v>42</v>
      </c>
      <c r="I36" s="102" t="s">
        <v>43</v>
      </c>
      <c r="J36" s="102" t="s">
        <v>44</v>
      </c>
      <c r="K36" s="103" t="s">
        <v>22</v>
      </c>
      <c r="L36" s="72"/>
      <c r="M36" s="67"/>
    </row>
    <row r="37" spans="1:13" ht="45" hidden="1" outlineLevel="1">
      <c r="A37" s="100" t="str">
        <f>IF(F37&lt;&gt;"","[FN_"&amp;TEXT(ROW()-14-COUNTBLANK(F$15:$F37),"###")&amp;"]","")</f>
        <v>[FN_23]</v>
      </c>
      <c r="B37" s="66" t="s">
        <v>89</v>
      </c>
      <c r="C37" s="66" t="s">
        <v>69</v>
      </c>
      <c r="D37" s="66"/>
      <c r="E37" s="66" t="s">
        <v>90</v>
      </c>
      <c r="F37" s="66" t="s">
        <v>91</v>
      </c>
      <c r="G37" s="102" t="s">
        <v>41</v>
      </c>
      <c r="H37" s="102" t="s">
        <v>42</v>
      </c>
      <c r="I37" s="102" t="s">
        <v>43</v>
      </c>
      <c r="J37" s="102" t="s">
        <v>44</v>
      </c>
      <c r="K37" s="103" t="s">
        <v>22</v>
      </c>
      <c r="L37" s="72"/>
      <c r="M37" s="67"/>
    </row>
    <row r="38" spans="1:13" ht="30" hidden="1" outlineLevel="1">
      <c r="A38" s="100" t="str">
        <f>IF(F38&lt;&gt;"","[FN_"&amp;TEXT(ROW()-14-COUNTBLANK(F$15:$F38),"###")&amp;"]","")</f>
        <v>[FN_24]</v>
      </c>
      <c r="B38" s="66" t="s">
        <v>92</v>
      </c>
      <c r="C38" s="66" t="s">
        <v>93</v>
      </c>
      <c r="D38" s="66"/>
      <c r="E38" s="66" t="s">
        <v>94</v>
      </c>
      <c r="F38" s="66" t="s">
        <v>95</v>
      </c>
      <c r="G38" s="102" t="s">
        <v>41</v>
      </c>
      <c r="H38" s="102" t="s">
        <v>42</v>
      </c>
      <c r="I38" s="102" t="s">
        <v>43</v>
      </c>
      <c r="J38" s="102" t="s">
        <v>44</v>
      </c>
      <c r="K38" s="103" t="s">
        <v>22</v>
      </c>
      <c r="L38" s="72"/>
      <c r="M38" s="67"/>
    </row>
    <row r="39" spans="1:13" ht="30" hidden="1" outlineLevel="1">
      <c r="A39" s="100" t="str">
        <f>IF(F39&lt;&gt;"","[FN_"&amp;TEXT(ROW()-14-COUNTBLANK(F$15:$F39),"###")&amp;"]","")</f>
        <v>[FN_25]</v>
      </c>
      <c r="B39" s="66" t="s">
        <v>96</v>
      </c>
      <c r="C39" s="66" t="s">
        <v>93</v>
      </c>
      <c r="D39" s="66"/>
      <c r="E39" s="66" t="s">
        <v>94</v>
      </c>
      <c r="F39" s="66" t="s">
        <v>97</v>
      </c>
      <c r="G39" s="102" t="s">
        <v>41</v>
      </c>
      <c r="H39" s="102" t="s">
        <v>42</v>
      </c>
      <c r="I39" s="102" t="s">
        <v>43</v>
      </c>
      <c r="J39" s="102" t="s">
        <v>44</v>
      </c>
      <c r="K39" s="103" t="s">
        <v>22</v>
      </c>
      <c r="L39" s="72"/>
      <c r="M39" s="67"/>
    </row>
    <row r="40" spans="1:13" ht="30" hidden="1" outlineLevel="1">
      <c r="A40" s="100" t="str">
        <f>IF(F40&lt;&gt;"","[FN_"&amp;TEXT(ROW()-14-COUNTBLANK(F$15:$F40),"###")&amp;"]","")</f>
        <v>[FN_26]</v>
      </c>
      <c r="B40" s="66" t="s">
        <v>98</v>
      </c>
      <c r="C40" s="66" t="s">
        <v>93</v>
      </c>
      <c r="D40" s="66"/>
      <c r="E40" s="66" t="s">
        <v>94</v>
      </c>
      <c r="F40" s="66" t="s">
        <v>95</v>
      </c>
      <c r="G40" s="102" t="s">
        <v>41</v>
      </c>
      <c r="H40" s="102" t="s">
        <v>42</v>
      </c>
      <c r="I40" s="102" t="s">
        <v>43</v>
      </c>
      <c r="J40" s="102" t="s">
        <v>44</v>
      </c>
      <c r="K40" s="103" t="s">
        <v>22</v>
      </c>
      <c r="L40" s="72"/>
      <c r="M40" s="67"/>
    </row>
    <row r="41" spans="1:13" ht="30" hidden="1" outlineLevel="1">
      <c r="A41" s="100" t="str">
        <f>IF(F41&lt;&gt;"","[FN_"&amp;TEXT(ROW()-14-COUNTBLANK(F$15:$F41),"###")&amp;"]","")</f>
        <v>[FN_27]</v>
      </c>
      <c r="B41" s="66" t="s">
        <v>99</v>
      </c>
      <c r="C41" s="66" t="s">
        <v>93</v>
      </c>
      <c r="D41" s="66"/>
      <c r="E41" s="66"/>
      <c r="F41" s="66" t="s">
        <v>100</v>
      </c>
      <c r="G41" s="102" t="s">
        <v>41</v>
      </c>
      <c r="H41" s="102" t="s">
        <v>42</v>
      </c>
      <c r="I41" s="102" t="s">
        <v>43</v>
      </c>
      <c r="J41" s="102" t="s">
        <v>44</v>
      </c>
      <c r="K41" s="103" t="s">
        <v>22</v>
      </c>
      <c r="L41" s="72"/>
      <c r="M41" s="67"/>
    </row>
    <row r="42" spans="1:13" ht="45" hidden="1" outlineLevel="1">
      <c r="A42" s="100" t="str">
        <f>IF(F42&lt;&gt;"","[FN_"&amp;TEXT(ROW()-14-COUNTBLANK(F$15:$F42),"###")&amp;"]","")</f>
        <v>[FN_28]</v>
      </c>
      <c r="B42" s="66" t="s">
        <v>89</v>
      </c>
      <c r="C42" s="66" t="s">
        <v>93</v>
      </c>
      <c r="D42" s="66"/>
      <c r="E42" s="66" t="s">
        <v>90</v>
      </c>
      <c r="F42" s="66" t="s">
        <v>91</v>
      </c>
      <c r="G42" s="102" t="s">
        <v>41</v>
      </c>
      <c r="H42" s="102" t="s">
        <v>42</v>
      </c>
      <c r="I42" s="102" t="s">
        <v>43</v>
      </c>
      <c r="J42" s="102" t="s">
        <v>44</v>
      </c>
      <c r="K42" s="103" t="s">
        <v>22</v>
      </c>
      <c r="L42" s="72"/>
      <c r="M42" s="67"/>
    </row>
    <row r="43" spans="1:13" ht="45" hidden="1" outlineLevel="1">
      <c r="A43" s="100" t="str">
        <f>IF(F43&lt;&gt;"","[FN_"&amp;TEXT(ROW()-14-COUNTBLANK(F$15:$F43),"###")&amp;"]","")</f>
        <v>[FN_29]</v>
      </c>
      <c r="B43" s="66" t="s">
        <v>86</v>
      </c>
      <c r="C43" s="66" t="s">
        <v>93</v>
      </c>
      <c r="D43" s="66"/>
      <c r="E43" s="66" t="s">
        <v>87</v>
      </c>
      <c r="F43" s="66" t="s">
        <v>88</v>
      </c>
      <c r="G43" s="102" t="s">
        <v>41</v>
      </c>
      <c r="H43" s="102" t="s">
        <v>42</v>
      </c>
      <c r="I43" s="102" t="s">
        <v>43</v>
      </c>
      <c r="J43" s="102" t="s">
        <v>44</v>
      </c>
      <c r="K43" s="103" t="s">
        <v>22</v>
      </c>
      <c r="L43" s="72"/>
      <c r="M43" s="67"/>
    </row>
    <row r="44" spans="1:13" ht="30" hidden="1" outlineLevel="1">
      <c r="A44" s="100" t="str">
        <f>IF(F44&lt;&gt;"","[FN_"&amp;TEXT(ROW()-14-COUNTBLANK(F$15:$F44),"###")&amp;"]","")</f>
        <v>[FN_30]</v>
      </c>
      <c r="B44" s="66" t="s">
        <v>101</v>
      </c>
      <c r="C44" s="66" t="s">
        <v>93</v>
      </c>
      <c r="D44" s="66"/>
      <c r="E44" s="66"/>
      <c r="F44" s="66" t="s">
        <v>102</v>
      </c>
      <c r="G44" s="102" t="s">
        <v>41</v>
      </c>
      <c r="H44" s="102" t="s">
        <v>42</v>
      </c>
      <c r="I44" s="102" t="s">
        <v>43</v>
      </c>
      <c r="J44" s="102" t="s">
        <v>44</v>
      </c>
      <c r="K44" s="103" t="s">
        <v>22</v>
      </c>
      <c r="L44" s="72"/>
      <c r="M44" s="67"/>
    </row>
    <row r="45" spans="1:13" ht="30" hidden="1" outlineLevel="1">
      <c r="A45" s="100" t="str">
        <f>IF(F45&lt;&gt;"","[FN_"&amp;TEXT(ROW()-14-COUNTBLANK(F$15:$F45),"###")&amp;"]","")</f>
        <v>[FN_31]</v>
      </c>
      <c r="B45" s="66" t="s">
        <v>80</v>
      </c>
      <c r="C45" s="66" t="s">
        <v>93</v>
      </c>
      <c r="D45" s="66"/>
      <c r="E45" s="66" t="s">
        <v>81</v>
      </c>
      <c r="F45" s="66" t="s">
        <v>82</v>
      </c>
      <c r="G45" s="102" t="s">
        <v>41</v>
      </c>
      <c r="H45" s="102" t="s">
        <v>42</v>
      </c>
      <c r="I45" s="102" t="s">
        <v>43</v>
      </c>
      <c r="J45" s="102" t="s">
        <v>44</v>
      </c>
      <c r="K45" s="103" t="s">
        <v>22</v>
      </c>
      <c r="L45" s="72"/>
      <c r="M45" s="67"/>
    </row>
    <row r="46" spans="1:13" ht="255" hidden="1" outlineLevel="1">
      <c r="A46" s="100" t="str">
        <f>IF(F46&lt;&gt;"","[FN_"&amp;TEXT(ROW()-14-COUNTBLANK(F$15:$F46),"###")&amp;"]","")</f>
        <v>[FN_32]</v>
      </c>
      <c r="B46" s="66" t="s">
        <v>106</v>
      </c>
      <c r="C46" s="66"/>
      <c r="D46" s="66"/>
      <c r="E46" s="66"/>
      <c r="F46" s="66" t="s">
        <v>107</v>
      </c>
      <c r="G46" s="102" t="s">
        <v>41</v>
      </c>
      <c r="H46" s="102" t="s">
        <v>42</v>
      </c>
      <c r="I46" s="102" t="s">
        <v>43</v>
      </c>
      <c r="J46" s="102" t="s">
        <v>44</v>
      </c>
      <c r="K46" s="103" t="s">
        <v>22</v>
      </c>
      <c r="L46" s="72"/>
      <c r="M46" s="67"/>
    </row>
    <row r="47" spans="1:13" ht="105" hidden="1" outlineLevel="1">
      <c r="A47" s="100" t="str">
        <f>IF(F47&lt;&gt;"","[FN_"&amp;TEXT(ROW()-14-COUNTBLANK(F$15:$F47),"###")&amp;"]","")</f>
        <v>[FN_33]</v>
      </c>
      <c r="B47" s="66" t="s">
        <v>108</v>
      </c>
      <c r="C47" s="66"/>
      <c r="D47" s="66"/>
      <c r="E47" s="66"/>
      <c r="F47" s="73" t="s">
        <v>282</v>
      </c>
      <c r="G47" s="102" t="s">
        <v>41</v>
      </c>
      <c r="H47" s="102" t="s">
        <v>42</v>
      </c>
      <c r="I47" s="102" t="s">
        <v>43</v>
      </c>
      <c r="J47" s="102" t="s">
        <v>44</v>
      </c>
      <c r="K47" s="103" t="s">
        <v>22</v>
      </c>
      <c r="L47" s="72"/>
      <c r="M47" s="67"/>
    </row>
    <row r="48" spans="1:13" ht="105" hidden="1" outlineLevel="1">
      <c r="A48" s="100" t="str">
        <f>IF(F48&lt;&gt;"","[FN_"&amp;TEXT(ROW()-14-COUNTBLANK(F$15:$F48),"###")&amp;"]","")</f>
        <v>[FN_34]</v>
      </c>
      <c r="B48" s="66" t="s">
        <v>109</v>
      </c>
      <c r="C48" s="66"/>
      <c r="D48" s="66"/>
      <c r="E48" s="66"/>
      <c r="F48" s="73" t="s">
        <v>282</v>
      </c>
      <c r="G48" s="102" t="s">
        <v>41</v>
      </c>
      <c r="H48" s="102" t="s">
        <v>42</v>
      </c>
      <c r="I48" s="102" t="s">
        <v>43</v>
      </c>
      <c r="J48" s="102" t="s">
        <v>44</v>
      </c>
      <c r="K48" s="103" t="s">
        <v>22</v>
      </c>
      <c r="L48" s="72"/>
      <c r="M48" s="67"/>
    </row>
    <row r="49" spans="1:13" ht="120" hidden="1" outlineLevel="1">
      <c r="A49" s="100" t="str">
        <f>IF(F49&lt;&gt;"","[FN_"&amp;TEXT(ROW()-14-COUNTBLANK(F$15:$F49),"###")&amp;"]","")</f>
        <v>[FN_35]</v>
      </c>
      <c r="B49" s="66" t="s">
        <v>110</v>
      </c>
      <c r="C49" s="66"/>
      <c r="D49" s="66"/>
      <c r="E49" s="66"/>
      <c r="F49" s="73" t="s">
        <v>281</v>
      </c>
      <c r="G49" s="102" t="s">
        <v>41</v>
      </c>
      <c r="H49" s="102" t="s">
        <v>42</v>
      </c>
      <c r="I49" s="102" t="s">
        <v>43</v>
      </c>
      <c r="J49" s="102" t="s">
        <v>44</v>
      </c>
      <c r="K49" s="103" t="s">
        <v>22</v>
      </c>
      <c r="L49" s="72"/>
      <c r="M49" s="67"/>
    </row>
    <row r="50" spans="1:13" ht="120" hidden="1" outlineLevel="1">
      <c r="A50" s="100" t="str">
        <f>IF(F50&lt;&gt;"","[FN_"&amp;TEXT(ROW()-14-COUNTBLANK(F$15:$F50),"###")&amp;"]","")</f>
        <v>[FN_36]</v>
      </c>
      <c r="B50" s="66" t="s">
        <v>111</v>
      </c>
      <c r="C50" s="66"/>
      <c r="D50" s="66"/>
      <c r="E50" s="66"/>
      <c r="F50" s="73" t="s">
        <v>281</v>
      </c>
      <c r="G50" s="102" t="s">
        <v>41</v>
      </c>
      <c r="H50" s="102" t="s">
        <v>42</v>
      </c>
      <c r="I50" s="102" t="s">
        <v>43</v>
      </c>
      <c r="J50" s="102" t="s">
        <v>44</v>
      </c>
      <c r="K50" s="103" t="s">
        <v>22</v>
      </c>
      <c r="L50" s="72"/>
      <c r="M50" s="67"/>
    </row>
    <row r="51" spans="1:13" ht="120" hidden="1" outlineLevel="1">
      <c r="A51" s="100" t="str">
        <f>IF(F51&lt;&gt;"","[FN_"&amp;TEXT(ROW()-14-COUNTBLANK(F$15:$F51),"###")&amp;"]","")</f>
        <v>[FN_37]</v>
      </c>
      <c r="B51" s="66" t="s">
        <v>112</v>
      </c>
      <c r="C51" s="66"/>
      <c r="D51" s="66"/>
      <c r="E51" s="66"/>
      <c r="F51" s="73" t="s">
        <v>281</v>
      </c>
      <c r="G51" s="102" t="s">
        <v>41</v>
      </c>
      <c r="H51" s="102" t="s">
        <v>42</v>
      </c>
      <c r="I51" s="102" t="s">
        <v>43</v>
      </c>
      <c r="J51" s="102" t="s">
        <v>44</v>
      </c>
      <c r="K51" s="103" t="s">
        <v>22</v>
      </c>
      <c r="L51" s="72"/>
      <c r="M51" s="67"/>
    </row>
    <row r="52" spans="1:13" collapsed="1">
      <c r="A52" s="100" t="str">
        <f>IF(F52&lt;&gt;"","[FN_"&amp;TEXT(ROW()-14-COUNTBLANK(F$15:$F52),"###")&amp;"]","")</f>
        <v/>
      </c>
      <c r="B52" s="95" t="s">
        <v>280</v>
      </c>
      <c r="C52" s="95"/>
      <c r="D52" s="95"/>
      <c r="E52" s="95"/>
      <c r="F52" s="95"/>
      <c r="G52" s="96"/>
      <c r="H52" s="96"/>
      <c r="I52" s="96"/>
      <c r="J52" s="96"/>
      <c r="K52" s="97"/>
      <c r="L52" s="98"/>
      <c r="M52" s="99"/>
    </row>
    <row r="53" spans="1:13" s="105" customFormat="1" ht="409.5" hidden="1" outlineLevel="1">
      <c r="A53" s="100" t="str">
        <f>IF(F53&lt;&gt;"","[FN_"&amp;TEXT(ROW()-14-COUNTBLANK(F$15:$F53),"###")&amp;"]","")</f>
        <v>[FN_38]</v>
      </c>
      <c r="B53" s="66" t="s">
        <v>308</v>
      </c>
      <c r="C53" s="101" t="s">
        <v>309</v>
      </c>
      <c r="D53" s="66" t="s">
        <v>40</v>
      </c>
      <c r="E53" s="66"/>
      <c r="F53" s="66" t="s">
        <v>265</v>
      </c>
      <c r="G53" s="102" t="s">
        <v>41</v>
      </c>
      <c r="H53" s="102" t="s">
        <v>42</v>
      </c>
      <c r="I53" s="102" t="s">
        <v>43</v>
      </c>
      <c r="J53" s="102" t="s">
        <v>44</v>
      </c>
      <c r="K53" s="103" t="s">
        <v>22</v>
      </c>
      <c r="L53" s="67"/>
      <c r="M53" s="104"/>
    </row>
    <row r="54" spans="1:13" s="105" customFormat="1" ht="409.5" hidden="1" outlineLevel="1">
      <c r="A54" s="100" t="str">
        <f>IF(F54&lt;&gt;"","[FN_"&amp;TEXT(ROW()-14-COUNTBLANK(F$15:$F54),"###")&amp;"]","")</f>
        <v>[FN_39]</v>
      </c>
      <c r="B54" s="66" t="s">
        <v>268</v>
      </c>
      <c r="C54" s="101"/>
      <c r="D54" s="66" t="s">
        <v>40</v>
      </c>
      <c r="E54" s="66"/>
      <c r="F54" s="66" t="s">
        <v>269</v>
      </c>
      <c r="G54" s="102" t="s">
        <v>41</v>
      </c>
      <c r="H54" s="102" t="s">
        <v>42</v>
      </c>
      <c r="I54" s="102" t="s">
        <v>43</v>
      </c>
      <c r="J54" s="102" t="s">
        <v>44</v>
      </c>
      <c r="K54" s="103" t="s">
        <v>22</v>
      </c>
      <c r="L54" s="67"/>
      <c r="M54" s="104"/>
    </row>
    <row r="55" spans="1:13" s="105" customFormat="1" ht="409.5" hidden="1" outlineLevel="1">
      <c r="A55" s="100" t="str">
        <f>IF(F55&lt;&gt;"","[FN_"&amp;TEXT(ROW()-14-COUNTBLANK(F$15:$F55),"###")&amp;"]","")</f>
        <v>[FN_40]</v>
      </c>
      <c r="B55" s="66" t="s">
        <v>270</v>
      </c>
      <c r="C55" s="101"/>
      <c r="D55" s="66" t="s">
        <v>40</v>
      </c>
      <c r="E55" s="66"/>
      <c r="F55" s="66" t="s">
        <v>265</v>
      </c>
      <c r="G55" s="102" t="s">
        <v>41</v>
      </c>
      <c r="H55" s="102" t="s">
        <v>42</v>
      </c>
      <c r="I55" s="102" t="s">
        <v>43</v>
      </c>
      <c r="J55" s="102" t="s">
        <v>44</v>
      </c>
      <c r="K55" s="103" t="s">
        <v>22</v>
      </c>
      <c r="L55" s="67"/>
      <c r="M55" s="104"/>
    </row>
    <row r="56" spans="1:13" s="105" customFormat="1" ht="180" hidden="1" outlineLevel="1">
      <c r="A56" s="100" t="str">
        <f>IF(F56&lt;&gt;"","[FN_"&amp;TEXT(ROW()-14-COUNTBLANK(F$15:$F56),"###")&amp;"]","")</f>
        <v>[FN_41]</v>
      </c>
      <c r="B56" s="66" t="s">
        <v>271</v>
      </c>
      <c r="C56" s="101"/>
      <c r="D56" s="73" t="s">
        <v>279</v>
      </c>
      <c r="E56" s="66"/>
      <c r="F56" s="66" t="s">
        <v>272</v>
      </c>
      <c r="G56" s="102" t="s">
        <v>41</v>
      </c>
      <c r="H56" s="102" t="s">
        <v>42</v>
      </c>
      <c r="I56" s="102" t="s">
        <v>43</v>
      </c>
      <c r="J56" s="102" t="s">
        <v>44</v>
      </c>
      <c r="K56" s="103" t="s">
        <v>22</v>
      </c>
      <c r="L56" s="67"/>
      <c r="M56" s="104"/>
    </row>
    <row r="57" spans="1:13" s="105" customFormat="1" ht="180" hidden="1" outlineLevel="1">
      <c r="A57" s="100" t="str">
        <f>IF(F57&lt;&gt;"","[FN_"&amp;TEXT(ROW()-14-COUNTBLANK(F$15:$F57),"###")&amp;"]","")</f>
        <v>[FN_42]</v>
      </c>
      <c r="B57" s="73" t="s">
        <v>273</v>
      </c>
      <c r="C57" s="73" t="s">
        <v>45</v>
      </c>
      <c r="D57" s="73" t="s">
        <v>279</v>
      </c>
      <c r="E57" s="73"/>
      <c r="F57" s="66" t="s">
        <v>272</v>
      </c>
      <c r="G57" s="102" t="s">
        <v>41</v>
      </c>
      <c r="H57" s="102" t="s">
        <v>42</v>
      </c>
      <c r="I57" s="102" t="s">
        <v>43</v>
      </c>
      <c r="J57" s="102" t="s">
        <v>44</v>
      </c>
      <c r="K57" s="103" t="s">
        <v>22</v>
      </c>
      <c r="L57" s="67"/>
      <c r="M57" s="104"/>
    </row>
    <row r="58" spans="1:13" s="105" customFormat="1" ht="180" hidden="1" outlineLevel="1">
      <c r="A58" s="100" t="str">
        <f>IF(F58&lt;&gt;"","[FN_"&amp;TEXT(ROW()-14-COUNTBLANK(F$15:$F58),"###")&amp;"]","")</f>
        <v>[FN_43]</v>
      </c>
      <c r="B58" s="73" t="s">
        <v>274</v>
      </c>
      <c r="C58" s="73" t="s">
        <v>46</v>
      </c>
      <c r="D58" s="73" t="s">
        <v>279</v>
      </c>
      <c r="E58" s="73"/>
      <c r="F58" s="66" t="s">
        <v>272</v>
      </c>
      <c r="G58" s="102" t="s">
        <v>41</v>
      </c>
      <c r="H58" s="102" t="s">
        <v>42</v>
      </c>
      <c r="I58" s="102" t="s">
        <v>43</v>
      </c>
      <c r="J58" s="102" t="s">
        <v>44</v>
      </c>
      <c r="K58" s="103" t="s">
        <v>22</v>
      </c>
      <c r="L58" s="67"/>
      <c r="M58" s="104"/>
    </row>
    <row r="59" spans="1:13" s="105" customFormat="1" ht="180" hidden="1" outlineLevel="1">
      <c r="A59" s="100" t="str">
        <f>IF(F59&lt;&gt;"","[FN_"&amp;TEXT(ROW()-14-COUNTBLANK(F$15:$F59),"###")&amp;"]","")</f>
        <v>[FN_44]</v>
      </c>
      <c r="B59" s="73" t="s">
        <v>275</v>
      </c>
      <c r="C59" s="73" t="s">
        <v>47</v>
      </c>
      <c r="D59" s="73" t="s">
        <v>279</v>
      </c>
      <c r="E59" s="73"/>
      <c r="F59" s="66" t="s">
        <v>272</v>
      </c>
      <c r="G59" s="102" t="s">
        <v>41</v>
      </c>
      <c r="H59" s="102" t="s">
        <v>42</v>
      </c>
      <c r="I59" s="102" t="s">
        <v>43</v>
      </c>
      <c r="J59" s="102" t="s">
        <v>44</v>
      </c>
      <c r="K59" s="103" t="s">
        <v>22</v>
      </c>
      <c r="L59" s="67"/>
      <c r="M59" s="104"/>
    </row>
    <row r="60" spans="1:13" s="105" customFormat="1" ht="180" hidden="1" outlineLevel="1">
      <c r="A60" s="100" t="str">
        <f>IF(F60&lt;&gt;"","[FN_"&amp;TEXT(ROW()-14-COUNTBLANK(F$15:$F60),"###")&amp;"]","")</f>
        <v>[FN_45]</v>
      </c>
      <c r="B60" s="73" t="s">
        <v>276</v>
      </c>
      <c r="C60" s="73" t="s">
        <v>48</v>
      </c>
      <c r="D60" s="73" t="s">
        <v>279</v>
      </c>
      <c r="E60" s="73"/>
      <c r="F60" s="66" t="s">
        <v>272</v>
      </c>
      <c r="G60" s="102" t="s">
        <v>41</v>
      </c>
      <c r="H60" s="102" t="s">
        <v>42</v>
      </c>
      <c r="I60" s="102" t="s">
        <v>43</v>
      </c>
      <c r="J60" s="102" t="s">
        <v>44</v>
      </c>
      <c r="K60" s="103" t="s">
        <v>22</v>
      </c>
      <c r="L60" s="67"/>
      <c r="M60" s="104"/>
    </row>
    <row r="61" spans="1:13" s="105" customFormat="1" ht="180" hidden="1" outlineLevel="1">
      <c r="A61" s="100" t="str">
        <f>IF(F61&lt;&gt;"","[FN_"&amp;TEXT(ROW()-14-COUNTBLANK(F$15:$F61),"###")&amp;"]","")</f>
        <v>[FN_46]</v>
      </c>
      <c r="B61" s="73" t="s">
        <v>277</v>
      </c>
      <c r="C61" s="73" t="s">
        <v>49</v>
      </c>
      <c r="D61" s="73" t="s">
        <v>279</v>
      </c>
      <c r="E61" s="73"/>
      <c r="F61" s="66" t="s">
        <v>272</v>
      </c>
      <c r="G61" s="102" t="s">
        <v>41</v>
      </c>
      <c r="H61" s="102" t="s">
        <v>42</v>
      </c>
      <c r="I61" s="102" t="s">
        <v>43</v>
      </c>
      <c r="J61" s="102" t="s">
        <v>44</v>
      </c>
      <c r="K61" s="103" t="s">
        <v>22</v>
      </c>
      <c r="L61" s="67"/>
      <c r="M61" s="104"/>
    </row>
    <row r="62" spans="1:13" s="105" customFormat="1" ht="180" hidden="1" outlineLevel="1">
      <c r="A62" s="100" t="str">
        <f>IF(F62&lt;&gt;"","[FN_"&amp;TEXT(ROW()-14-COUNTBLANK(F$15:$F62),"###")&amp;"]","")</f>
        <v>[FN_47]</v>
      </c>
      <c r="B62" s="73" t="s">
        <v>278</v>
      </c>
      <c r="C62" s="73" t="s">
        <v>50</v>
      </c>
      <c r="D62" s="73" t="s">
        <v>279</v>
      </c>
      <c r="E62" s="73"/>
      <c r="F62" s="66" t="s">
        <v>272</v>
      </c>
      <c r="G62" s="102" t="s">
        <v>41</v>
      </c>
      <c r="H62" s="102" t="s">
        <v>42</v>
      </c>
      <c r="I62" s="102" t="s">
        <v>43</v>
      </c>
      <c r="J62" s="102" t="s">
        <v>44</v>
      </c>
      <c r="K62" s="103" t="s">
        <v>22</v>
      </c>
      <c r="L62" s="67"/>
      <c r="M62" s="104"/>
    </row>
    <row r="63" spans="1:13" ht="30" hidden="1" outlineLevel="1">
      <c r="A63" s="100" t="str">
        <f>IF(F63&lt;&gt;"","[FN_"&amp;TEXT(ROW()-14-COUNTBLANK(F$15:$F63),"###")&amp;"]","")</f>
        <v>[FN_48]</v>
      </c>
      <c r="B63" s="66" t="s">
        <v>51</v>
      </c>
      <c r="C63" s="66" t="s">
        <v>52</v>
      </c>
      <c r="D63" s="66"/>
      <c r="E63" s="66" t="s">
        <v>53</v>
      </c>
      <c r="F63" s="66" t="s">
        <v>54</v>
      </c>
      <c r="G63" s="102" t="s">
        <v>41</v>
      </c>
      <c r="H63" s="102" t="s">
        <v>42</v>
      </c>
      <c r="I63" s="102" t="s">
        <v>43</v>
      </c>
      <c r="J63" s="102" t="s">
        <v>44</v>
      </c>
      <c r="K63" s="103" t="s">
        <v>22</v>
      </c>
      <c r="L63" s="72"/>
      <c r="M63" s="67"/>
    </row>
    <row r="64" spans="1:13" ht="30" hidden="1" outlineLevel="1">
      <c r="A64" s="100" t="str">
        <f>IF(F64&lt;&gt;"","[FN_"&amp;TEXT(ROW()-14-COUNTBLANK(F$15:$F64),"###")&amp;"]","")</f>
        <v>[FN_49]</v>
      </c>
      <c r="B64" s="66" t="s">
        <v>55</v>
      </c>
      <c r="C64" s="66" t="s">
        <v>52</v>
      </c>
      <c r="D64" s="66"/>
      <c r="E64" s="66" t="s">
        <v>56</v>
      </c>
      <c r="F64" s="66" t="s">
        <v>57</v>
      </c>
      <c r="G64" s="102" t="s">
        <v>41</v>
      </c>
      <c r="H64" s="102" t="s">
        <v>42</v>
      </c>
      <c r="I64" s="102" t="s">
        <v>43</v>
      </c>
      <c r="J64" s="102" t="s">
        <v>44</v>
      </c>
      <c r="K64" s="103" t="s">
        <v>22</v>
      </c>
      <c r="L64" s="72"/>
      <c r="M64" s="67"/>
    </row>
    <row r="65" spans="1:13" ht="30" hidden="1" outlineLevel="1">
      <c r="A65" s="100" t="str">
        <f>IF(F65&lt;&gt;"","[FN_"&amp;TEXT(ROW()-14-COUNTBLANK(F$15:$F65),"###")&amp;"]","")</f>
        <v>[FN_50]</v>
      </c>
      <c r="B65" s="66" t="s">
        <v>58</v>
      </c>
      <c r="C65" s="66" t="s">
        <v>52</v>
      </c>
      <c r="D65" s="66"/>
      <c r="E65" s="66" t="s">
        <v>59</v>
      </c>
      <c r="F65" s="66" t="s">
        <v>60</v>
      </c>
      <c r="G65" s="102" t="s">
        <v>41</v>
      </c>
      <c r="H65" s="102" t="s">
        <v>42</v>
      </c>
      <c r="I65" s="102" t="s">
        <v>43</v>
      </c>
      <c r="J65" s="102" t="s">
        <v>44</v>
      </c>
      <c r="K65" s="103" t="s">
        <v>22</v>
      </c>
      <c r="L65" s="72"/>
      <c r="M65" s="67"/>
    </row>
    <row r="66" spans="1:13" ht="30" hidden="1" outlineLevel="1">
      <c r="A66" s="100" t="str">
        <f>IF(F66&lt;&gt;"","[FN_"&amp;TEXT(ROW()-14-COUNTBLANK(F$15:$F66),"###")&amp;"]","")</f>
        <v>[FN_51]</v>
      </c>
      <c r="B66" s="66" t="s">
        <v>61</v>
      </c>
      <c r="C66" s="66" t="s">
        <v>52</v>
      </c>
      <c r="D66" s="66"/>
      <c r="E66" s="66" t="s">
        <v>62</v>
      </c>
      <c r="F66" s="66" t="s">
        <v>63</v>
      </c>
      <c r="G66" s="102" t="s">
        <v>41</v>
      </c>
      <c r="H66" s="102" t="s">
        <v>42</v>
      </c>
      <c r="I66" s="102" t="s">
        <v>43</v>
      </c>
      <c r="J66" s="102" t="s">
        <v>44</v>
      </c>
      <c r="K66" s="103" t="s">
        <v>22</v>
      </c>
      <c r="L66" s="72"/>
      <c r="M66" s="67"/>
    </row>
    <row r="67" spans="1:13" ht="135" hidden="1" outlineLevel="1">
      <c r="A67" s="100" t="str">
        <f>IF(F67&lt;&gt;"","[FN_"&amp;TEXT(ROW()-14-COUNTBLANK(F$15:$F67),"###")&amp;"]","")</f>
        <v>[FN_52]</v>
      </c>
      <c r="B67" s="66" t="s">
        <v>64</v>
      </c>
      <c r="C67" s="66" t="s">
        <v>65</v>
      </c>
      <c r="D67" s="66"/>
      <c r="E67" s="66" t="s">
        <v>66</v>
      </c>
      <c r="F67" s="66" t="s">
        <v>67</v>
      </c>
      <c r="G67" s="102" t="s">
        <v>41</v>
      </c>
      <c r="H67" s="102" t="s">
        <v>42</v>
      </c>
      <c r="I67" s="102" t="s">
        <v>43</v>
      </c>
      <c r="J67" s="102" t="s">
        <v>44</v>
      </c>
      <c r="K67" s="103" t="s">
        <v>22</v>
      </c>
      <c r="L67" s="72"/>
      <c r="M67" s="67"/>
    </row>
    <row r="68" spans="1:13" ht="30" hidden="1" outlineLevel="1">
      <c r="A68" s="100" t="str">
        <f>IF(F68&lt;&gt;"","[FN_"&amp;TEXT(ROW()-14-COUNTBLANK(F$15:$F68),"###")&amp;"]","")</f>
        <v>[FN_53]</v>
      </c>
      <c r="B68" s="66" t="s">
        <v>68</v>
      </c>
      <c r="C68" s="66" t="s">
        <v>69</v>
      </c>
      <c r="D68" s="66"/>
      <c r="E68" s="66" t="s">
        <v>70</v>
      </c>
      <c r="F68" s="66" t="s">
        <v>71</v>
      </c>
      <c r="G68" s="102" t="s">
        <v>41</v>
      </c>
      <c r="H68" s="102" t="s">
        <v>42</v>
      </c>
      <c r="I68" s="102" t="s">
        <v>43</v>
      </c>
      <c r="J68" s="102" t="s">
        <v>44</v>
      </c>
      <c r="K68" s="103" t="s">
        <v>22</v>
      </c>
      <c r="L68" s="72"/>
      <c r="M68" s="67"/>
    </row>
    <row r="69" spans="1:13" ht="30" hidden="1" outlineLevel="1">
      <c r="A69" s="100" t="str">
        <f>IF(F69&lt;&gt;"","[FN_"&amp;TEXT(ROW()-14-COUNTBLANK(F$15:$F69),"###")&amp;"]","")</f>
        <v>[FN_54]</v>
      </c>
      <c r="B69" s="66" t="s">
        <v>72</v>
      </c>
      <c r="C69" s="66" t="s">
        <v>69</v>
      </c>
      <c r="D69" s="66"/>
      <c r="E69" s="66" t="s">
        <v>73</v>
      </c>
      <c r="F69" s="66" t="s">
        <v>74</v>
      </c>
      <c r="G69" s="102" t="s">
        <v>41</v>
      </c>
      <c r="H69" s="102" t="s">
        <v>42</v>
      </c>
      <c r="I69" s="102" t="s">
        <v>43</v>
      </c>
      <c r="J69" s="102" t="s">
        <v>44</v>
      </c>
      <c r="K69" s="103" t="s">
        <v>22</v>
      </c>
      <c r="L69" s="72"/>
      <c r="M69" s="67"/>
    </row>
    <row r="70" spans="1:13" ht="30" hidden="1" outlineLevel="1">
      <c r="A70" s="100" t="str">
        <f>IF(F70&lt;&gt;"","[FN_"&amp;TEXT(ROW()-14-COUNTBLANK(F$15:$F70),"###")&amp;"]","")</f>
        <v>[FN_55]</v>
      </c>
      <c r="B70" s="66" t="s">
        <v>75</v>
      </c>
      <c r="C70" s="66" t="s">
        <v>69</v>
      </c>
      <c r="D70" s="66"/>
      <c r="E70" s="66" t="s">
        <v>76</v>
      </c>
      <c r="F70" s="66" t="s">
        <v>77</v>
      </c>
      <c r="G70" s="102" t="s">
        <v>41</v>
      </c>
      <c r="H70" s="102" t="s">
        <v>42</v>
      </c>
      <c r="I70" s="102" t="s">
        <v>43</v>
      </c>
      <c r="J70" s="102" t="s">
        <v>44</v>
      </c>
      <c r="K70" s="103" t="s">
        <v>22</v>
      </c>
      <c r="L70" s="72"/>
      <c r="M70" s="67"/>
    </row>
    <row r="71" spans="1:13" ht="30" hidden="1" outlineLevel="1">
      <c r="A71" s="100" t="str">
        <f>IF(F71&lt;&gt;"","[FN_"&amp;TEXT(ROW()-14-COUNTBLANK(F$15:$F71),"###")&amp;"]","")</f>
        <v>[FN_56]</v>
      </c>
      <c r="B71" s="66" t="s">
        <v>78</v>
      </c>
      <c r="C71" s="66" t="s">
        <v>69</v>
      </c>
      <c r="D71" s="66"/>
      <c r="E71" s="66" t="s">
        <v>76</v>
      </c>
      <c r="F71" s="66" t="s">
        <v>113</v>
      </c>
      <c r="G71" s="102" t="s">
        <v>41</v>
      </c>
      <c r="H71" s="102" t="s">
        <v>42</v>
      </c>
      <c r="I71" s="102" t="s">
        <v>43</v>
      </c>
      <c r="J71" s="102" t="s">
        <v>44</v>
      </c>
      <c r="K71" s="103" t="s">
        <v>22</v>
      </c>
      <c r="L71" s="72"/>
      <c r="M71" s="67"/>
    </row>
    <row r="72" spans="1:13" ht="30" hidden="1" outlineLevel="1">
      <c r="A72" s="100" t="str">
        <f>IF(F72&lt;&gt;"","[FN_"&amp;TEXT(ROW()-14-COUNTBLANK(F$15:$F72),"###")&amp;"]","")</f>
        <v>[FN_57]</v>
      </c>
      <c r="B72" s="66" t="s">
        <v>80</v>
      </c>
      <c r="C72" s="66" t="s">
        <v>69</v>
      </c>
      <c r="D72" s="66"/>
      <c r="E72" s="66" t="s">
        <v>81</v>
      </c>
      <c r="F72" s="66" t="s">
        <v>82</v>
      </c>
      <c r="G72" s="102" t="s">
        <v>41</v>
      </c>
      <c r="H72" s="102" t="s">
        <v>42</v>
      </c>
      <c r="I72" s="102" t="s">
        <v>43</v>
      </c>
      <c r="J72" s="102" t="s">
        <v>44</v>
      </c>
      <c r="K72" s="103" t="s">
        <v>22</v>
      </c>
      <c r="L72" s="72"/>
      <c r="M72" s="67"/>
    </row>
    <row r="73" spans="1:13" ht="45" hidden="1" outlineLevel="1">
      <c r="A73" s="100" t="str">
        <f>IF(F73&lt;&gt;"","[FN_"&amp;TEXT(ROW()-14-COUNTBLANK(F$15:$F73),"###")&amp;"]","")</f>
        <v>[FN_58]</v>
      </c>
      <c r="B73" s="66" t="s">
        <v>83</v>
      </c>
      <c r="C73" s="66" t="s">
        <v>69</v>
      </c>
      <c r="D73" s="66"/>
      <c r="E73" s="66" t="s">
        <v>84</v>
      </c>
      <c r="F73" s="66" t="s">
        <v>85</v>
      </c>
      <c r="G73" s="102" t="s">
        <v>41</v>
      </c>
      <c r="H73" s="102" t="s">
        <v>42</v>
      </c>
      <c r="I73" s="102" t="s">
        <v>43</v>
      </c>
      <c r="J73" s="102" t="s">
        <v>44</v>
      </c>
      <c r="K73" s="103" t="s">
        <v>22</v>
      </c>
      <c r="L73" s="72"/>
      <c r="M73" s="67"/>
    </row>
    <row r="74" spans="1:13" ht="45" hidden="1" outlineLevel="1">
      <c r="A74" s="100" t="str">
        <f>IF(F74&lt;&gt;"","[FN_"&amp;TEXT(ROW()-14-COUNTBLANK(F$15:$F74),"###")&amp;"]","")</f>
        <v>[FN_59]</v>
      </c>
      <c r="B74" s="66" t="s">
        <v>86</v>
      </c>
      <c r="C74" s="66" t="s">
        <v>69</v>
      </c>
      <c r="D74" s="66"/>
      <c r="E74" s="66" t="s">
        <v>87</v>
      </c>
      <c r="F74" s="66" t="s">
        <v>88</v>
      </c>
      <c r="G74" s="102" t="s">
        <v>41</v>
      </c>
      <c r="H74" s="102" t="s">
        <v>42</v>
      </c>
      <c r="I74" s="102" t="s">
        <v>43</v>
      </c>
      <c r="J74" s="102" t="s">
        <v>44</v>
      </c>
      <c r="K74" s="103" t="s">
        <v>22</v>
      </c>
      <c r="L74" s="72"/>
      <c r="M74" s="67"/>
    </row>
    <row r="75" spans="1:13" ht="45" hidden="1" outlineLevel="1">
      <c r="A75" s="100" t="str">
        <f>IF(F75&lt;&gt;"","[FN_"&amp;TEXT(ROW()-14-COUNTBLANK(F$15:$F75),"###")&amp;"]","")</f>
        <v>[FN_60]</v>
      </c>
      <c r="B75" s="66" t="s">
        <v>89</v>
      </c>
      <c r="C75" s="66" t="s">
        <v>69</v>
      </c>
      <c r="D75" s="66"/>
      <c r="E75" s="66" t="s">
        <v>90</v>
      </c>
      <c r="F75" s="66" t="s">
        <v>91</v>
      </c>
      <c r="G75" s="102" t="s">
        <v>41</v>
      </c>
      <c r="H75" s="102" t="s">
        <v>42</v>
      </c>
      <c r="I75" s="102" t="s">
        <v>43</v>
      </c>
      <c r="J75" s="102" t="s">
        <v>44</v>
      </c>
      <c r="K75" s="103" t="s">
        <v>22</v>
      </c>
      <c r="L75" s="72"/>
      <c r="M75" s="67"/>
    </row>
    <row r="76" spans="1:13" ht="30" hidden="1" outlineLevel="1">
      <c r="A76" s="100" t="str">
        <f>IF(F76&lt;&gt;"","[FN_"&amp;TEXT(ROW()-14-COUNTBLANK(F$15:$F76),"###")&amp;"]","")</f>
        <v>[FN_61]</v>
      </c>
      <c r="B76" s="66" t="s">
        <v>92</v>
      </c>
      <c r="C76" s="66" t="s">
        <v>93</v>
      </c>
      <c r="D76" s="66"/>
      <c r="E76" s="66" t="s">
        <v>94</v>
      </c>
      <c r="F76" s="66" t="s">
        <v>95</v>
      </c>
      <c r="G76" s="102" t="s">
        <v>41</v>
      </c>
      <c r="H76" s="102" t="s">
        <v>42</v>
      </c>
      <c r="I76" s="102" t="s">
        <v>43</v>
      </c>
      <c r="J76" s="102" t="s">
        <v>44</v>
      </c>
      <c r="K76" s="103" t="s">
        <v>22</v>
      </c>
      <c r="L76" s="72"/>
      <c r="M76" s="67"/>
    </row>
    <row r="77" spans="1:13" ht="30" hidden="1" outlineLevel="1">
      <c r="A77" s="100" t="str">
        <f>IF(F77&lt;&gt;"","[FN_"&amp;TEXT(ROW()-14-COUNTBLANK(F$15:$F77),"###")&amp;"]","")</f>
        <v>[FN_62]</v>
      </c>
      <c r="B77" s="66" t="s">
        <v>96</v>
      </c>
      <c r="C77" s="66" t="s">
        <v>93</v>
      </c>
      <c r="D77" s="66"/>
      <c r="E77" s="66" t="s">
        <v>94</v>
      </c>
      <c r="F77" s="66" t="s">
        <v>97</v>
      </c>
      <c r="G77" s="102" t="s">
        <v>41</v>
      </c>
      <c r="H77" s="102" t="s">
        <v>42</v>
      </c>
      <c r="I77" s="102" t="s">
        <v>43</v>
      </c>
      <c r="J77" s="102" t="s">
        <v>44</v>
      </c>
      <c r="K77" s="103" t="s">
        <v>22</v>
      </c>
      <c r="L77" s="72"/>
      <c r="M77" s="67"/>
    </row>
    <row r="78" spans="1:13" ht="30" hidden="1" outlineLevel="1">
      <c r="A78" s="100" t="str">
        <f>IF(F78&lt;&gt;"","[FN_"&amp;TEXT(ROW()-14-COUNTBLANK(F$15:$F78),"###")&amp;"]","")</f>
        <v>[FN_63]</v>
      </c>
      <c r="B78" s="66" t="s">
        <v>98</v>
      </c>
      <c r="C78" s="66" t="s">
        <v>93</v>
      </c>
      <c r="D78" s="66"/>
      <c r="E78" s="66" t="s">
        <v>94</v>
      </c>
      <c r="F78" s="66" t="s">
        <v>95</v>
      </c>
      <c r="G78" s="102" t="s">
        <v>41</v>
      </c>
      <c r="H78" s="102" t="s">
        <v>42</v>
      </c>
      <c r="I78" s="102" t="s">
        <v>43</v>
      </c>
      <c r="J78" s="102" t="s">
        <v>44</v>
      </c>
      <c r="K78" s="103" t="s">
        <v>22</v>
      </c>
      <c r="L78" s="72"/>
      <c r="M78" s="67"/>
    </row>
    <row r="79" spans="1:13" ht="30" hidden="1" outlineLevel="1">
      <c r="A79" s="100" t="str">
        <f>IF(F79&lt;&gt;"","[FN_"&amp;TEXT(ROW()-14-COUNTBLANK(F$15:$F79),"###")&amp;"]","")</f>
        <v>[FN_64]</v>
      </c>
      <c r="B79" s="66" t="s">
        <v>99</v>
      </c>
      <c r="C79" s="66" t="s">
        <v>93</v>
      </c>
      <c r="D79" s="66"/>
      <c r="E79" s="66"/>
      <c r="F79" s="66" t="s">
        <v>100</v>
      </c>
      <c r="G79" s="102" t="s">
        <v>41</v>
      </c>
      <c r="H79" s="102" t="s">
        <v>42</v>
      </c>
      <c r="I79" s="102" t="s">
        <v>43</v>
      </c>
      <c r="J79" s="102" t="s">
        <v>44</v>
      </c>
      <c r="K79" s="103" t="s">
        <v>22</v>
      </c>
      <c r="L79" s="72"/>
      <c r="M79" s="67"/>
    </row>
    <row r="80" spans="1:13" ht="45" hidden="1" outlineLevel="1">
      <c r="A80" s="100" t="str">
        <f>IF(F80&lt;&gt;"","[FN_"&amp;TEXT(ROW()-14-COUNTBLANK(F$15:$F80),"###")&amp;"]","")</f>
        <v>[FN_65]</v>
      </c>
      <c r="B80" s="66" t="s">
        <v>89</v>
      </c>
      <c r="C80" s="66" t="s">
        <v>93</v>
      </c>
      <c r="D80" s="66"/>
      <c r="E80" s="66" t="s">
        <v>90</v>
      </c>
      <c r="F80" s="66" t="s">
        <v>91</v>
      </c>
      <c r="G80" s="102" t="s">
        <v>41</v>
      </c>
      <c r="H80" s="102" t="s">
        <v>42</v>
      </c>
      <c r="I80" s="102" t="s">
        <v>43</v>
      </c>
      <c r="J80" s="102" t="s">
        <v>44</v>
      </c>
      <c r="K80" s="103" t="s">
        <v>22</v>
      </c>
      <c r="L80" s="72"/>
      <c r="M80" s="67"/>
    </row>
    <row r="81" spans="1:13" ht="45" hidden="1" outlineLevel="1">
      <c r="A81" s="100" t="str">
        <f>IF(F81&lt;&gt;"","[FN_"&amp;TEXT(ROW()-14-COUNTBLANK(F$15:$F81),"###")&amp;"]","")</f>
        <v>[FN_66]</v>
      </c>
      <c r="B81" s="66" t="s">
        <v>86</v>
      </c>
      <c r="C81" s="66" t="s">
        <v>93</v>
      </c>
      <c r="D81" s="66"/>
      <c r="E81" s="66" t="s">
        <v>87</v>
      </c>
      <c r="F81" s="66" t="s">
        <v>88</v>
      </c>
      <c r="G81" s="102" t="s">
        <v>41</v>
      </c>
      <c r="H81" s="102" t="s">
        <v>42</v>
      </c>
      <c r="I81" s="102" t="s">
        <v>43</v>
      </c>
      <c r="J81" s="102" t="s">
        <v>44</v>
      </c>
      <c r="K81" s="103" t="s">
        <v>22</v>
      </c>
      <c r="L81" s="72"/>
      <c r="M81" s="67"/>
    </row>
    <row r="82" spans="1:13" ht="30" hidden="1" outlineLevel="1">
      <c r="A82" s="100" t="str">
        <f>IF(F82&lt;&gt;"","[FN_"&amp;TEXT(ROW()-14-COUNTBLANK(F$15:$F82),"###")&amp;"]","")</f>
        <v>[FN_67]</v>
      </c>
      <c r="B82" s="66" t="s">
        <v>101</v>
      </c>
      <c r="C82" s="66" t="s">
        <v>93</v>
      </c>
      <c r="D82" s="66"/>
      <c r="E82" s="66"/>
      <c r="F82" s="66" t="s">
        <v>102</v>
      </c>
      <c r="G82" s="102" t="s">
        <v>41</v>
      </c>
      <c r="H82" s="102" t="s">
        <v>42</v>
      </c>
      <c r="I82" s="102" t="s">
        <v>43</v>
      </c>
      <c r="J82" s="102" t="s">
        <v>44</v>
      </c>
      <c r="K82" s="103" t="s">
        <v>22</v>
      </c>
      <c r="L82" s="72"/>
      <c r="M82" s="67"/>
    </row>
    <row r="83" spans="1:13" ht="30" hidden="1" outlineLevel="1">
      <c r="A83" s="100" t="str">
        <f>IF(F83&lt;&gt;"","[FN_"&amp;TEXT(ROW()-14-COUNTBLANK(F$15:$F83),"###")&amp;"]","")</f>
        <v>[FN_68]</v>
      </c>
      <c r="B83" s="66" t="s">
        <v>80</v>
      </c>
      <c r="C83" s="66" t="s">
        <v>93</v>
      </c>
      <c r="D83" s="66"/>
      <c r="E83" s="66" t="s">
        <v>81</v>
      </c>
      <c r="F83" s="66" t="s">
        <v>82</v>
      </c>
      <c r="G83" s="102" t="s">
        <v>41</v>
      </c>
      <c r="H83" s="102" t="s">
        <v>42</v>
      </c>
      <c r="I83" s="102" t="s">
        <v>43</v>
      </c>
      <c r="J83" s="102" t="s">
        <v>44</v>
      </c>
      <c r="K83" s="103" t="s">
        <v>22</v>
      </c>
      <c r="L83" s="72"/>
      <c r="M83" s="67"/>
    </row>
    <row r="84" spans="1:13" ht="255" hidden="1" outlineLevel="1">
      <c r="A84" s="100" t="str">
        <f>IF(F84&lt;&gt;"","[FN_"&amp;TEXT(ROW()-14-COUNTBLANK(F$15:$F84),"###")&amp;"]","")</f>
        <v>[FN_69]</v>
      </c>
      <c r="B84" s="66" t="s">
        <v>106</v>
      </c>
      <c r="C84" s="66"/>
      <c r="D84" s="66"/>
      <c r="E84" s="66"/>
      <c r="F84" s="66" t="s">
        <v>107</v>
      </c>
      <c r="G84" s="102" t="s">
        <v>41</v>
      </c>
      <c r="H84" s="102" t="s">
        <v>42</v>
      </c>
      <c r="I84" s="102" t="s">
        <v>43</v>
      </c>
      <c r="J84" s="102" t="s">
        <v>44</v>
      </c>
      <c r="K84" s="103" t="s">
        <v>22</v>
      </c>
      <c r="L84" s="72"/>
      <c r="M84" s="67"/>
    </row>
    <row r="85" spans="1:13" ht="105" hidden="1" outlineLevel="1">
      <c r="A85" s="100" t="str">
        <f>IF(F85&lt;&gt;"","[FN_"&amp;TEXT(ROW()-14-COUNTBLANK(F$15:$F85),"###")&amp;"]","")</f>
        <v>[FN_70]</v>
      </c>
      <c r="B85" s="66" t="s">
        <v>108</v>
      </c>
      <c r="C85" s="66"/>
      <c r="D85" s="66"/>
      <c r="E85" s="66"/>
      <c r="F85" s="73" t="s">
        <v>282</v>
      </c>
      <c r="G85" s="102" t="s">
        <v>41</v>
      </c>
      <c r="H85" s="102" t="s">
        <v>42</v>
      </c>
      <c r="I85" s="102" t="s">
        <v>43</v>
      </c>
      <c r="J85" s="102" t="s">
        <v>44</v>
      </c>
      <c r="K85" s="103" t="s">
        <v>22</v>
      </c>
      <c r="L85" s="72"/>
      <c r="M85" s="67"/>
    </row>
    <row r="86" spans="1:13" ht="105" hidden="1" outlineLevel="1">
      <c r="A86" s="100" t="str">
        <f>IF(F86&lt;&gt;"","[FN_"&amp;TEXT(ROW()-14-COUNTBLANK(F$15:$F86),"###")&amp;"]","")</f>
        <v>[FN_71]</v>
      </c>
      <c r="B86" s="66" t="s">
        <v>109</v>
      </c>
      <c r="C86" s="66"/>
      <c r="D86" s="66"/>
      <c r="E86" s="66"/>
      <c r="F86" s="73" t="s">
        <v>282</v>
      </c>
      <c r="G86" s="102" t="s">
        <v>41</v>
      </c>
      <c r="H86" s="102" t="s">
        <v>42</v>
      </c>
      <c r="I86" s="102" t="s">
        <v>43</v>
      </c>
      <c r="J86" s="102" t="s">
        <v>44</v>
      </c>
      <c r="K86" s="103" t="s">
        <v>22</v>
      </c>
      <c r="L86" s="72"/>
      <c r="M86" s="67"/>
    </row>
    <row r="87" spans="1:13" ht="120" hidden="1" outlineLevel="1">
      <c r="A87" s="100" t="str">
        <f>IF(F87&lt;&gt;"","[FN_"&amp;TEXT(ROW()-14-COUNTBLANK(F$15:$F87),"###")&amp;"]","")</f>
        <v>[FN_72]</v>
      </c>
      <c r="B87" s="66" t="s">
        <v>110</v>
      </c>
      <c r="C87" s="66"/>
      <c r="D87" s="66"/>
      <c r="E87" s="66"/>
      <c r="F87" s="73" t="s">
        <v>281</v>
      </c>
      <c r="G87" s="102" t="s">
        <v>41</v>
      </c>
      <c r="H87" s="102" t="s">
        <v>42</v>
      </c>
      <c r="I87" s="102" t="s">
        <v>43</v>
      </c>
      <c r="J87" s="102" t="s">
        <v>44</v>
      </c>
      <c r="K87" s="103" t="s">
        <v>22</v>
      </c>
      <c r="L87" s="72"/>
      <c r="M87" s="67"/>
    </row>
    <row r="88" spans="1:13" ht="120" hidden="1" outlineLevel="1">
      <c r="A88" s="100" t="str">
        <f>IF(F88&lt;&gt;"","[FN_"&amp;TEXT(ROW()-14-COUNTBLANK(F$15:$F88),"###")&amp;"]","")</f>
        <v>[FN_73]</v>
      </c>
      <c r="B88" s="66" t="s">
        <v>111</v>
      </c>
      <c r="C88" s="66"/>
      <c r="D88" s="66"/>
      <c r="E88" s="66"/>
      <c r="F88" s="73" t="s">
        <v>281</v>
      </c>
      <c r="G88" s="102" t="s">
        <v>41</v>
      </c>
      <c r="H88" s="102" t="s">
        <v>42</v>
      </c>
      <c r="I88" s="102" t="s">
        <v>43</v>
      </c>
      <c r="J88" s="102" t="s">
        <v>44</v>
      </c>
      <c r="K88" s="103" t="s">
        <v>22</v>
      </c>
      <c r="L88" s="72"/>
      <c r="M88" s="67"/>
    </row>
    <row r="89" spans="1:13" ht="120" hidden="1" outlineLevel="1">
      <c r="A89" s="100" t="str">
        <f>IF(F89&lt;&gt;"","[FN_"&amp;TEXT(ROW()-14-COUNTBLANK(F$15:$F89),"###")&amp;"]","")</f>
        <v>[FN_74]</v>
      </c>
      <c r="B89" s="66" t="s">
        <v>112</v>
      </c>
      <c r="C89" s="66"/>
      <c r="D89" s="66"/>
      <c r="E89" s="66"/>
      <c r="F89" s="73" t="s">
        <v>281</v>
      </c>
      <c r="G89" s="102" t="s">
        <v>41</v>
      </c>
      <c r="H89" s="102" t="s">
        <v>42</v>
      </c>
      <c r="I89" s="102" t="s">
        <v>43</v>
      </c>
      <c r="J89" s="102" t="s">
        <v>44</v>
      </c>
      <c r="K89" s="103" t="s">
        <v>22</v>
      </c>
      <c r="L89" s="72"/>
      <c r="M89" s="67"/>
    </row>
    <row r="90" spans="1:13" collapsed="1">
      <c r="A90" s="100" t="str">
        <f>IF(F90&lt;&gt;"","[FN_"&amp;TEXT(ROW()-14-COUNTBLANK(F$15:$F90),"###")&amp;"]","")</f>
        <v/>
      </c>
      <c r="B90" s="95" t="s">
        <v>283</v>
      </c>
      <c r="C90" s="95"/>
      <c r="D90" s="95"/>
      <c r="E90" s="95"/>
      <c r="F90" s="95"/>
      <c r="G90" s="96"/>
      <c r="H90" s="96"/>
      <c r="I90" s="96"/>
      <c r="J90" s="96"/>
      <c r="K90" s="97"/>
      <c r="L90" s="98"/>
      <c r="M90" s="99"/>
    </row>
    <row r="91" spans="1:13" ht="60" outlineLevel="1">
      <c r="A91" s="100" t="str">
        <f>IF(F91&lt;&gt;"","[FN_"&amp;TEXT(ROW()-14-COUNTBLANK(F$15:$F91),"###")&amp;"]","")</f>
        <v>[FN_75]</v>
      </c>
      <c r="B91" s="66" t="s">
        <v>310</v>
      </c>
      <c r="C91" s="101" t="s">
        <v>311</v>
      </c>
      <c r="D91" s="66"/>
      <c r="E91" s="66"/>
      <c r="F91" s="66" t="s">
        <v>272</v>
      </c>
      <c r="G91" s="102" t="s">
        <v>41</v>
      </c>
      <c r="H91" s="102" t="s">
        <v>42</v>
      </c>
      <c r="I91" s="102" t="s">
        <v>43</v>
      </c>
      <c r="J91" s="102" t="s">
        <v>44</v>
      </c>
      <c r="K91" s="103" t="s">
        <v>22</v>
      </c>
      <c r="L91" s="72"/>
      <c r="M91" s="67"/>
    </row>
    <row r="92" spans="1:13">
      <c r="A92" s="100" t="str">
        <f>IF(F92&lt;&gt;"","[FN_"&amp;TEXT(ROW()-14-COUNTBLANK(F$15:$F92),"###")&amp;"]","")</f>
        <v/>
      </c>
      <c r="B92" s="95" t="s">
        <v>284</v>
      </c>
      <c r="C92" s="95"/>
      <c r="D92" s="95"/>
      <c r="E92" s="95"/>
      <c r="F92" s="95"/>
      <c r="G92" s="96"/>
      <c r="H92" s="96"/>
      <c r="I92" s="96"/>
      <c r="J92" s="96"/>
      <c r="K92" s="97"/>
      <c r="L92" s="98"/>
      <c r="M92" s="99"/>
    </row>
    <row r="93" spans="1:13" ht="60" outlineLevel="1">
      <c r="A93" s="100" t="str">
        <f>IF(F93&lt;&gt;"","[FN_"&amp;TEXT(ROW()-14-COUNTBLANK(F$15:$F93),"###")&amp;"]","")</f>
        <v>[FN_76]</v>
      </c>
      <c r="B93" s="66" t="s">
        <v>312</v>
      </c>
      <c r="C93" s="101" t="s">
        <v>313</v>
      </c>
      <c r="D93" s="66"/>
      <c r="E93" s="66"/>
      <c r="F93" s="66" t="s">
        <v>272</v>
      </c>
      <c r="G93" s="102" t="s">
        <v>41</v>
      </c>
      <c r="H93" s="102" t="s">
        <v>42</v>
      </c>
      <c r="I93" s="102" t="s">
        <v>43</v>
      </c>
      <c r="J93" s="102" t="s">
        <v>44</v>
      </c>
      <c r="K93" s="103" t="s">
        <v>22</v>
      </c>
      <c r="L93" s="72"/>
      <c r="M93" s="67"/>
    </row>
  </sheetData>
  <phoneticPr fontId="28" type="noConversion"/>
  <conditionalFormatting sqref="J2:J10">
    <cfRule type="containsText" dxfId="1" priority="1" operator="containsText" text="Failed">
      <formula>NOT(ISERROR(SEARCH("Failed",J2)))</formula>
    </cfRule>
  </conditionalFormatting>
  <dataValidations count="5">
    <dataValidation type="list" allowBlank="1" showInputMessage="1" showErrorMessage="1" sqref="H15:H51 H53:H89 H91 H93" xr:uid="{00000000-0002-0000-0100-000000000000}">
      <formula1>"MVP1,MVP2,MVP3"</formula1>
    </dataValidation>
    <dataValidation type="list" allowBlank="1" showInputMessage="1" showErrorMessage="1" sqref="K15:K51 K53:K89 K91 K93" xr:uid="{00000000-0002-0000-0100-000001000000}">
      <formula1>"Passed, Failed,Accepted,N/A,Untested"</formula1>
    </dataValidation>
    <dataValidation type="list" allowBlank="1" showInputMessage="1" showErrorMessage="1" sqref="G15:G51 G53:G89 G91 G93" xr:uid="{00000000-0002-0000-0100-000002000000}">
      <formula1>"Dev,Test,UAT,Pre-Production,Production"</formula1>
    </dataValidation>
    <dataValidation type="list" allowBlank="1" showInputMessage="1" showErrorMessage="1" sqref="I15:I51 I53:I89 I91 I93" xr:uid="{00000000-0002-0000-0100-000003000000}">
      <formula1>"Yes,No"</formula1>
    </dataValidation>
    <dataValidation type="list" allowBlank="1" showInputMessage="1" showErrorMessage="1" sqref="J15:J51 J53:J89 J91 J93" xr:uid="{00000000-0002-0000-0100-000004000000}">
      <formula1>"High,Medium,Low"</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62"/>
  <sheetViews>
    <sheetView topLeftCell="A9" zoomScale="62" zoomScaleNormal="62" workbookViewId="0">
      <selection activeCell="E171" sqref="E171"/>
    </sheetView>
  </sheetViews>
  <sheetFormatPr defaultColWidth="9.140625" defaultRowHeight="15" outlineLevelRow="1"/>
  <cols>
    <col min="1" max="1" width="18" style="70" customWidth="1"/>
    <col min="2" max="2" width="29.5703125" style="70" customWidth="1"/>
    <col min="3" max="3" width="36.5703125" style="70" customWidth="1"/>
    <col min="4" max="4" width="35.7109375" style="70" customWidth="1"/>
    <col min="5" max="5" width="31.7109375" style="70" customWidth="1"/>
    <col min="6" max="6" width="45.28515625" style="70" customWidth="1"/>
    <col min="7" max="9" width="10.7109375" style="71" customWidth="1"/>
    <col min="10" max="10" width="12.85546875" style="71" customWidth="1"/>
    <col min="11" max="11" width="11.85546875" style="71" customWidth="1"/>
    <col min="12" max="12" width="15" style="71" customWidth="1"/>
    <col min="13" max="13" width="31.28515625" style="70" customWidth="1"/>
    <col min="14" max="14" width="43.5703125" style="65" customWidth="1"/>
    <col min="15" max="15" width="9.140625" style="65"/>
    <col min="16" max="16" width="11.85546875" style="65" customWidth="1"/>
    <col min="17" max="17" width="14.5703125" style="65" customWidth="1"/>
    <col min="18" max="18" width="11.85546875" style="65" customWidth="1"/>
    <col min="19" max="16384" width="9.140625" style="65"/>
  </cols>
  <sheetData>
    <row r="1" spans="1:13" s="79" customFormat="1">
      <c r="A1" s="130" t="s">
        <v>19</v>
      </c>
      <c r="B1" s="130" t="s">
        <v>114</v>
      </c>
      <c r="C1" s="74"/>
      <c r="D1" s="74"/>
      <c r="E1" s="75"/>
      <c r="F1" s="76"/>
      <c r="G1" s="77"/>
      <c r="H1" s="77"/>
      <c r="I1" s="77"/>
      <c r="J1" s="77"/>
      <c r="K1" s="77"/>
      <c r="L1" s="77"/>
      <c r="M1" s="78"/>
    </row>
    <row r="2" spans="1:13" s="112" customFormat="1">
      <c r="A2" s="107" t="s">
        <v>20</v>
      </c>
      <c r="B2" s="108" t="s">
        <v>314</v>
      </c>
      <c r="C2" s="107"/>
      <c r="D2" s="109"/>
      <c r="E2" s="109"/>
      <c r="F2" s="110"/>
      <c r="G2" s="111"/>
      <c r="H2" s="111"/>
      <c r="I2" s="111"/>
      <c r="J2" s="111"/>
      <c r="K2" s="111"/>
      <c r="L2" s="111"/>
    </row>
    <row r="3" spans="1:13" s="116" customFormat="1" ht="15.75" thickBot="1">
      <c r="A3" s="113"/>
      <c r="B3" s="114"/>
      <c r="C3" s="114"/>
      <c r="D3" s="109"/>
      <c r="E3" s="109"/>
      <c r="F3" s="110"/>
      <c r="G3" s="111"/>
      <c r="H3" s="115"/>
      <c r="I3" s="115"/>
      <c r="J3" s="115"/>
      <c r="K3" s="115"/>
      <c r="L3" s="115"/>
    </row>
    <row r="4" spans="1:13" s="116" customFormat="1">
      <c r="A4" s="117"/>
      <c r="B4" s="118" t="s">
        <v>44</v>
      </c>
      <c r="C4" s="118" t="s">
        <v>315</v>
      </c>
      <c r="D4" s="118" t="s">
        <v>316</v>
      </c>
      <c r="E4" s="119" t="s">
        <v>259</v>
      </c>
      <c r="F4" s="115"/>
      <c r="G4" s="115"/>
      <c r="H4" s="115"/>
      <c r="I4" s="115"/>
      <c r="J4" s="115"/>
      <c r="K4" s="115"/>
      <c r="L4" s="115"/>
    </row>
    <row r="5" spans="1:13" s="116" customFormat="1">
      <c r="A5" s="120"/>
      <c r="B5" s="121">
        <f xml:space="preserve"> SUM(B6:B10)</f>
        <v>144</v>
      </c>
      <c r="C5" s="121">
        <f xml:space="preserve"> SUM(C6:C10)</f>
        <v>0</v>
      </c>
      <c r="D5" s="121">
        <f xml:space="preserve"> SUM(D6:D10)</f>
        <v>0</v>
      </c>
      <c r="E5" s="122">
        <f t="shared" ref="E5:E10" si="0">SUM(B5:D5)</f>
        <v>144</v>
      </c>
      <c r="F5" s="115"/>
      <c r="G5" s="115"/>
      <c r="H5" s="115"/>
      <c r="I5" s="115"/>
      <c r="J5" s="115"/>
      <c r="K5" s="115"/>
      <c r="L5" s="115"/>
    </row>
    <row r="6" spans="1:13" s="116" customFormat="1">
      <c r="A6" s="123" t="s">
        <v>22</v>
      </c>
      <c r="B6" s="124">
        <f>COUNTIFS(K14:K4518, "Passed",J14:J4518,"High")</f>
        <v>144</v>
      </c>
      <c r="C6" s="124">
        <f>COUNTIFS(K14:K4518, "Passed",J14:J4518,"Medium")</f>
        <v>0</v>
      </c>
      <c r="D6" s="124">
        <f>COUNTIFS(K14:K4518, "Passed",J14:J4518,"Low")</f>
        <v>0</v>
      </c>
      <c r="E6" s="125">
        <f t="shared" si="0"/>
        <v>144</v>
      </c>
      <c r="F6" s="115"/>
      <c r="G6" s="115"/>
      <c r="H6" s="115"/>
      <c r="I6" s="115"/>
      <c r="J6" s="115"/>
      <c r="K6" s="115"/>
      <c r="L6" s="115"/>
    </row>
    <row r="7" spans="1:13" s="116" customFormat="1">
      <c r="A7" s="123" t="s">
        <v>23</v>
      </c>
      <c r="B7" s="124">
        <f>COUNTIFS(K14:K4518, "Failed",J14:J4518,"High")</f>
        <v>0</v>
      </c>
      <c r="C7" s="124">
        <f>COUNTIFS(K14:K4518, "Failed",J14:J4518,"Medium")</f>
        <v>0</v>
      </c>
      <c r="D7" s="124">
        <f>COUNTIFS(K14:K4518, "Failed",J14:J4518,"Low")</f>
        <v>0</v>
      </c>
      <c r="E7" s="125">
        <f t="shared" si="0"/>
        <v>0</v>
      </c>
      <c r="F7" s="115"/>
      <c r="G7" s="115"/>
      <c r="H7" s="115"/>
      <c r="I7" s="115"/>
      <c r="J7" s="115"/>
      <c r="K7" s="115"/>
      <c r="L7" s="115"/>
    </row>
    <row r="8" spans="1:13" s="116" customFormat="1">
      <c r="A8" s="123" t="s">
        <v>24</v>
      </c>
      <c r="B8" s="124">
        <f>COUNTIFS(K14:K4518, "Untested",J14:J4518,"High")</f>
        <v>0</v>
      </c>
      <c r="C8" s="124">
        <f>COUNTIFS(K14:K4518, "Untested",J14:J4518,"Medium")</f>
        <v>0</v>
      </c>
      <c r="D8" s="124">
        <f>COUNTIFS(K14:K4518, "Untested",J14:J4518,"Low")</f>
        <v>0</v>
      </c>
      <c r="E8" s="125">
        <f t="shared" si="0"/>
        <v>0</v>
      </c>
      <c r="F8" s="115"/>
      <c r="G8" s="115"/>
      <c r="H8" s="115"/>
      <c r="I8" s="115"/>
      <c r="J8" s="115"/>
      <c r="K8" s="115"/>
      <c r="L8" s="115"/>
    </row>
    <row r="9" spans="1:13" s="116" customFormat="1">
      <c r="A9" s="123" t="s">
        <v>25</v>
      </c>
      <c r="B9" s="124">
        <f>COUNTIFS(K14:K4518, "Accepted",J14:J4518,"High")</f>
        <v>0</v>
      </c>
      <c r="C9" s="124">
        <f>COUNTIFS(K14:K4518, "Accepted",J14:J4518,"Medium")</f>
        <v>0</v>
      </c>
      <c r="D9" s="124">
        <f>COUNTIFS(K14:K4518, "Accepted",J14:J4518,"Low")</f>
        <v>0</v>
      </c>
      <c r="E9" s="125">
        <f t="shared" si="0"/>
        <v>0</v>
      </c>
      <c r="F9" s="115"/>
      <c r="G9" s="115"/>
      <c r="H9" s="115"/>
      <c r="I9" s="115"/>
      <c r="J9" s="115"/>
      <c r="K9" s="115"/>
      <c r="L9" s="126"/>
    </row>
    <row r="10" spans="1:13" s="116" customFormat="1" ht="15.75" thickBot="1">
      <c r="A10" s="127" t="s">
        <v>26</v>
      </c>
      <c r="B10" s="124">
        <f>COUNTIFS(K14:K4518, "N/A",J14:J4518,"High")</f>
        <v>0</v>
      </c>
      <c r="C10" s="124">
        <f>COUNTIFS(K14:K4518, "N/A",J14:J4518,"Medium")</f>
        <v>0</v>
      </c>
      <c r="D10" s="124">
        <f>COUNTIFS(K14:K4518, "N/A",J14:J4518,"Low")</f>
        <v>0</v>
      </c>
      <c r="E10" s="128">
        <f t="shared" si="0"/>
        <v>0</v>
      </c>
      <c r="F10" s="115"/>
      <c r="G10" s="115"/>
      <c r="H10" s="115"/>
      <c r="I10" s="115"/>
      <c r="J10" s="115"/>
      <c r="K10" s="115"/>
      <c r="L10" s="115"/>
    </row>
    <row r="11" spans="1:13" s="82" customFormat="1" ht="15.75" thickBot="1">
      <c r="A11" s="83"/>
      <c r="B11" s="84"/>
      <c r="C11" s="84"/>
      <c r="D11" s="84"/>
      <c r="E11" s="75"/>
      <c r="F11" s="76"/>
      <c r="G11" s="77"/>
      <c r="H11" s="77"/>
      <c r="I11" s="80"/>
      <c r="J11" s="80"/>
      <c r="K11" s="80"/>
      <c r="L11" s="80"/>
      <c r="M11" s="81"/>
    </row>
    <row r="12" spans="1:13" s="88" customFormat="1" ht="45">
      <c r="A12" s="85" t="s">
        <v>27</v>
      </c>
      <c r="B12" s="85" t="s">
        <v>28</v>
      </c>
      <c r="C12" s="85" t="s">
        <v>29</v>
      </c>
      <c r="D12" s="85" t="s">
        <v>30</v>
      </c>
      <c r="E12" s="85" t="s">
        <v>31</v>
      </c>
      <c r="F12" s="86" t="s">
        <v>32</v>
      </c>
      <c r="G12" s="85" t="s">
        <v>33</v>
      </c>
      <c r="H12" s="85" t="s">
        <v>34</v>
      </c>
      <c r="I12" s="85" t="s">
        <v>35</v>
      </c>
      <c r="J12" s="85" t="s">
        <v>36</v>
      </c>
      <c r="K12" s="85" t="s">
        <v>21</v>
      </c>
      <c r="L12" s="85" t="s">
        <v>37</v>
      </c>
      <c r="M12" s="85" t="s">
        <v>38</v>
      </c>
    </row>
    <row r="13" spans="1:13" s="94" customFormat="1" ht="108" customHeight="1">
      <c r="A13" s="89"/>
      <c r="B13" s="89" t="s">
        <v>290</v>
      </c>
      <c r="C13" s="89" t="s">
        <v>291</v>
      </c>
      <c r="D13" s="89"/>
      <c r="E13" s="89"/>
      <c r="F13" s="89"/>
      <c r="G13" s="90"/>
      <c r="H13" s="90"/>
      <c r="I13" s="90"/>
      <c r="J13" s="90"/>
      <c r="K13" s="90"/>
      <c r="L13" s="90"/>
      <c r="M13" s="106"/>
    </row>
    <row r="14" spans="1:13">
      <c r="A14" s="100" t="str">
        <f>IF(F14&lt;&gt;"","[FN_"&amp;TEXT(ROW()-14-COUNTBLANK(F14:$F$15),"###")&amp;"]","")</f>
        <v/>
      </c>
      <c r="B14" s="95" t="s">
        <v>267</v>
      </c>
      <c r="C14" s="95"/>
      <c r="D14" s="95"/>
      <c r="E14" s="95"/>
      <c r="F14" s="95"/>
      <c r="G14" s="96"/>
      <c r="H14" s="96"/>
      <c r="I14" s="96"/>
      <c r="J14" s="96"/>
      <c r="K14" s="97"/>
      <c r="L14" s="98"/>
      <c r="M14" s="99"/>
    </row>
    <row r="15" spans="1:13" s="105" customFormat="1" ht="53.25" hidden="1" customHeight="1" outlineLevel="1">
      <c r="A15" s="100" t="str">
        <f>IF(F15&lt;&gt;"","[FN_"&amp;TEXT(ROW()-14-COUNTBLANK(F$15:$F15),"###")&amp;"]","")</f>
        <v>[FN_1]</v>
      </c>
      <c r="B15" s="66" t="s">
        <v>301</v>
      </c>
      <c r="C15" s="101" t="s">
        <v>115</v>
      </c>
      <c r="D15" s="66" t="s">
        <v>285</v>
      </c>
      <c r="E15" s="66"/>
      <c r="F15" s="66" t="s">
        <v>287</v>
      </c>
      <c r="G15" s="102" t="s">
        <v>41</v>
      </c>
      <c r="H15" s="102" t="s">
        <v>42</v>
      </c>
      <c r="I15" s="102" t="s">
        <v>43</v>
      </c>
      <c r="J15" s="102" t="s">
        <v>44</v>
      </c>
      <c r="K15" s="100" t="s">
        <v>22</v>
      </c>
      <c r="L15" s="66"/>
      <c r="M15" s="66"/>
    </row>
    <row r="16" spans="1:13" s="105" customFormat="1" ht="409.5" hidden="1" outlineLevel="1">
      <c r="A16" s="100" t="str">
        <f>IF(F16&lt;&gt;"","[FN_"&amp;TEXT(ROW()-14-COUNTBLANK(F$15:$F16),"###")&amp;"]","")</f>
        <v>[FN_2]</v>
      </c>
      <c r="B16" s="66" t="s">
        <v>304</v>
      </c>
      <c r="C16" s="101"/>
      <c r="D16" s="66" t="s">
        <v>286</v>
      </c>
      <c r="E16" s="66"/>
      <c r="F16" s="66" t="s">
        <v>288</v>
      </c>
      <c r="G16" s="102" t="s">
        <v>41</v>
      </c>
      <c r="H16" s="102" t="s">
        <v>42</v>
      </c>
      <c r="I16" s="102" t="s">
        <v>43</v>
      </c>
      <c r="J16" s="102" t="s">
        <v>44</v>
      </c>
      <c r="K16" s="103" t="s">
        <v>22</v>
      </c>
      <c r="L16" s="67" t="s">
        <v>320</v>
      </c>
      <c r="M16" s="104"/>
    </row>
    <row r="17" spans="1:13" s="105" customFormat="1" ht="409.5" hidden="1" outlineLevel="1">
      <c r="A17" s="100" t="str">
        <f>IF(F17&lt;&gt;"","[FN_"&amp;TEXT(ROW()-14-COUNTBLANK(F$15:$F17),"###")&amp;"]","")</f>
        <v>[FN_3]</v>
      </c>
      <c r="B17" s="66" t="s">
        <v>305</v>
      </c>
      <c r="C17" s="101"/>
      <c r="D17" s="66" t="s">
        <v>286</v>
      </c>
      <c r="E17" s="66"/>
      <c r="F17" s="66" t="s">
        <v>289</v>
      </c>
      <c r="G17" s="102" t="s">
        <v>41</v>
      </c>
      <c r="H17" s="102" t="s">
        <v>42</v>
      </c>
      <c r="I17" s="102" t="s">
        <v>43</v>
      </c>
      <c r="J17" s="102" t="s">
        <v>44</v>
      </c>
      <c r="K17" s="103" t="s">
        <v>22</v>
      </c>
      <c r="L17" s="67" t="s">
        <v>318</v>
      </c>
      <c r="M17" s="104"/>
    </row>
    <row r="18" spans="1:13" s="105" customFormat="1" ht="409.5" hidden="1" outlineLevel="1">
      <c r="A18" s="100" t="str">
        <f>IF(F18&lt;&gt;"","[FN_"&amp;TEXT(ROW()-14-COUNTBLANK(F$15:$F18),"###")&amp;"]","")</f>
        <v>[FN_4]</v>
      </c>
      <c r="B18" s="66" t="s">
        <v>270</v>
      </c>
      <c r="C18" s="101"/>
      <c r="D18" s="66" t="s">
        <v>40</v>
      </c>
      <c r="E18" s="66"/>
      <c r="F18" s="66" t="s">
        <v>265</v>
      </c>
      <c r="G18" s="102" t="s">
        <v>41</v>
      </c>
      <c r="H18" s="102" t="s">
        <v>42</v>
      </c>
      <c r="I18" s="102" t="s">
        <v>43</v>
      </c>
      <c r="J18" s="102" t="s">
        <v>44</v>
      </c>
      <c r="K18" s="103" t="s">
        <v>22</v>
      </c>
      <c r="L18" s="67"/>
      <c r="M18" s="104"/>
    </row>
    <row r="19" spans="1:13" s="105" customFormat="1" ht="180" hidden="1" outlineLevel="1">
      <c r="A19" s="100" t="str">
        <f>IF(F19&lt;&gt;"","[FN_"&amp;TEXT(ROW()-14-COUNTBLANK(F$15:$F19),"###")&amp;"]","")</f>
        <v>[FN_5]</v>
      </c>
      <c r="B19" s="66" t="s">
        <v>271</v>
      </c>
      <c r="C19" s="101"/>
      <c r="D19" s="73" t="s">
        <v>279</v>
      </c>
      <c r="E19" s="66"/>
      <c r="F19" s="66" t="s">
        <v>272</v>
      </c>
      <c r="G19" s="102" t="s">
        <v>41</v>
      </c>
      <c r="H19" s="102" t="s">
        <v>42</v>
      </c>
      <c r="I19" s="102" t="s">
        <v>43</v>
      </c>
      <c r="J19" s="102" t="s">
        <v>44</v>
      </c>
      <c r="K19" s="103" t="s">
        <v>22</v>
      </c>
      <c r="L19" s="67"/>
      <c r="M19" s="104"/>
    </row>
    <row r="20" spans="1:13" s="105" customFormat="1" ht="180" hidden="1" outlineLevel="1">
      <c r="A20" s="100" t="str">
        <f>IF(F20&lt;&gt;"","[FN_"&amp;TEXT(ROW()-14-COUNTBLANK(F$15:$F20),"###")&amp;"]","")</f>
        <v>[FN_6]</v>
      </c>
      <c r="B20" s="73" t="s">
        <v>273</v>
      </c>
      <c r="C20" s="73" t="s">
        <v>45</v>
      </c>
      <c r="D20" s="73" t="s">
        <v>279</v>
      </c>
      <c r="E20" s="73"/>
      <c r="F20" s="66" t="s">
        <v>272</v>
      </c>
      <c r="G20" s="102" t="s">
        <v>41</v>
      </c>
      <c r="H20" s="102" t="s">
        <v>42</v>
      </c>
      <c r="I20" s="102" t="s">
        <v>43</v>
      </c>
      <c r="J20" s="102" t="s">
        <v>44</v>
      </c>
      <c r="K20" s="103" t="s">
        <v>22</v>
      </c>
      <c r="L20" s="67"/>
      <c r="M20" s="104"/>
    </row>
    <row r="21" spans="1:13" s="105" customFormat="1" ht="180" hidden="1" outlineLevel="1">
      <c r="A21" s="100" t="str">
        <f>IF(F21&lt;&gt;"","[FN_"&amp;TEXT(ROW()-14-COUNTBLANK(F$15:$F21),"###")&amp;"]","")</f>
        <v>[FN_7]</v>
      </c>
      <c r="B21" s="73" t="s">
        <v>274</v>
      </c>
      <c r="C21" s="73" t="s">
        <v>46</v>
      </c>
      <c r="D21" s="73" t="s">
        <v>279</v>
      </c>
      <c r="E21" s="73"/>
      <c r="F21" s="66" t="s">
        <v>272</v>
      </c>
      <c r="G21" s="102" t="s">
        <v>41</v>
      </c>
      <c r="H21" s="102" t="s">
        <v>42</v>
      </c>
      <c r="I21" s="102" t="s">
        <v>43</v>
      </c>
      <c r="J21" s="102" t="s">
        <v>44</v>
      </c>
      <c r="K21" s="103" t="s">
        <v>22</v>
      </c>
      <c r="L21" s="67"/>
      <c r="M21" s="104"/>
    </row>
    <row r="22" spans="1:13" s="105" customFormat="1" ht="180" hidden="1" outlineLevel="1">
      <c r="A22" s="100" t="str">
        <f>IF(F22&lt;&gt;"","[FN_"&amp;TEXT(ROW()-14-COUNTBLANK(F$15:$F22),"###")&amp;"]","")</f>
        <v>[FN_8]</v>
      </c>
      <c r="B22" s="73" t="s">
        <v>275</v>
      </c>
      <c r="C22" s="73" t="s">
        <v>47</v>
      </c>
      <c r="D22" s="73" t="s">
        <v>279</v>
      </c>
      <c r="E22" s="73"/>
      <c r="F22" s="66" t="s">
        <v>272</v>
      </c>
      <c r="G22" s="102" t="s">
        <v>41</v>
      </c>
      <c r="H22" s="102" t="s">
        <v>42</v>
      </c>
      <c r="I22" s="102" t="s">
        <v>43</v>
      </c>
      <c r="J22" s="102" t="s">
        <v>44</v>
      </c>
      <c r="K22" s="103" t="s">
        <v>22</v>
      </c>
      <c r="L22" s="67"/>
      <c r="M22" s="104"/>
    </row>
    <row r="23" spans="1:13" s="105" customFormat="1" ht="180" hidden="1" outlineLevel="1">
      <c r="A23" s="100" t="str">
        <f>IF(F23&lt;&gt;"","[FN_"&amp;TEXT(ROW()-14-COUNTBLANK(F$15:$F23),"###")&amp;"]","")</f>
        <v>[FN_9]</v>
      </c>
      <c r="B23" s="73" t="s">
        <v>276</v>
      </c>
      <c r="C23" s="73" t="s">
        <v>48</v>
      </c>
      <c r="D23" s="73" t="s">
        <v>279</v>
      </c>
      <c r="E23" s="73"/>
      <c r="F23" s="66" t="s">
        <v>272</v>
      </c>
      <c r="G23" s="102" t="s">
        <v>41</v>
      </c>
      <c r="H23" s="102" t="s">
        <v>42</v>
      </c>
      <c r="I23" s="102" t="s">
        <v>43</v>
      </c>
      <c r="J23" s="102" t="s">
        <v>44</v>
      </c>
      <c r="K23" s="103" t="s">
        <v>22</v>
      </c>
      <c r="L23" s="67"/>
      <c r="M23" s="104"/>
    </row>
    <row r="24" spans="1:13" s="105" customFormat="1" ht="180" hidden="1" outlineLevel="1">
      <c r="A24" s="100" t="str">
        <f>IF(F24&lt;&gt;"","[FN_"&amp;TEXT(ROW()-14-COUNTBLANK(F$15:$F24),"###")&amp;"]","")</f>
        <v>[FN_10]</v>
      </c>
      <c r="B24" s="73" t="s">
        <v>277</v>
      </c>
      <c r="C24" s="73" t="s">
        <v>49</v>
      </c>
      <c r="D24" s="73" t="s">
        <v>279</v>
      </c>
      <c r="E24" s="73"/>
      <c r="F24" s="66" t="s">
        <v>272</v>
      </c>
      <c r="G24" s="102" t="s">
        <v>41</v>
      </c>
      <c r="H24" s="102" t="s">
        <v>42</v>
      </c>
      <c r="I24" s="102" t="s">
        <v>43</v>
      </c>
      <c r="J24" s="102" t="s">
        <v>44</v>
      </c>
      <c r="K24" s="103" t="s">
        <v>22</v>
      </c>
      <c r="L24" s="67"/>
      <c r="M24" s="104"/>
    </row>
    <row r="25" spans="1:13" s="105" customFormat="1" ht="180" hidden="1" outlineLevel="1">
      <c r="A25" s="100" t="str">
        <f>IF(F25&lt;&gt;"","[FN_"&amp;TEXT(ROW()-14-COUNTBLANK(F$15:$F25),"###")&amp;"]","")</f>
        <v>[FN_11]</v>
      </c>
      <c r="B25" s="73" t="s">
        <v>278</v>
      </c>
      <c r="C25" s="73" t="s">
        <v>50</v>
      </c>
      <c r="D25" s="73" t="s">
        <v>279</v>
      </c>
      <c r="E25" s="73"/>
      <c r="F25" s="66" t="s">
        <v>272</v>
      </c>
      <c r="G25" s="102" t="s">
        <v>41</v>
      </c>
      <c r="H25" s="102" t="s">
        <v>42</v>
      </c>
      <c r="I25" s="102" t="s">
        <v>43</v>
      </c>
      <c r="J25" s="102" t="s">
        <v>44</v>
      </c>
      <c r="K25" s="103" t="s">
        <v>22</v>
      </c>
      <c r="L25" s="67"/>
      <c r="M25" s="104"/>
    </row>
    <row r="26" spans="1:13" ht="30" hidden="1" outlineLevel="1">
      <c r="A26" s="100" t="str">
        <f>IF(F26&lt;&gt;"","[FN_"&amp;TEXT(ROW()-14-COUNTBLANK(F$15:$F26),"###")&amp;"]","")</f>
        <v>[FN_12]</v>
      </c>
      <c r="B26" s="66" t="s">
        <v>116</v>
      </c>
      <c r="C26" s="66" t="s">
        <v>52</v>
      </c>
      <c r="D26" s="66"/>
      <c r="E26" s="66" t="s">
        <v>53</v>
      </c>
      <c r="F26" s="66" t="s">
        <v>117</v>
      </c>
      <c r="G26" s="102" t="s">
        <v>41</v>
      </c>
      <c r="H26" s="102" t="s">
        <v>42</v>
      </c>
      <c r="I26" s="102" t="s">
        <v>43</v>
      </c>
      <c r="J26" s="102" t="s">
        <v>44</v>
      </c>
      <c r="K26" s="103" t="s">
        <v>22</v>
      </c>
      <c r="L26" s="68"/>
      <c r="M26" s="66"/>
    </row>
    <row r="27" spans="1:13" ht="30" hidden="1" outlineLevel="1">
      <c r="A27" s="100" t="str">
        <f>IF(F27&lt;&gt;"","[FN_"&amp;TEXT(ROW()-14-COUNTBLANK(F$15:$F27),"###")&amp;"]","")</f>
        <v>[FN_13]</v>
      </c>
      <c r="B27" s="66" t="s">
        <v>118</v>
      </c>
      <c r="C27" s="66" t="s">
        <v>52</v>
      </c>
      <c r="D27" s="66"/>
      <c r="E27" s="66" t="s">
        <v>56</v>
      </c>
      <c r="F27" s="66" t="s">
        <v>57</v>
      </c>
      <c r="G27" s="102" t="s">
        <v>41</v>
      </c>
      <c r="H27" s="102" t="s">
        <v>42</v>
      </c>
      <c r="I27" s="102" t="s">
        <v>43</v>
      </c>
      <c r="J27" s="102" t="s">
        <v>44</v>
      </c>
      <c r="K27" s="103" t="s">
        <v>22</v>
      </c>
      <c r="L27" s="68"/>
      <c r="M27" s="66"/>
    </row>
    <row r="28" spans="1:13" ht="135" hidden="1" outlineLevel="1">
      <c r="A28" s="100" t="str">
        <f>IF(F28&lt;&gt;"","[FN_"&amp;TEXT(ROW()-14-COUNTBLANK(F$15:$F28),"###")&amp;"]","")</f>
        <v>[FN_14]</v>
      </c>
      <c r="B28" s="66" t="s">
        <v>119</v>
      </c>
      <c r="C28" s="66" t="s">
        <v>65</v>
      </c>
      <c r="D28" s="66"/>
      <c r="E28" s="66" t="s">
        <v>59</v>
      </c>
      <c r="F28" s="66" t="s">
        <v>67</v>
      </c>
      <c r="G28" s="102" t="s">
        <v>41</v>
      </c>
      <c r="H28" s="102" t="s">
        <v>42</v>
      </c>
      <c r="I28" s="102" t="s">
        <v>43</v>
      </c>
      <c r="J28" s="102" t="s">
        <v>44</v>
      </c>
      <c r="K28" s="103" t="s">
        <v>22</v>
      </c>
      <c r="L28" s="68"/>
      <c r="M28" s="66"/>
    </row>
    <row r="29" spans="1:13" ht="30" hidden="1" outlineLevel="1">
      <c r="A29" s="100" t="str">
        <f>IF(F29&lt;&gt;"","[FN_"&amp;TEXT(ROW()-14-COUNTBLANK(F$15:$F29),"###")&amp;"]","")</f>
        <v>[FN_15]</v>
      </c>
      <c r="B29" s="66" t="s">
        <v>120</v>
      </c>
      <c r="C29" s="66" t="s">
        <v>65</v>
      </c>
      <c r="D29" s="66"/>
      <c r="E29" s="66" t="s">
        <v>62</v>
      </c>
      <c r="F29" s="66" t="s">
        <v>121</v>
      </c>
      <c r="G29" s="102" t="s">
        <v>41</v>
      </c>
      <c r="H29" s="102" t="s">
        <v>42</v>
      </c>
      <c r="I29" s="102" t="s">
        <v>43</v>
      </c>
      <c r="J29" s="102" t="s">
        <v>44</v>
      </c>
      <c r="K29" s="103" t="s">
        <v>22</v>
      </c>
      <c r="L29" s="68"/>
      <c r="M29" s="66"/>
    </row>
    <row r="30" spans="1:13" ht="60" hidden="1" outlineLevel="1">
      <c r="A30" s="100" t="str">
        <f>IF(F30&lt;&gt;"","[FN_"&amp;TEXT(ROW()-14-COUNTBLANK(F$15:$F30),"###")&amp;"]","")</f>
        <v>[FN_16]</v>
      </c>
      <c r="B30" s="66" t="s">
        <v>122</v>
      </c>
      <c r="C30" s="66" t="s">
        <v>65</v>
      </c>
      <c r="D30" s="66"/>
      <c r="E30" s="66" t="s">
        <v>66</v>
      </c>
      <c r="F30" s="66" t="s">
        <v>123</v>
      </c>
      <c r="G30" s="102" t="s">
        <v>41</v>
      </c>
      <c r="H30" s="102" t="s">
        <v>42</v>
      </c>
      <c r="I30" s="102" t="s">
        <v>43</v>
      </c>
      <c r="J30" s="102" t="s">
        <v>44</v>
      </c>
      <c r="K30" s="103" t="s">
        <v>22</v>
      </c>
      <c r="L30" s="68"/>
      <c r="M30" s="66"/>
    </row>
    <row r="31" spans="1:13" ht="45" hidden="1" outlineLevel="1">
      <c r="A31" s="100" t="str">
        <f>IF(F31&lt;&gt;"","[FN_"&amp;TEXT(ROW()-14-COUNTBLANK(F$15:$F31),"###")&amp;"]","")</f>
        <v>[FN_17]</v>
      </c>
      <c r="B31" s="66" t="s">
        <v>124</v>
      </c>
      <c r="C31" s="66" t="s">
        <v>65</v>
      </c>
      <c r="D31" s="66"/>
      <c r="E31" s="66" t="s">
        <v>70</v>
      </c>
      <c r="F31" s="66" t="s">
        <v>125</v>
      </c>
      <c r="G31" s="102" t="s">
        <v>41</v>
      </c>
      <c r="H31" s="102" t="s">
        <v>42</v>
      </c>
      <c r="I31" s="102" t="s">
        <v>43</v>
      </c>
      <c r="J31" s="102" t="s">
        <v>44</v>
      </c>
      <c r="K31" s="103" t="s">
        <v>22</v>
      </c>
      <c r="L31" s="68"/>
      <c r="M31" s="66"/>
    </row>
    <row r="32" spans="1:13" ht="60" hidden="1" outlineLevel="1">
      <c r="A32" s="100" t="str">
        <f>IF(F32&lt;&gt;"","[FN_"&amp;TEXT(ROW()-14-COUNTBLANK(F$15:$F32),"###")&amp;"]","")</f>
        <v>[FN_18]</v>
      </c>
      <c r="B32" s="66" t="s">
        <v>126</v>
      </c>
      <c r="C32" s="66" t="s">
        <v>127</v>
      </c>
      <c r="D32" s="66"/>
      <c r="E32" s="66" t="s">
        <v>73</v>
      </c>
      <c r="F32" s="66" t="s">
        <v>128</v>
      </c>
      <c r="G32" s="102" t="s">
        <v>41</v>
      </c>
      <c r="H32" s="102" t="s">
        <v>42</v>
      </c>
      <c r="I32" s="102" t="s">
        <v>43</v>
      </c>
      <c r="J32" s="102" t="s">
        <v>44</v>
      </c>
      <c r="K32" s="103" t="s">
        <v>22</v>
      </c>
      <c r="L32" s="68"/>
      <c r="M32" s="66"/>
    </row>
    <row r="33" spans="1:13" ht="45" hidden="1" outlineLevel="1">
      <c r="A33" s="100" t="str">
        <f>IF(F33&lt;&gt;"","[FN_"&amp;TEXT(ROW()-14-COUNTBLANK(F$15:$F33),"###")&amp;"]","")</f>
        <v>[FN_19]</v>
      </c>
      <c r="B33" s="66" t="s">
        <v>129</v>
      </c>
      <c r="C33" s="66" t="s">
        <v>127</v>
      </c>
      <c r="D33" s="66"/>
      <c r="E33" s="66" t="s">
        <v>76</v>
      </c>
      <c r="F33" s="66" t="s">
        <v>130</v>
      </c>
      <c r="G33" s="102" t="s">
        <v>41</v>
      </c>
      <c r="H33" s="102" t="s">
        <v>42</v>
      </c>
      <c r="I33" s="102" t="s">
        <v>43</v>
      </c>
      <c r="J33" s="102" t="s">
        <v>44</v>
      </c>
      <c r="K33" s="103" t="s">
        <v>22</v>
      </c>
      <c r="L33" s="68"/>
      <c r="M33" s="66"/>
    </row>
    <row r="34" spans="1:13" ht="60" hidden="1" outlineLevel="1">
      <c r="A34" s="100" t="str">
        <f>IF(F34&lt;&gt;"","[FN_"&amp;TEXT(ROW()-14-COUNTBLANK(F$15:$F34),"###")&amp;"]","")</f>
        <v>[FN_20]</v>
      </c>
      <c r="B34" s="66" t="s">
        <v>131</v>
      </c>
      <c r="C34" s="66" t="s">
        <v>127</v>
      </c>
      <c r="D34" s="66"/>
      <c r="E34" s="66" t="s">
        <v>76</v>
      </c>
      <c r="F34" s="66" t="s">
        <v>132</v>
      </c>
      <c r="G34" s="102" t="s">
        <v>41</v>
      </c>
      <c r="H34" s="102" t="s">
        <v>42</v>
      </c>
      <c r="I34" s="102" t="s">
        <v>43</v>
      </c>
      <c r="J34" s="102" t="s">
        <v>44</v>
      </c>
      <c r="K34" s="103" t="s">
        <v>22</v>
      </c>
      <c r="L34" s="68"/>
      <c r="M34" s="66"/>
    </row>
    <row r="35" spans="1:13" ht="30" hidden="1" outlineLevel="1">
      <c r="A35" s="100" t="str">
        <f>IF(F35&lt;&gt;"","[FN_"&amp;TEXT(ROW()-14-COUNTBLANK(F$15:$F35),"###")&amp;"]","")</f>
        <v>[FN_21]</v>
      </c>
      <c r="B35" s="66" t="s">
        <v>133</v>
      </c>
      <c r="C35" s="66" t="s">
        <v>127</v>
      </c>
      <c r="D35" s="66"/>
      <c r="E35" s="66" t="s">
        <v>81</v>
      </c>
      <c r="F35" s="66" t="s">
        <v>134</v>
      </c>
      <c r="G35" s="102" t="s">
        <v>41</v>
      </c>
      <c r="H35" s="102" t="s">
        <v>42</v>
      </c>
      <c r="I35" s="102" t="s">
        <v>43</v>
      </c>
      <c r="J35" s="102" t="s">
        <v>44</v>
      </c>
      <c r="K35" s="103" t="s">
        <v>22</v>
      </c>
      <c r="L35" s="68"/>
      <c r="M35" s="66"/>
    </row>
    <row r="36" spans="1:13" ht="45" hidden="1" outlineLevel="1">
      <c r="A36" s="100" t="str">
        <f>IF(F36&lt;&gt;"","[FN_"&amp;TEXT(ROW()-14-COUNTBLANK(F$15:$F36),"###")&amp;"]","")</f>
        <v>[FN_22]</v>
      </c>
      <c r="B36" s="66" t="s">
        <v>135</v>
      </c>
      <c r="C36" s="66" t="s">
        <v>127</v>
      </c>
      <c r="D36" s="66"/>
      <c r="E36" s="66" t="s">
        <v>84</v>
      </c>
      <c r="F36" s="66" t="s">
        <v>136</v>
      </c>
      <c r="G36" s="102" t="s">
        <v>41</v>
      </c>
      <c r="H36" s="102" t="s">
        <v>42</v>
      </c>
      <c r="I36" s="102" t="s">
        <v>43</v>
      </c>
      <c r="J36" s="102" t="s">
        <v>44</v>
      </c>
      <c r="K36" s="103" t="s">
        <v>22</v>
      </c>
      <c r="L36" s="68"/>
      <c r="M36" s="66"/>
    </row>
    <row r="37" spans="1:13" ht="45" hidden="1" outlineLevel="1">
      <c r="A37" s="100" t="str">
        <f>IF(F37&lt;&gt;"","[FN_"&amp;TEXT(ROW()-14-COUNTBLANK(F$15:$F37),"###")&amp;"]","")</f>
        <v>[FN_23]</v>
      </c>
      <c r="B37" s="66" t="s">
        <v>137</v>
      </c>
      <c r="C37" s="66" t="s">
        <v>127</v>
      </c>
      <c r="D37" s="66"/>
      <c r="E37" s="66" t="s">
        <v>87</v>
      </c>
      <c r="F37" s="66" t="s">
        <v>138</v>
      </c>
      <c r="G37" s="102" t="s">
        <v>41</v>
      </c>
      <c r="H37" s="102" t="s">
        <v>42</v>
      </c>
      <c r="I37" s="102" t="s">
        <v>43</v>
      </c>
      <c r="J37" s="102" t="s">
        <v>44</v>
      </c>
      <c r="K37" s="103" t="s">
        <v>22</v>
      </c>
      <c r="L37" s="68"/>
      <c r="M37" s="66"/>
    </row>
    <row r="38" spans="1:13" ht="30" hidden="1" outlineLevel="1">
      <c r="A38" s="100" t="str">
        <f>IF(F38&lt;&gt;"","[FN_"&amp;TEXT(ROW()-14-COUNTBLANK(F$15:$F38),"###")&amp;"]","")</f>
        <v>[FN_24]</v>
      </c>
      <c r="B38" s="66" t="s">
        <v>139</v>
      </c>
      <c r="C38" s="66" t="s">
        <v>127</v>
      </c>
      <c r="D38" s="66"/>
      <c r="E38" s="66" t="s">
        <v>90</v>
      </c>
      <c r="F38" s="66" t="s">
        <v>140</v>
      </c>
      <c r="G38" s="102" t="s">
        <v>41</v>
      </c>
      <c r="H38" s="102" t="s">
        <v>42</v>
      </c>
      <c r="I38" s="102" t="s">
        <v>43</v>
      </c>
      <c r="J38" s="102" t="s">
        <v>44</v>
      </c>
      <c r="K38" s="103" t="s">
        <v>22</v>
      </c>
      <c r="L38" s="68"/>
      <c r="M38" s="66"/>
    </row>
    <row r="39" spans="1:13" ht="45" hidden="1" outlineLevel="1">
      <c r="A39" s="100" t="str">
        <f>IF(F39&lt;&gt;"","[FN_"&amp;TEXT(ROW()-14-COUNTBLANK(F$15:$F39),"###")&amp;"]","")</f>
        <v>[FN_25]</v>
      </c>
      <c r="B39" s="66" t="s">
        <v>141</v>
      </c>
      <c r="C39" s="66" t="s">
        <v>127</v>
      </c>
      <c r="D39" s="66"/>
      <c r="E39" s="66" t="s">
        <v>94</v>
      </c>
      <c r="F39" s="66" t="s">
        <v>142</v>
      </c>
      <c r="G39" s="102" t="s">
        <v>41</v>
      </c>
      <c r="H39" s="102" t="s">
        <v>42</v>
      </c>
      <c r="I39" s="102" t="s">
        <v>43</v>
      </c>
      <c r="J39" s="102" t="s">
        <v>44</v>
      </c>
      <c r="K39" s="103" t="s">
        <v>22</v>
      </c>
      <c r="L39" s="68"/>
      <c r="M39" s="66"/>
    </row>
    <row r="40" spans="1:13" ht="30" hidden="1" outlineLevel="1">
      <c r="A40" s="100" t="str">
        <f>IF(F40&lt;&gt;"","[FN_"&amp;TEXT(ROW()-14-COUNTBLANK(F$15:$F40),"###")&amp;"]","")</f>
        <v>[FN_26]</v>
      </c>
      <c r="B40" s="66" t="s">
        <v>143</v>
      </c>
      <c r="C40" s="66" t="s">
        <v>127</v>
      </c>
      <c r="D40" s="66"/>
      <c r="E40" s="66" t="s">
        <v>94</v>
      </c>
      <c r="F40" s="66" t="s">
        <v>144</v>
      </c>
      <c r="G40" s="102" t="s">
        <v>41</v>
      </c>
      <c r="H40" s="102" t="s">
        <v>42</v>
      </c>
      <c r="I40" s="102" t="s">
        <v>43</v>
      </c>
      <c r="J40" s="102" t="s">
        <v>44</v>
      </c>
      <c r="K40" s="103" t="s">
        <v>22</v>
      </c>
      <c r="L40" s="68"/>
      <c r="M40" s="66"/>
    </row>
    <row r="41" spans="1:13" ht="45" hidden="1" outlineLevel="1">
      <c r="A41" s="100" t="str">
        <f>IF(F41&lt;&gt;"","[FN_"&amp;TEXT(ROW()-14-COUNTBLANK(F$15:$F41),"###")&amp;"]","")</f>
        <v>[FN_27]</v>
      </c>
      <c r="B41" s="66" t="s">
        <v>145</v>
      </c>
      <c r="C41" s="66"/>
      <c r="D41" s="66"/>
      <c r="E41" s="66"/>
      <c r="F41" s="69" t="s">
        <v>146</v>
      </c>
      <c r="G41" s="102" t="s">
        <v>41</v>
      </c>
      <c r="H41" s="102" t="s">
        <v>42</v>
      </c>
      <c r="I41" s="102" t="s">
        <v>43</v>
      </c>
      <c r="J41" s="102" t="s">
        <v>44</v>
      </c>
      <c r="K41" s="103" t="s">
        <v>22</v>
      </c>
      <c r="L41" s="68"/>
      <c r="M41" s="66"/>
    </row>
    <row r="42" spans="1:13" ht="45" hidden="1" outlineLevel="1">
      <c r="A42" s="100" t="str">
        <f>IF(F42&lt;&gt;"","[FN_"&amp;TEXT(ROW()-14-COUNTBLANK(F$15:$F42),"###")&amp;"]","")</f>
        <v>[FN_28]</v>
      </c>
      <c r="B42" s="66" t="s">
        <v>147</v>
      </c>
      <c r="C42" s="66"/>
      <c r="D42" s="66"/>
      <c r="E42" s="66"/>
      <c r="F42" s="66" t="s">
        <v>148</v>
      </c>
      <c r="G42" s="102" t="s">
        <v>41</v>
      </c>
      <c r="H42" s="102" t="s">
        <v>42</v>
      </c>
      <c r="I42" s="102" t="s">
        <v>43</v>
      </c>
      <c r="J42" s="102" t="s">
        <v>44</v>
      </c>
      <c r="K42" s="103" t="s">
        <v>22</v>
      </c>
      <c r="L42" s="68"/>
      <c r="M42" s="66"/>
    </row>
    <row r="43" spans="1:13" ht="30" hidden="1" outlineLevel="1">
      <c r="A43" s="100" t="str">
        <f>IF(F43&lt;&gt;"","[FN_"&amp;TEXT(ROW()-14-COUNTBLANK(F$15:$F43),"###")&amp;"]","")</f>
        <v>[FN_29]</v>
      </c>
      <c r="B43" s="66" t="s">
        <v>103</v>
      </c>
      <c r="C43" s="66"/>
      <c r="D43" s="66"/>
      <c r="E43" s="66"/>
      <c r="F43" s="69" t="s">
        <v>104</v>
      </c>
      <c r="G43" s="102" t="s">
        <v>41</v>
      </c>
      <c r="H43" s="102" t="s">
        <v>42</v>
      </c>
      <c r="I43" s="102" t="s">
        <v>43</v>
      </c>
      <c r="J43" s="102" t="s">
        <v>44</v>
      </c>
      <c r="K43" s="103" t="s">
        <v>22</v>
      </c>
      <c r="L43" s="68"/>
      <c r="M43" s="66"/>
    </row>
    <row r="44" spans="1:13" ht="270" hidden="1" outlineLevel="1">
      <c r="A44" s="100" t="str">
        <f>IF(F44&lt;&gt;"","[FN_"&amp;TEXT(ROW()-14-COUNTBLANK(F$15:$F44),"###")&amp;"]","")</f>
        <v>[FN_30]</v>
      </c>
      <c r="B44" s="66" t="s">
        <v>105</v>
      </c>
      <c r="C44" s="66"/>
      <c r="D44" s="66"/>
      <c r="E44" s="66"/>
      <c r="F44" s="66" t="s">
        <v>149</v>
      </c>
      <c r="G44" s="102" t="s">
        <v>41</v>
      </c>
      <c r="H44" s="102" t="s">
        <v>42</v>
      </c>
      <c r="I44" s="102" t="s">
        <v>43</v>
      </c>
      <c r="J44" s="102" t="s">
        <v>44</v>
      </c>
      <c r="K44" s="103" t="s">
        <v>22</v>
      </c>
      <c r="L44" s="68"/>
      <c r="M44" s="66"/>
    </row>
    <row r="45" spans="1:13" ht="210" hidden="1" outlineLevel="1">
      <c r="A45" s="100" t="str">
        <f>IF(F45&lt;&gt;"","[FN_"&amp;TEXT(ROW()-14-COUNTBLANK(F$15:$F45),"###")&amp;"]","")</f>
        <v>[FN_31]</v>
      </c>
      <c r="B45" s="66" t="s">
        <v>106</v>
      </c>
      <c r="C45" s="66"/>
      <c r="D45" s="66"/>
      <c r="E45" s="66"/>
      <c r="F45" s="66" t="s">
        <v>150</v>
      </c>
      <c r="G45" s="102" t="s">
        <v>41</v>
      </c>
      <c r="H45" s="102" t="s">
        <v>42</v>
      </c>
      <c r="I45" s="102" t="s">
        <v>43</v>
      </c>
      <c r="J45" s="102" t="s">
        <v>44</v>
      </c>
      <c r="K45" s="103" t="s">
        <v>22</v>
      </c>
      <c r="L45" s="68"/>
      <c r="M45" s="66"/>
    </row>
    <row r="46" spans="1:13" ht="105" hidden="1" outlineLevel="1">
      <c r="A46" s="100" t="str">
        <f>IF(F46&lt;&gt;"","[FN_"&amp;TEXT(ROW()-14-COUNTBLANK(F$15:$F46),"###")&amp;"]","")</f>
        <v>[FN_32]</v>
      </c>
      <c r="B46" s="66" t="s">
        <v>108</v>
      </c>
      <c r="C46" s="66"/>
      <c r="D46" s="66"/>
      <c r="E46" s="66"/>
      <c r="F46" s="73" t="s">
        <v>282</v>
      </c>
      <c r="G46" s="102" t="s">
        <v>41</v>
      </c>
      <c r="H46" s="102" t="s">
        <v>42</v>
      </c>
      <c r="I46" s="102" t="s">
        <v>43</v>
      </c>
      <c r="J46" s="102" t="s">
        <v>44</v>
      </c>
      <c r="K46" s="103" t="s">
        <v>22</v>
      </c>
      <c r="L46" s="68"/>
      <c r="M46" s="66"/>
    </row>
    <row r="47" spans="1:13" ht="105" hidden="1" outlineLevel="1">
      <c r="A47" s="100" t="str">
        <f>IF(F47&lt;&gt;"","[FN_"&amp;TEXT(ROW()-14-COUNTBLANK(F$15:$F47),"###")&amp;"]","")</f>
        <v>[FN_33]</v>
      </c>
      <c r="B47" s="66" t="s">
        <v>109</v>
      </c>
      <c r="C47" s="66"/>
      <c r="D47" s="66"/>
      <c r="E47" s="66"/>
      <c r="F47" s="73" t="s">
        <v>282</v>
      </c>
      <c r="G47" s="102" t="s">
        <v>41</v>
      </c>
      <c r="H47" s="102" t="s">
        <v>42</v>
      </c>
      <c r="I47" s="102" t="s">
        <v>43</v>
      </c>
      <c r="J47" s="102" t="s">
        <v>44</v>
      </c>
      <c r="K47" s="103" t="s">
        <v>22</v>
      </c>
      <c r="L47" s="68"/>
      <c r="M47" s="66"/>
    </row>
    <row r="48" spans="1:13" ht="120" hidden="1" outlineLevel="1">
      <c r="A48" s="100" t="str">
        <f>IF(F48&lt;&gt;"","[FN_"&amp;TEXT(ROW()-14-COUNTBLANK(F$15:$F48),"###")&amp;"]","")</f>
        <v>[FN_34]</v>
      </c>
      <c r="B48" s="66" t="s">
        <v>110</v>
      </c>
      <c r="C48" s="66"/>
      <c r="D48" s="66"/>
      <c r="E48" s="66"/>
      <c r="F48" s="73" t="s">
        <v>281</v>
      </c>
      <c r="G48" s="102" t="s">
        <v>41</v>
      </c>
      <c r="H48" s="102" t="s">
        <v>42</v>
      </c>
      <c r="I48" s="102" t="s">
        <v>43</v>
      </c>
      <c r="J48" s="102" t="s">
        <v>44</v>
      </c>
      <c r="K48" s="103" t="s">
        <v>22</v>
      </c>
      <c r="L48" s="68"/>
      <c r="M48" s="66"/>
    </row>
    <row r="49" spans="1:13" ht="120" hidden="1" outlineLevel="1">
      <c r="A49" s="100" t="str">
        <f>IF(F49&lt;&gt;"","[FN_"&amp;TEXT(ROW()-14-COUNTBLANK(F$15:$F49),"###")&amp;"]","")</f>
        <v>[FN_35]</v>
      </c>
      <c r="B49" s="66" t="s">
        <v>111</v>
      </c>
      <c r="C49" s="66"/>
      <c r="D49" s="66"/>
      <c r="E49" s="66"/>
      <c r="F49" s="73" t="s">
        <v>281</v>
      </c>
      <c r="G49" s="102" t="s">
        <v>41</v>
      </c>
      <c r="H49" s="102" t="s">
        <v>42</v>
      </c>
      <c r="I49" s="102" t="s">
        <v>43</v>
      </c>
      <c r="J49" s="102" t="s">
        <v>44</v>
      </c>
      <c r="K49" s="103" t="s">
        <v>22</v>
      </c>
      <c r="L49" s="68"/>
      <c r="M49" s="66"/>
    </row>
    <row r="50" spans="1:13" ht="120" hidden="1" outlineLevel="1">
      <c r="A50" s="100" t="str">
        <f>IF(F50&lt;&gt;"","[FN_"&amp;TEXT(ROW()-14-COUNTBLANK(F$15:$F50),"###")&amp;"]","")</f>
        <v>[FN_36]</v>
      </c>
      <c r="B50" s="66" t="s">
        <v>112</v>
      </c>
      <c r="C50" s="66"/>
      <c r="D50" s="66"/>
      <c r="E50" s="66"/>
      <c r="F50" s="73" t="s">
        <v>281</v>
      </c>
      <c r="G50" s="102" t="s">
        <v>41</v>
      </c>
      <c r="H50" s="102" t="s">
        <v>42</v>
      </c>
      <c r="I50" s="102" t="s">
        <v>43</v>
      </c>
      <c r="J50" s="102" t="s">
        <v>44</v>
      </c>
      <c r="K50" s="103" t="s">
        <v>22</v>
      </c>
      <c r="L50" s="68"/>
      <c r="M50" s="66"/>
    </row>
    <row r="51" spans="1:13" collapsed="1">
      <c r="A51" s="100" t="str">
        <f>IF(F51&lt;&gt;"","[FN_"&amp;TEXT(ROW()-14-COUNTBLANK(F$15:$F51),"###")&amp;"]","")</f>
        <v/>
      </c>
      <c r="B51" s="95" t="s">
        <v>280</v>
      </c>
      <c r="C51" s="95"/>
      <c r="D51" s="95"/>
      <c r="E51" s="95"/>
      <c r="F51" s="95"/>
      <c r="G51" s="96"/>
      <c r="H51" s="96"/>
      <c r="I51" s="96"/>
      <c r="J51" s="96"/>
      <c r="K51" s="97"/>
      <c r="L51" s="98"/>
      <c r="M51" s="99"/>
    </row>
    <row r="52" spans="1:13" s="105" customFormat="1" ht="53.25" hidden="1" customHeight="1" outlineLevel="1">
      <c r="A52" s="100" t="str">
        <f>IF(F52&lt;&gt;"","[FN_"&amp;TEXT(ROW()-14-COUNTBLANK(F$15:$F52),"###")&amp;"]","")</f>
        <v>[FN_37]</v>
      </c>
      <c r="B52" s="66" t="s">
        <v>294</v>
      </c>
      <c r="C52" s="101" t="s">
        <v>115</v>
      </c>
      <c r="D52" s="66" t="s">
        <v>285</v>
      </c>
      <c r="E52" s="66"/>
      <c r="F52" s="66" t="s">
        <v>287</v>
      </c>
      <c r="G52" s="102" t="s">
        <v>41</v>
      </c>
      <c r="H52" s="102" t="s">
        <v>42</v>
      </c>
      <c r="I52" s="102" t="s">
        <v>43</v>
      </c>
      <c r="J52" s="102" t="s">
        <v>44</v>
      </c>
      <c r="K52" s="100" t="s">
        <v>22</v>
      </c>
      <c r="L52" s="143" t="s">
        <v>321</v>
      </c>
      <c r="M52" s="66"/>
    </row>
    <row r="53" spans="1:13" s="105" customFormat="1" ht="409.5" hidden="1" outlineLevel="1">
      <c r="A53" s="100" t="str">
        <f>IF(F53&lt;&gt;"","[FN_"&amp;TEXT(ROW()-14-COUNTBLANK(F$15:$F53),"###")&amp;"]","")</f>
        <v>[FN_38]</v>
      </c>
      <c r="B53" s="66" t="s">
        <v>295</v>
      </c>
      <c r="C53" s="101"/>
      <c r="D53" s="66" t="s">
        <v>286</v>
      </c>
      <c r="E53" s="66"/>
      <c r="F53" s="66" t="s">
        <v>288</v>
      </c>
      <c r="G53" s="102" t="s">
        <v>41</v>
      </c>
      <c r="H53" s="102" t="s">
        <v>42</v>
      </c>
      <c r="I53" s="102" t="s">
        <v>43</v>
      </c>
      <c r="J53" s="102" t="s">
        <v>44</v>
      </c>
      <c r="K53" s="100" t="s">
        <v>22</v>
      </c>
      <c r="L53" s="67"/>
      <c r="M53" s="104"/>
    </row>
    <row r="54" spans="1:13" s="105" customFormat="1" ht="409.5" hidden="1" outlineLevel="1">
      <c r="A54" s="100" t="str">
        <f>IF(F54&lt;&gt;"","[FN_"&amp;TEXT(ROW()-14-COUNTBLANK(F$15:$F54),"###")&amp;"]","")</f>
        <v>[FN_39]</v>
      </c>
      <c r="B54" s="66" t="s">
        <v>296</v>
      </c>
      <c r="C54" s="101"/>
      <c r="D54" s="66" t="s">
        <v>286</v>
      </c>
      <c r="E54" s="66"/>
      <c r="F54" s="66" t="s">
        <v>289</v>
      </c>
      <c r="G54" s="102" t="s">
        <v>41</v>
      </c>
      <c r="H54" s="102" t="s">
        <v>42</v>
      </c>
      <c r="I54" s="102" t="s">
        <v>43</v>
      </c>
      <c r="J54" s="102" t="s">
        <v>44</v>
      </c>
      <c r="K54" s="100" t="s">
        <v>22</v>
      </c>
      <c r="L54" s="67"/>
      <c r="M54" s="104"/>
    </row>
    <row r="55" spans="1:13" s="105" customFormat="1" ht="409.5" hidden="1" outlineLevel="1">
      <c r="A55" s="100" t="str">
        <f>IF(F55&lt;&gt;"","[FN_"&amp;TEXT(ROW()-14-COUNTBLANK(F$15:$F55),"###")&amp;"]","")</f>
        <v>[FN_40]</v>
      </c>
      <c r="B55" s="66" t="s">
        <v>292</v>
      </c>
      <c r="C55" s="101"/>
      <c r="D55" s="66" t="s">
        <v>40</v>
      </c>
      <c r="E55" s="66"/>
      <c r="F55" s="66" t="s">
        <v>265</v>
      </c>
      <c r="G55" s="102" t="s">
        <v>41</v>
      </c>
      <c r="H55" s="102" t="s">
        <v>42</v>
      </c>
      <c r="I55" s="102" t="s">
        <v>43</v>
      </c>
      <c r="J55" s="102" t="s">
        <v>44</v>
      </c>
      <c r="K55" s="100" t="s">
        <v>22</v>
      </c>
      <c r="L55" s="67"/>
      <c r="M55" s="104"/>
    </row>
    <row r="56" spans="1:13" s="105" customFormat="1" ht="180" hidden="1" outlineLevel="1">
      <c r="A56" s="100" t="str">
        <f>IF(F56&lt;&gt;"","[FN_"&amp;TEXT(ROW()-14-COUNTBLANK(F$15:$F56),"###")&amp;"]","")</f>
        <v>[FN_41]</v>
      </c>
      <c r="B56" s="66" t="s">
        <v>293</v>
      </c>
      <c r="C56" s="101"/>
      <c r="D56" s="73" t="s">
        <v>279</v>
      </c>
      <c r="E56" s="66"/>
      <c r="F56" s="66" t="s">
        <v>272</v>
      </c>
      <c r="G56" s="102" t="s">
        <v>41</v>
      </c>
      <c r="H56" s="102" t="s">
        <v>42</v>
      </c>
      <c r="I56" s="102" t="s">
        <v>43</v>
      </c>
      <c r="J56" s="102" t="s">
        <v>44</v>
      </c>
      <c r="K56" s="100" t="s">
        <v>22</v>
      </c>
      <c r="L56" s="67"/>
      <c r="M56" s="104"/>
    </row>
    <row r="57" spans="1:13" s="105" customFormat="1" ht="180" hidden="1" outlineLevel="1">
      <c r="A57" s="100" t="str">
        <f>IF(F57&lt;&gt;"","[FN_"&amp;TEXT(ROW()-14-COUNTBLANK(F$15:$F57),"###")&amp;"]","")</f>
        <v>[FN_42]</v>
      </c>
      <c r="B57" s="73" t="s">
        <v>273</v>
      </c>
      <c r="C57" s="73" t="s">
        <v>45</v>
      </c>
      <c r="D57" s="73" t="s">
        <v>279</v>
      </c>
      <c r="E57" s="73"/>
      <c r="F57" s="66" t="s">
        <v>272</v>
      </c>
      <c r="G57" s="102" t="s">
        <v>41</v>
      </c>
      <c r="H57" s="102" t="s">
        <v>42</v>
      </c>
      <c r="I57" s="102" t="s">
        <v>43</v>
      </c>
      <c r="J57" s="102" t="s">
        <v>44</v>
      </c>
      <c r="K57" s="100" t="s">
        <v>22</v>
      </c>
      <c r="L57" s="67"/>
      <c r="M57" s="104"/>
    </row>
    <row r="58" spans="1:13" s="105" customFormat="1" ht="180" hidden="1" outlineLevel="1">
      <c r="A58" s="100" t="str">
        <f>IF(F58&lt;&gt;"","[FN_"&amp;TEXT(ROW()-14-COUNTBLANK(F$15:$F58),"###")&amp;"]","")</f>
        <v>[FN_43]</v>
      </c>
      <c r="B58" s="73" t="s">
        <v>274</v>
      </c>
      <c r="C58" s="73" t="s">
        <v>46</v>
      </c>
      <c r="D58" s="73" t="s">
        <v>279</v>
      </c>
      <c r="E58" s="73"/>
      <c r="F58" s="66" t="s">
        <v>272</v>
      </c>
      <c r="G58" s="102" t="s">
        <v>41</v>
      </c>
      <c r="H58" s="102" t="s">
        <v>42</v>
      </c>
      <c r="I58" s="102" t="s">
        <v>43</v>
      </c>
      <c r="J58" s="102" t="s">
        <v>44</v>
      </c>
      <c r="K58" s="100" t="s">
        <v>22</v>
      </c>
      <c r="L58" s="67"/>
      <c r="M58" s="104"/>
    </row>
    <row r="59" spans="1:13" s="105" customFormat="1" ht="180" hidden="1" outlineLevel="1">
      <c r="A59" s="100" t="str">
        <f>IF(F59&lt;&gt;"","[FN_"&amp;TEXT(ROW()-14-COUNTBLANK(F$15:$F59),"###")&amp;"]","")</f>
        <v>[FN_44]</v>
      </c>
      <c r="B59" s="73" t="s">
        <v>275</v>
      </c>
      <c r="C59" s="73" t="s">
        <v>47</v>
      </c>
      <c r="D59" s="73" t="s">
        <v>279</v>
      </c>
      <c r="E59" s="73"/>
      <c r="F59" s="66" t="s">
        <v>272</v>
      </c>
      <c r="G59" s="102" t="s">
        <v>41</v>
      </c>
      <c r="H59" s="102" t="s">
        <v>42</v>
      </c>
      <c r="I59" s="102" t="s">
        <v>43</v>
      </c>
      <c r="J59" s="102" t="s">
        <v>44</v>
      </c>
      <c r="K59" s="100" t="s">
        <v>22</v>
      </c>
      <c r="L59" s="67"/>
      <c r="M59" s="104"/>
    </row>
    <row r="60" spans="1:13" s="105" customFormat="1" ht="180" hidden="1" outlineLevel="1">
      <c r="A60" s="100" t="str">
        <f>IF(F60&lt;&gt;"","[FN_"&amp;TEXT(ROW()-14-COUNTBLANK(F$15:$F60),"###")&amp;"]","")</f>
        <v>[FN_45]</v>
      </c>
      <c r="B60" s="73" t="s">
        <v>276</v>
      </c>
      <c r="C60" s="73" t="s">
        <v>48</v>
      </c>
      <c r="D60" s="73" t="s">
        <v>279</v>
      </c>
      <c r="E60" s="73"/>
      <c r="F60" s="66" t="s">
        <v>272</v>
      </c>
      <c r="G60" s="102" t="s">
        <v>41</v>
      </c>
      <c r="H60" s="102" t="s">
        <v>42</v>
      </c>
      <c r="I60" s="102" t="s">
        <v>43</v>
      </c>
      <c r="J60" s="102" t="s">
        <v>44</v>
      </c>
      <c r="K60" s="100" t="s">
        <v>22</v>
      </c>
      <c r="L60" s="67"/>
      <c r="M60" s="104"/>
    </row>
    <row r="61" spans="1:13" s="105" customFormat="1" ht="180" hidden="1" outlineLevel="1">
      <c r="A61" s="100" t="str">
        <f>IF(F61&lt;&gt;"","[FN_"&amp;TEXT(ROW()-14-COUNTBLANK(F$15:$F61),"###")&amp;"]","")</f>
        <v>[FN_46]</v>
      </c>
      <c r="B61" s="73" t="s">
        <v>277</v>
      </c>
      <c r="C61" s="73" t="s">
        <v>49</v>
      </c>
      <c r="D61" s="73" t="s">
        <v>279</v>
      </c>
      <c r="E61" s="73"/>
      <c r="F61" s="66" t="s">
        <v>272</v>
      </c>
      <c r="G61" s="102" t="s">
        <v>41</v>
      </c>
      <c r="H61" s="102" t="s">
        <v>42</v>
      </c>
      <c r="I61" s="102" t="s">
        <v>43</v>
      </c>
      <c r="J61" s="102" t="s">
        <v>44</v>
      </c>
      <c r="K61" s="100" t="s">
        <v>22</v>
      </c>
      <c r="L61" s="67"/>
      <c r="M61" s="104"/>
    </row>
    <row r="62" spans="1:13" s="105" customFormat="1" ht="180" hidden="1" outlineLevel="1">
      <c r="A62" s="100" t="str">
        <f>IF(F62&lt;&gt;"","[FN_"&amp;TEXT(ROW()-14-COUNTBLANK(F$15:$F62),"###")&amp;"]","")</f>
        <v>[FN_47]</v>
      </c>
      <c r="B62" s="73" t="s">
        <v>278</v>
      </c>
      <c r="C62" s="73" t="s">
        <v>50</v>
      </c>
      <c r="D62" s="73" t="s">
        <v>279</v>
      </c>
      <c r="E62" s="73"/>
      <c r="F62" s="66" t="s">
        <v>272</v>
      </c>
      <c r="G62" s="102" t="s">
        <v>41</v>
      </c>
      <c r="H62" s="102" t="s">
        <v>42</v>
      </c>
      <c r="I62" s="102" t="s">
        <v>43</v>
      </c>
      <c r="J62" s="102" t="s">
        <v>44</v>
      </c>
      <c r="K62" s="100" t="s">
        <v>22</v>
      </c>
      <c r="L62" s="67"/>
      <c r="M62" s="104"/>
    </row>
    <row r="63" spans="1:13" ht="30" hidden="1" outlineLevel="1">
      <c r="A63" s="100" t="str">
        <f>IF(F63&lt;&gt;"","[FN_"&amp;TEXT(ROW()-14-COUNTBLANK(F$15:$F63),"###")&amp;"]","")</f>
        <v>[FN_48]</v>
      </c>
      <c r="B63" s="66" t="s">
        <v>116</v>
      </c>
      <c r="C63" s="66" t="s">
        <v>52</v>
      </c>
      <c r="D63" s="66"/>
      <c r="E63" s="66" t="s">
        <v>53</v>
      </c>
      <c r="F63" s="66" t="s">
        <v>117</v>
      </c>
      <c r="G63" s="102" t="s">
        <v>41</v>
      </c>
      <c r="H63" s="102" t="s">
        <v>42</v>
      </c>
      <c r="I63" s="102" t="s">
        <v>43</v>
      </c>
      <c r="J63" s="102" t="s">
        <v>44</v>
      </c>
      <c r="K63" s="100" t="s">
        <v>22</v>
      </c>
      <c r="L63" s="68"/>
      <c r="M63" s="66"/>
    </row>
    <row r="64" spans="1:13" ht="30" hidden="1" outlineLevel="1">
      <c r="A64" s="100" t="str">
        <f>IF(F64&lt;&gt;"","[FN_"&amp;TEXT(ROW()-14-COUNTBLANK(F$15:$F64),"###")&amp;"]","")</f>
        <v>[FN_49]</v>
      </c>
      <c r="B64" s="66" t="s">
        <v>118</v>
      </c>
      <c r="C64" s="66" t="s">
        <v>52</v>
      </c>
      <c r="D64" s="66"/>
      <c r="E64" s="66" t="s">
        <v>56</v>
      </c>
      <c r="F64" s="66" t="s">
        <v>57</v>
      </c>
      <c r="G64" s="102" t="s">
        <v>41</v>
      </c>
      <c r="H64" s="102" t="s">
        <v>42</v>
      </c>
      <c r="I64" s="102" t="s">
        <v>43</v>
      </c>
      <c r="J64" s="102" t="s">
        <v>44</v>
      </c>
      <c r="K64" s="100" t="s">
        <v>22</v>
      </c>
      <c r="L64" s="68"/>
      <c r="M64" s="66"/>
    </row>
    <row r="65" spans="1:13" ht="135" hidden="1" outlineLevel="1">
      <c r="A65" s="100" t="str">
        <f>IF(F65&lt;&gt;"","[FN_"&amp;TEXT(ROW()-14-COUNTBLANK(F$15:$F65),"###")&amp;"]","")</f>
        <v>[FN_50]</v>
      </c>
      <c r="B65" s="66" t="s">
        <v>119</v>
      </c>
      <c r="C65" s="66" t="s">
        <v>65</v>
      </c>
      <c r="D65" s="66"/>
      <c r="E65" s="66" t="s">
        <v>59</v>
      </c>
      <c r="F65" s="66" t="s">
        <v>67</v>
      </c>
      <c r="G65" s="102" t="s">
        <v>41</v>
      </c>
      <c r="H65" s="102" t="s">
        <v>42</v>
      </c>
      <c r="I65" s="102" t="s">
        <v>43</v>
      </c>
      <c r="J65" s="102" t="s">
        <v>44</v>
      </c>
      <c r="K65" s="100" t="s">
        <v>22</v>
      </c>
      <c r="L65" s="68"/>
      <c r="M65" s="66"/>
    </row>
    <row r="66" spans="1:13" ht="30" hidden="1" outlineLevel="1">
      <c r="A66" s="100" t="str">
        <f>IF(F66&lt;&gt;"","[FN_"&amp;TEXT(ROW()-14-COUNTBLANK(F$15:$F66),"###")&amp;"]","")</f>
        <v>[FN_51]</v>
      </c>
      <c r="B66" s="66" t="s">
        <v>120</v>
      </c>
      <c r="C66" s="66" t="s">
        <v>65</v>
      </c>
      <c r="D66" s="66"/>
      <c r="E66" s="66" t="s">
        <v>62</v>
      </c>
      <c r="F66" s="66" t="s">
        <v>121</v>
      </c>
      <c r="G66" s="102" t="s">
        <v>41</v>
      </c>
      <c r="H66" s="102" t="s">
        <v>42</v>
      </c>
      <c r="I66" s="102" t="s">
        <v>43</v>
      </c>
      <c r="J66" s="102" t="s">
        <v>44</v>
      </c>
      <c r="K66" s="100" t="s">
        <v>22</v>
      </c>
      <c r="L66" s="68"/>
      <c r="M66" s="66"/>
    </row>
    <row r="67" spans="1:13" ht="60" hidden="1" outlineLevel="1">
      <c r="A67" s="100" t="str">
        <f>IF(F67&lt;&gt;"","[FN_"&amp;TEXT(ROW()-14-COUNTBLANK(F$15:$F67),"###")&amp;"]","")</f>
        <v>[FN_52]</v>
      </c>
      <c r="B67" s="66" t="s">
        <v>122</v>
      </c>
      <c r="C67" s="66" t="s">
        <v>65</v>
      </c>
      <c r="D67" s="66"/>
      <c r="E67" s="66" t="s">
        <v>66</v>
      </c>
      <c r="F67" s="66" t="s">
        <v>123</v>
      </c>
      <c r="G67" s="102" t="s">
        <v>41</v>
      </c>
      <c r="H67" s="102" t="s">
        <v>42</v>
      </c>
      <c r="I67" s="102" t="s">
        <v>43</v>
      </c>
      <c r="J67" s="102" t="s">
        <v>44</v>
      </c>
      <c r="K67" s="100" t="s">
        <v>22</v>
      </c>
      <c r="L67" s="68"/>
      <c r="M67" s="66"/>
    </row>
    <row r="68" spans="1:13" ht="45" hidden="1" outlineLevel="1">
      <c r="A68" s="100" t="str">
        <f>IF(F68&lt;&gt;"","[FN_"&amp;TEXT(ROW()-14-COUNTBLANK(F$15:$F68),"###")&amp;"]","")</f>
        <v>[FN_53]</v>
      </c>
      <c r="B68" s="66" t="s">
        <v>124</v>
      </c>
      <c r="C68" s="66" t="s">
        <v>65</v>
      </c>
      <c r="D68" s="66"/>
      <c r="E68" s="66" t="s">
        <v>70</v>
      </c>
      <c r="F68" s="66" t="s">
        <v>125</v>
      </c>
      <c r="G68" s="102" t="s">
        <v>41</v>
      </c>
      <c r="H68" s="102" t="s">
        <v>42</v>
      </c>
      <c r="I68" s="102" t="s">
        <v>43</v>
      </c>
      <c r="J68" s="102" t="s">
        <v>44</v>
      </c>
      <c r="K68" s="100" t="s">
        <v>22</v>
      </c>
      <c r="L68" s="68"/>
      <c r="M68" s="66"/>
    </row>
    <row r="69" spans="1:13" ht="60" hidden="1" outlineLevel="1">
      <c r="A69" s="100" t="str">
        <f>IF(F69&lt;&gt;"","[FN_"&amp;TEXT(ROW()-14-COUNTBLANK(F$15:$F69),"###")&amp;"]","")</f>
        <v>[FN_54]</v>
      </c>
      <c r="B69" s="66" t="s">
        <v>126</v>
      </c>
      <c r="C69" s="66" t="s">
        <v>127</v>
      </c>
      <c r="D69" s="66"/>
      <c r="E69" s="66" t="s">
        <v>73</v>
      </c>
      <c r="F69" s="66" t="s">
        <v>128</v>
      </c>
      <c r="G69" s="102" t="s">
        <v>41</v>
      </c>
      <c r="H69" s="102" t="s">
        <v>42</v>
      </c>
      <c r="I69" s="102" t="s">
        <v>43</v>
      </c>
      <c r="J69" s="102" t="s">
        <v>44</v>
      </c>
      <c r="K69" s="100" t="s">
        <v>22</v>
      </c>
      <c r="L69" s="68"/>
      <c r="M69" s="66"/>
    </row>
    <row r="70" spans="1:13" ht="45" hidden="1" outlineLevel="1">
      <c r="A70" s="100" t="str">
        <f>IF(F70&lt;&gt;"","[FN_"&amp;TEXT(ROW()-14-COUNTBLANK(F$15:$F70),"###")&amp;"]","")</f>
        <v>[FN_55]</v>
      </c>
      <c r="B70" s="66" t="s">
        <v>129</v>
      </c>
      <c r="C70" s="66" t="s">
        <v>127</v>
      </c>
      <c r="D70" s="66"/>
      <c r="E70" s="66" t="s">
        <v>76</v>
      </c>
      <c r="F70" s="66" t="s">
        <v>130</v>
      </c>
      <c r="G70" s="102" t="s">
        <v>41</v>
      </c>
      <c r="H70" s="102" t="s">
        <v>42</v>
      </c>
      <c r="I70" s="102" t="s">
        <v>43</v>
      </c>
      <c r="J70" s="102" t="s">
        <v>44</v>
      </c>
      <c r="K70" s="100" t="s">
        <v>22</v>
      </c>
      <c r="L70" s="68"/>
      <c r="M70" s="66"/>
    </row>
    <row r="71" spans="1:13" ht="60" hidden="1" outlineLevel="1">
      <c r="A71" s="100" t="str">
        <f>IF(F71&lt;&gt;"","[FN_"&amp;TEXT(ROW()-14-COUNTBLANK(F$15:$F71),"###")&amp;"]","")</f>
        <v>[FN_56]</v>
      </c>
      <c r="B71" s="66" t="s">
        <v>131</v>
      </c>
      <c r="C71" s="66" t="s">
        <v>127</v>
      </c>
      <c r="D71" s="66"/>
      <c r="E71" s="66" t="s">
        <v>76</v>
      </c>
      <c r="F71" s="66" t="s">
        <v>132</v>
      </c>
      <c r="G71" s="102" t="s">
        <v>41</v>
      </c>
      <c r="H71" s="102" t="s">
        <v>42</v>
      </c>
      <c r="I71" s="102" t="s">
        <v>43</v>
      </c>
      <c r="J71" s="102" t="s">
        <v>44</v>
      </c>
      <c r="K71" s="100" t="s">
        <v>22</v>
      </c>
      <c r="L71" s="68"/>
      <c r="M71" s="66"/>
    </row>
    <row r="72" spans="1:13" ht="30" hidden="1" outlineLevel="1">
      <c r="A72" s="100" t="str">
        <f>IF(F72&lt;&gt;"","[FN_"&amp;TEXT(ROW()-14-COUNTBLANK(F$15:$F72),"###")&amp;"]","")</f>
        <v>[FN_57]</v>
      </c>
      <c r="B72" s="66" t="s">
        <v>133</v>
      </c>
      <c r="C72" s="66" t="s">
        <v>127</v>
      </c>
      <c r="D72" s="66"/>
      <c r="E72" s="66" t="s">
        <v>81</v>
      </c>
      <c r="F72" s="66" t="s">
        <v>134</v>
      </c>
      <c r="G72" s="102" t="s">
        <v>41</v>
      </c>
      <c r="H72" s="102" t="s">
        <v>42</v>
      </c>
      <c r="I72" s="102" t="s">
        <v>43</v>
      </c>
      <c r="J72" s="102" t="s">
        <v>44</v>
      </c>
      <c r="K72" s="100" t="s">
        <v>22</v>
      </c>
      <c r="L72" s="68"/>
      <c r="M72" s="66"/>
    </row>
    <row r="73" spans="1:13" ht="45" hidden="1" outlineLevel="1">
      <c r="A73" s="100" t="str">
        <f>IF(F73&lt;&gt;"","[FN_"&amp;TEXT(ROW()-14-COUNTBLANK(F$15:$F73),"###")&amp;"]","")</f>
        <v>[FN_58]</v>
      </c>
      <c r="B73" s="66" t="s">
        <v>135</v>
      </c>
      <c r="C73" s="66" t="s">
        <v>127</v>
      </c>
      <c r="D73" s="66"/>
      <c r="E73" s="66" t="s">
        <v>84</v>
      </c>
      <c r="F73" s="66" t="s">
        <v>136</v>
      </c>
      <c r="G73" s="102" t="s">
        <v>41</v>
      </c>
      <c r="H73" s="102" t="s">
        <v>42</v>
      </c>
      <c r="I73" s="102" t="s">
        <v>43</v>
      </c>
      <c r="J73" s="102" t="s">
        <v>44</v>
      </c>
      <c r="K73" s="100" t="s">
        <v>22</v>
      </c>
      <c r="L73" s="68"/>
      <c r="M73" s="66"/>
    </row>
    <row r="74" spans="1:13" ht="45" hidden="1" outlineLevel="1">
      <c r="A74" s="100" t="str">
        <f>IF(F74&lt;&gt;"","[FN_"&amp;TEXT(ROW()-14-COUNTBLANK(F$15:$F74),"###")&amp;"]","")</f>
        <v>[FN_59]</v>
      </c>
      <c r="B74" s="66" t="s">
        <v>137</v>
      </c>
      <c r="C74" s="66" t="s">
        <v>127</v>
      </c>
      <c r="D74" s="66"/>
      <c r="E74" s="66" t="s">
        <v>87</v>
      </c>
      <c r="F74" s="66" t="s">
        <v>138</v>
      </c>
      <c r="G74" s="102" t="s">
        <v>41</v>
      </c>
      <c r="H74" s="102" t="s">
        <v>42</v>
      </c>
      <c r="I74" s="102" t="s">
        <v>43</v>
      </c>
      <c r="J74" s="102" t="s">
        <v>44</v>
      </c>
      <c r="K74" s="100" t="s">
        <v>22</v>
      </c>
      <c r="L74" s="68"/>
      <c r="M74" s="66"/>
    </row>
    <row r="75" spans="1:13" ht="30" hidden="1" outlineLevel="1">
      <c r="A75" s="100" t="str">
        <f>IF(F75&lt;&gt;"","[FN_"&amp;TEXT(ROW()-14-COUNTBLANK(F$15:$F75),"###")&amp;"]","")</f>
        <v>[FN_60]</v>
      </c>
      <c r="B75" s="66" t="s">
        <v>139</v>
      </c>
      <c r="C75" s="66" t="s">
        <v>127</v>
      </c>
      <c r="D75" s="66"/>
      <c r="E75" s="66" t="s">
        <v>90</v>
      </c>
      <c r="F75" s="66" t="s">
        <v>140</v>
      </c>
      <c r="G75" s="102" t="s">
        <v>41</v>
      </c>
      <c r="H75" s="102" t="s">
        <v>42</v>
      </c>
      <c r="I75" s="102" t="s">
        <v>43</v>
      </c>
      <c r="J75" s="102" t="s">
        <v>44</v>
      </c>
      <c r="K75" s="100" t="s">
        <v>22</v>
      </c>
      <c r="L75" s="68"/>
      <c r="M75" s="66"/>
    </row>
    <row r="76" spans="1:13" ht="45" hidden="1" outlineLevel="1">
      <c r="A76" s="100" t="str">
        <f>IF(F76&lt;&gt;"","[FN_"&amp;TEXT(ROW()-14-COUNTBLANK(F$15:$F76),"###")&amp;"]","")</f>
        <v>[FN_61]</v>
      </c>
      <c r="B76" s="66" t="s">
        <v>141</v>
      </c>
      <c r="C76" s="66" t="s">
        <v>127</v>
      </c>
      <c r="D76" s="66"/>
      <c r="E76" s="66" t="s">
        <v>94</v>
      </c>
      <c r="F76" s="66" t="s">
        <v>142</v>
      </c>
      <c r="G76" s="102" t="s">
        <v>41</v>
      </c>
      <c r="H76" s="102" t="s">
        <v>42</v>
      </c>
      <c r="I76" s="102" t="s">
        <v>43</v>
      </c>
      <c r="J76" s="102" t="s">
        <v>44</v>
      </c>
      <c r="K76" s="100" t="s">
        <v>22</v>
      </c>
      <c r="L76" s="68"/>
      <c r="M76" s="66"/>
    </row>
    <row r="77" spans="1:13" ht="30" hidden="1" outlineLevel="1">
      <c r="A77" s="100" t="str">
        <f>IF(F77&lt;&gt;"","[FN_"&amp;TEXT(ROW()-14-COUNTBLANK(F$15:$F77),"###")&amp;"]","")</f>
        <v>[FN_62]</v>
      </c>
      <c r="B77" s="66" t="s">
        <v>143</v>
      </c>
      <c r="C77" s="66" t="s">
        <v>127</v>
      </c>
      <c r="D77" s="66"/>
      <c r="E77" s="66" t="s">
        <v>94</v>
      </c>
      <c r="F77" s="66" t="s">
        <v>144</v>
      </c>
      <c r="G77" s="102" t="s">
        <v>41</v>
      </c>
      <c r="H77" s="102" t="s">
        <v>42</v>
      </c>
      <c r="I77" s="102" t="s">
        <v>43</v>
      </c>
      <c r="J77" s="102" t="s">
        <v>44</v>
      </c>
      <c r="K77" s="100" t="s">
        <v>22</v>
      </c>
      <c r="L77" s="68"/>
      <c r="M77" s="66"/>
    </row>
    <row r="78" spans="1:13" ht="45" hidden="1" outlineLevel="1">
      <c r="A78" s="100" t="str">
        <f>IF(F78&lt;&gt;"","[FN_"&amp;TEXT(ROW()-14-COUNTBLANK(F$15:$F78),"###")&amp;"]","")</f>
        <v>[FN_63]</v>
      </c>
      <c r="B78" s="66" t="s">
        <v>145</v>
      </c>
      <c r="C78" s="66"/>
      <c r="D78" s="66"/>
      <c r="E78" s="66"/>
      <c r="F78" s="69" t="s">
        <v>146</v>
      </c>
      <c r="G78" s="102" t="s">
        <v>41</v>
      </c>
      <c r="H78" s="102" t="s">
        <v>42</v>
      </c>
      <c r="I78" s="102" t="s">
        <v>43</v>
      </c>
      <c r="J78" s="102" t="s">
        <v>44</v>
      </c>
      <c r="K78" s="100" t="s">
        <v>22</v>
      </c>
      <c r="L78" s="68"/>
      <c r="M78" s="66"/>
    </row>
    <row r="79" spans="1:13" ht="45" hidden="1" outlineLevel="1">
      <c r="A79" s="100" t="str">
        <f>IF(F79&lt;&gt;"","[FN_"&amp;TEXT(ROW()-14-COUNTBLANK(F$15:$F79),"###")&amp;"]","")</f>
        <v>[FN_64]</v>
      </c>
      <c r="B79" s="66" t="s">
        <v>147</v>
      </c>
      <c r="C79" s="66"/>
      <c r="D79" s="66"/>
      <c r="E79" s="66"/>
      <c r="F79" s="66" t="s">
        <v>148</v>
      </c>
      <c r="G79" s="102" t="s">
        <v>41</v>
      </c>
      <c r="H79" s="102" t="s">
        <v>42</v>
      </c>
      <c r="I79" s="102" t="s">
        <v>43</v>
      </c>
      <c r="J79" s="102" t="s">
        <v>44</v>
      </c>
      <c r="K79" s="100" t="s">
        <v>22</v>
      </c>
      <c r="L79" s="68"/>
      <c r="M79" s="66"/>
    </row>
    <row r="80" spans="1:13" ht="30" hidden="1" outlineLevel="1">
      <c r="A80" s="100" t="str">
        <f>IF(F80&lt;&gt;"","[FN_"&amp;TEXT(ROW()-14-COUNTBLANK(F$15:$F80),"###")&amp;"]","")</f>
        <v>[FN_65]</v>
      </c>
      <c r="B80" s="66" t="s">
        <v>103</v>
      </c>
      <c r="C80" s="66"/>
      <c r="D80" s="66"/>
      <c r="E80" s="66"/>
      <c r="F80" s="69" t="s">
        <v>104</v>
      </c>
      <c r="G80" s="102" t="s">
        <v>41</v>
      </c>
      <c r="H80" s="102" t="s">
        <v>42</v>
      </c>
      <c r="I80" s="102" t="s">
        <v>43</v>
      </c>
      <c r="J80" s="102" t="s">
        <v>44</v>
      </c>
      <c r="K80" s="100" t="s">
        <v>22</v>
      </c>
      <c r="L80" s="68"/>
      <c r="M80" s="66"/>
    </row>
    <row r="81" spans="1:13" ht="270" hidden="1" outlineLevel="1">
      <c r="A81" s="100" t="str">
        <f>IF(F81&lt;&gt;"","[FN_"&amp;TEXT(ROW()-14-COUNTBLANK(F$15:$F81),"###")&amp;"]","")</f>
        <v>[FN_66]</v>
      </c>
      <c r="B81" s="66" t="s">
        <v>105</v>
      </c>
      <c r="C81" s="66"/>
      <c r="D81" s="66"/>
      <c r="E81" s="66"/>
      <c r="F81" s="66" t="s">
        <v>149</v>
      </c>
      <c r="G81" s="102" t="s">
        <v>41</v>
      </c>
      <c r="H81" s="102" t="s">
        <v>42</v>
      </c>
      <c r="I81" s="102" t="s">
        <v>43</v>
      </c>
      <c r="J81" s="102" t="s">
        <v>44</v>
      </c>
      <c r="K81" s="100" t="s">
        <v>22</v>
      </c>
      <c r="L81" s="68"/>
      <c r="M81" s="66"/>
    </row>
    <row r="82" spans="1:13" ht="210" hidden="1" outlineLevel="1">
      <c r="A82" s="100" t="str">
        <f>IF(F82&lt;&gt;"","[FN_"&amp;TEXT(ROW()-14-COUNTBLANK(F$15:$F82),"###")&amp;"]","")</f>
        <v>[FN_67]</v>
      </c>
      <c r="B82" s="66" t="s">
        <v>106</v>
      </c>
      <c r="C82" s="66"/>
      <c r="D82" s="66"/>
      <c r="E82" s="66"/>
      <c r="F82" s="66" t="s">
        <v>150</v>
      </c>
      <c r="G82" s="102" t="s">
        <v>41</v>
      </c>
      <c r="H82" s="102" t="s">
        <v>42</v>
      </c>
      <c r="I82" s="102" t="s">
        <v>43</v>
      </c>
      <c r="J82" s="102" t="s">
        <v>44</v>
      </c>
      <c r="K82" s="100" t="s">
        <v>22</v>
      </c>
      <c r="L82" s="68"/>
      <c r="M82" s="66"/>
    </row>
    <row r="83" spans="1:13" ht="105" hidden="1" outlineLevel="1">
      <c r="A83" s="100" t="str">
        <f>IF(F83&lt;&gt;"","[FN_"&amp;TEXT(ROW()-14-COUNTBLANK(F$15:$F83),"###")&amp;"]","")</f>
        <v>[FN_68]</v>
      </c>
      <c r="B83" s="66" t="s">
        <v>108</v>
      </c>
      <c r="C83" s="66"/>
      <c r="D83" s="66"/>
      <c r="E83" s="66"/>
      <c r="F83" s="73" t="s">
        <v>282</v>
      </c>
      <c r="G83" s="102" t="s">
        <v>41</v>
      </c>
      <c r="H83" s="102" t="s">
        <v>42</v>
      </c>
      <c r="I83" s="102" t="s">
        <v>43</v>
      </c>
      <c r="J83" s="102" t="s">
        <v>44</v>
      </c>
      <c r="K83" s="100" t="s">
        <v>22</v>
      </c>
      <c r="L83" s="68"/>
      <c r="M83" s="66"/>
    </row>
    <row r="84" spans="1:13" ht="105" hidden="1" outlineLevel="1">
      <c r="A84" s="100" t="str">
        <f>IF(F84&lt;&gt;"","[FN_"&amp;TEXT(ROW()-14-COUNTBLANK(F$15:$F84),"###")&amp;"]","")</f>
        <v>[FN_69]</v>
      </c>
      <c r="B84" s="66" t="s">
        <v>109</v>
      </c>
      <c r="C84" s="66"/>
      <c r="D84" s="66"/>
      <c r="E84" s="66"/>
      <c r="F84" s="73" t="s">
        <v>282</v>
      </c>
      <c r="G84" s="102" t="s">
        <v>41</v>
      </c>
      <c r="H84" s="102" t="s">
        <v>42</v>
      </c>
      <c r="I84" s="102" t="s">
        <v>43</v>
      </c>
      <c r="J84" s="102" t="s">
        <v>44</v>
      </c>
      <c r="K84" s="100" t="s">
        <v>22</v>
      </c>
      <c r="L84" s="68"/>
      <c r="M84" s="66"/>
    </row>
    <row r="85" spans="1:13" ht="120" hidden="1" outlineLevel="1">
      <c r="A85" s="100" t="str">
        <f>IF(F85&lt;&gt;"","[FN_"&amp;TEXT(ROW()-14-COUNTBLANK(F$15:$F85),"###")&amp;"]","")</f>
        <v>[FN_70]</v>
      </c>
      <c r="B85" s="66" t="s">
        <v>110</v>
      </c>
      <c r="C85" s="66"/>
      <c r="D85" s="66"/>
      <c r="E85" s="66"/>
      <c r="F85" s="73" t="s">
        <v>281</v>
      </c>
      <c r="G85" s="102" t="s">
        <v>41</v>
      </c>
      <c r="H85" s="102" t="s">
        <v>42</v>
      </c>
      <c r="I85" s="102" t="s">
        <v>43</v>
      </c>
      <c r="J85" s="102" t="s">
        <v>44</v>
      </c>
      <c r="K85" s="100" t="s">
        <v>22</v>
      </c>
      <c r="L85" s="68"/>
      <c r="M85" s="66"/>
    </row>
    <row r="86" spans="1:13" ht="120" hidden="1" outlineLevel="1">
      <c r="A86" s="100" t="str">
        <f>IF(F86&lt;&gt;"","[FN_"&amp;TEXT(ROW()-14-COUNTBLANK(F$15:$F86),"###")&amp;"]","")</f>
        <v>[FN_71]</v>
      </c>
      <c r="B86" s="66" t="s">
        <v>111</v>
      </c>
      <c r="C86" s="66"/>
      <c r="D86" s="66"/>
      <c r="E86" s="66"/>
      <c r="F86" s="73" t="s">
        <v>281</v>
      </c>
      <c r="G86" s="102" t="s">
        <v>41</v>
      </c>
      <c r="H86" s="102" t="s">
        <v>42</v>
      </c>
      <c r="I86" s="102" t="s">
        <v>43</v>
      </c>
      <c r="J86" s="102" t="s">
        <v>44</v>
      </c>
      <c r="K86" s="100" t="s">
        <v>22</v>
      </c>
      <c r="L86" s="68"/>
      <c r="M86" s="66"/>
    </row>
    <row r="87" spans="1:13" ht="120" hidden="1" outlineLevel="1">
      <c r="A87" s="100" t="str">
        <f>IF(F87&lt;&gt;"","[FN_"&amp;TEXT(ROW()-14-COUNTBLANK(F$15:$F87),"###")&amp;"]","")</f>
        <v>[FN_72]</v>
      </c>
      <c r="B87" s="66" t="s">
        <v>112</v>
      </c>
      <c r="C87" s="66"/>
      <c r="D87" s="66"/>
      <c r="E87" s="66"/>
      <c r="F87" s="73" t="s">
        <v>281</v>
      </c>
      <c r="G87" s="102" t="s">
        <v>41</v>
      </c>
      <c r="H87" s="102" t="s">
        <v>42</v>
      </c>
      <c r="I87" s="102" t="s">
        <v>43</v>
      </c>
      <c r="J87" s="102" t="s">
        <v>44</v>
      </c>
      <c r="K87" s="100" t="s">
        <v>22</v>
      </c>
      <c r="L87" s="68"/>
      <c r="M87" s="66"/>
    </row>
    <row r="88" spans="1:13" collapsed="1">
      <c r="A88" s="100" t="str">
        <f>IF(F88&lt;&gt;"","[FN_"&amp;TEXT(ROW()-14-COUNTBLANK(F$15:$F88),"###")&amp;"]","")</f>
        <v/>
      </c>
      <c r="B88" s="95" t="s">
        <v>297</v>
      </c>
      <c r="C88" s="95"/>
      <c r="D88" s="95"/>
      <c r="E88" s="95"/>
      <c r="F88" s="95"/>
      <c r="G88" s="96"/>
      <c r="H88" s="96"/>
      <c r="I88" s="96"/>
      <c r="J88" s="96"/>
      <c r="K88" s="97"/>
      <c r="L88" s="98"/>
      <c r="M88" s="99"/>
    </row>
    <row r="89" spans="1:13" s="105" customFormat="1" ht="53.25" hidden="1" customHeight="1" outlineLevel="1">
      <c r="A89" s="100" t="str">
        <f>IF(F89&lt;&gt;"","[FN_"&amp;TEXT(ROW()-14-COUNTBLANK(F$15:$F89),"###")&amp;"]","")</f>
        <v>[FN_73]</v>
      </c>
      <c r="B89" s="66" t="s">
        <v>301</v>
      </c>
      <c r="C89" s="101" t="s">
        <v>307</v>
      </c>
      <c r="D89" s="66" t="s">
        <v>285</v>
      </c>
      <c r="E89" s="66"/>
      <c r="F89" s="66" t="s">
        <v>287</v>
      </c>
      <c r="G89" s="102" t="s">
        <v>41</v>
      </c>
      <c r="H89" s="102" t="s">
        <v>42</v>
      </c>
      <c r="I89" s="102" t="s">
        <v>43</v>
      </c>
      <c r="J89" s="102" t="s">
        <v>44</v>
      </c>
      <c r="K89" s="100" t="s">
        <v>22</v>
      </c>
      <c r="L89" s="66" t="s">
        <v>319</v>
      </c>
      <c r="M89" s="66"/>
    </row>
    <row r="90" spans="1:13" s="105" customFormat="1" ht="409.5" hidden="1" outlineLevel="1">
      <c r="A90" s="100" t="str">
        <f>IF(F90&lt;&gt;"","[FN_"&amp;TEXT(ROW()-14-COUNTBLANK(F$15:$F90),"###")&amp;"]","")</f>
        <v>[FN_74]</v>
      </c>
      <c r="B90" s="66" t="s">
        <v>300</v>
      </c>
      <c r="C90" s="101"/>
      <c r="D90" s="66" t="s">
        <v>286</v>
      </c>
      <c r="E90" s="66"/>
      <c r="F90" s="66" t="s">
        <v>288</v>
      </c>
      <c r="G90" s="102" t="s">
        <v>41</v>
      </c>
      <c r="H90" s="102" t="s">
        <v>42</v>
      </c>
      <c r="I90" s="102" t="s">
        <v>43</v>
      </c>
      <c r="J90" s="102" t="s">
        <v>44</v>
      </c>
      <c r="K90" s="100" t="s">
        <v>22</v>
      </c>
      <c r="L90" s="67"/>
      <c r="M90" s="104"/>
    </row>
    <row r="91" spans="1:13" s="105" customFormat="1" ht="409.5" hidden="1" outlineLevel="1">
      <c r="A91" s="100" t="str">
        <f>IF(F91&lt;&gt;"","[FN_"&amp;TEXT(ROW()-14-COUNTBLANK(F$15:$F91),"###")&amp;"]","")</f>
        <v>[FN_75]</v>
      </c>
      <c r="B91" s="66" t="s">
        <v>302</v>
      </c>
      <c r="C91" s="101"/>
      <c r="D91" s="66" t="s">
        <v>286</v>
      </c>
      <c r="E91" s="66"/>
      <c r="F91" s="66" t="s">
        <v>289</v>
      </c>
      <c r="G91" s="102" t="s">
        <v>41</v>
      </c>
      <c r="H91" s="102" t="s">
        <v>42</v>
      </c>
      <c r="I91" s="102" t="s">
        <v>43</v>
      </c>
      <c r="J91" s="102" t="s">
        <v>44</v>
      </c>
      <c r="K91" s="100" t="s">
        <v>22</v>
      </c>
      <c r="L91" s="67"/>
      <c r="M91" s="104"/>
    </row>
    <row r="92" spans="1:13" s="105" customFormat="1" ht="409.5" hidden="1" outlineLevel="1">
      <c r="A92" s="100" t="str">
        <f>IF(F92&lt;&gt;"","[FN_"&amp;TEXT(ROW()-14-COUNTBLANK(F$15:$F92),"###")&amp;"]","")</f>
        <v>[FN_76]</v>
      </c>
      <c r="B92" s="66" t="s">
        <v>270</v>
      </c>
      <c r="C92" s="101"/>
      <c r="D92" s="66" t="s">
        <v>40</v>
      </c>
      <c r="E92" s="66"/>
      <c r="F92" s="66" t="s">
        <v>265</v>
      </c>
      <c r="G92" s="102" t="s">
        <v>41</v>
      </c>
      <c r="H92" s="102" t="s">
        <v>42</v>
      </c>
      <c r="I92" s="102" t="s">
        <v>43</v>
      </c>
      <c r="J92" s="102" t="s">
        <v>44</v>
      </c>
      <c r="K92" s="100" t="s">
        <v>22</v>
      </c>
      <c r="L92" s="67"/>
      <c r="M92" s="104"/>
    </row>
    <row r="93" spans="1:13" s="105" customFormat="1" ht="180" hidden="1" outlineLevel="1">
      <c r="A93" s="100" t="str">
        <f>IF(F93&lt;&gt;"","[FN_"&amp;TEXT(ROW()-14-COUNTBLANK(F$15:$F93),"###")&amp;"]","")</f>
        <v>[FN_77]</v>
      </c>
      <c r="B93" s="66" t="s">
        <v>271</v>
      </c>
      <c r="C93" s="101"/>
      <c r="D93" s="73" t="s">
        <v>279</v>
      </c>
      <c r="E93" s="66"/>
      <c r="F93" s="66" t="s">
        <v>272</v>
      </c>
      <c r="G93" s="102" t="s">
        <v>41</v>
      </c>
      <c r="H93" s="102" t="s">
        <v>42</v>
      </c>
      <c r="I93" s="102" t="s">
        <v>43</v>
      </c>
      <c r="J93" s="102" t="s">
        <v>44</v>
      </c>
      <c r="K93" s="100" t="s">
        <v>22</v>
      </c>
      <c r="L93" s="67"/>
      <c r="M93" s="104"/>
    </row>
    <row r="94" spans="1:13" s="105" customFormat="1" ht="180" hidden="1" outlineLevel="1">
      <c r="A94" s="100" t="str">
        <f>IF(F94&lt;&gt;"","[FN_"&amp;TEXT(ROW()-14-COUNTBLANK(F$15:$F94),"###")&amp;"]","")</f>
        <v>[FN_78]</v>
      </c>
      <c r="B94" s="73" t="s">
        <v>273</v>
      </c>
      <c r="C94" s="73" t="s">
        <v>45</v>
      </c>
      <c r="D94" s="73" t="s">
        <v>279</v>
      </c>
      <c r="E94" s="73"/>
      <c r="F94" s="66" t="s">
        <v>272</v>
      </c>
      <c r="G94" s="102" t="s">
        <v>41</v>
      </c>
      <c r="H94" s="102" t="s">
        <v>42</v>
      </c>
      <c r="I94" s="102" t="s">
        <v>43</v>
      </c>
      <c r="J94" s="102" t="s">
        <v>44</v>
      </c>
      <c r="K94" s="100" t="s">
        <v>22</v>
      </c>
      <c r="L94" s="67"/>
      <c r="M94" s="104"/>
    </row>
    <row r="95" spans="1:13" s="105" customFormat="1" ht="180" hidden="1" outlineLevel="1">
      <c r="A95" s="100" t="str">
        <f>IF(F95&lt;&gt;"","[FN_"&amp;TEXT(ROW()-14-COUNTBLANK(F$15:$F95),"###")&amp;"]","")</f>
        <v>[FN_79]</v>
      </c>
      <c r="B95" s="73" t="s">
        <v>274</v>
      </c>
      <c r="C95" s="73" t="s">
        <v>46</v>
      </c>
      <c r="D95" s="73" t="s">
        <v>279</v>
      </c>
      <c r="E95" s="73"/>
      <c r="F95" s="66" t="s">
        <v>272</v>
      </c>
      <c r="G95" s="102" t="s">
        <v>41</v>
      </c>
      <c r="H95" s="102" t="s">
        <v>42</v>
      </c>
      <c r="I95" s="102" t="s">
        <v>43</v>
      </c>
      <c r="J95" s="102" t="s">
        <v>44</v>
      </c>
      <c r="K95" s="100" t="s">
        <v>22</v>
      </c>
      <c r="L95" s="67"/>
      <c r="M95" s="104"/>
    </row>
    <row r="96" spans="1:13" s="105" customFormat="1" ht="180" hidden="1" outlineLevel="1">
      <c r="A96" s="100" t="str">
        <f>IF(F96&lt;&gt;"","[FN_"&amp;TEXT(ROW()-14-COUNTBLANK(F$15:$F96),"###")&amp;"]","")</f>
        <v>[FN_80]</v>
      </c>
      <c r="B96" s="73" t="s">
        <v>275</v>
      </c>
      <c r="C96" s="73" t="s">
        <v>47</v>
      </c>
      <c r="D96" s="73" t="s">
        <v>279</v>
      </c>
      <c r="E96" s="73"/>
      <c r="F96" s="66" t="s">
        <v>272</v>
      </c>
      <c r="G96" s="102" t="s">
        <v>41</v>
      </c>
      <c r="H96" s="102" t="s">
        <v>42</v>
      </c>
      <c r="I96" s="102" t="s">
        <v>43</v>
      </c>
      <c r="J96" s="102" t="s">
        <v>44</v>
      </c>
      <c r="K96" s="100" t="s">
        <v>22</v>
      </c>
      <c r="L96" s="67"/>
      <c r="M96" s="104"/>
    </row>
    <row r="97" spans="1:13" s="105" customFormat="1" ht="180" hidden="1" outlineLevel="1">
      <c r="A97" s="100" t="str">
        <f>IF(F97&lt;&gt;"","[FN_"&amp;TEXT(ROW()-14-COUNTBLANK(F$15:$F97),"###")&amp;"]","")</f>
        <v>[FN_81]</v>
      </c>
      <c r="B97" s="73" t="s">
        <v>276</v>
      </c>
      <c r="C97" s="73" t="s">
        <v>48</v>
      </c>
      <c r="D97" s="73" t="s">
        <v>279</v>
      </c>
      <c r="E97" s="73"/>
      <c r="F97" s="66" t="s">
        <v>272</v>
      </c>
      <c r="G97" s="102" t="s">
        <v>41</v>
      </c>
      <c r="H97" s="102" t="s">
        <v>42</v>
      </c>
      <c r="I97" s="102" t="s">
        <v>43</v>
      </c>
      <c r="J97" s="102" t="s">
        <v>44</v>
      </c>
      <c r="K97" s="100" t="s">
        <v>22</v>
      </c>
      <c r="L97" s="67"/>
      <c r="M97" s="104"/>
    </row>
    <row r="98" spans="1:13" s="105" customFormat="1" ht="180" hidden="1" outlineLevel="1">
      <c r="A98" s="100" t="str">
        <f>IF(F98&lt;&gt;"","[FN_"&amp;TEXT(ROW()-14-COUNTBLANK(F$15:$F98),"###")&amp;"]","")</f>
        <v>[FN_82]</v>
      </c>
      <c r="B98" s="73" t="s">
        <v>277</v>
      </c>
      <c r="C98" s="73" t="s">
        <v>49</v>
      </c>
      <c r="D98" s="73" t="s">
        <v>279</v>
      </c>
      <c r="E98" s="73"/>
      <c r="F98" s="66" t="s">
        <v>272</v>
      </c>
      <c r="G98" s="102" t="s">
        <v>41</v>
      </c>
      <c r="H98" s="102" t="s">
        <v>42</v>
      </c>
      <c r="I98" s="102" t="s">
        <v>43</v>
      </c>
      <c r="J98" s="102" t="s">
        <v>44</v>
      </c>
      <c r="K98" s="100" t="s">
        <v>22</v>
      </c>
      <c r="L98" s="67"/>
      <c r="M98" s="104"/>
    </row>
    <row r="99" spans="1:13" s="105" customFormat="1" ht="180" hidden="1" outlineLevel="1">
      <c r="A99" s="100" t="str">
        <f>IF(F99&lt;&gt;"","[FN_"&amp;TEXT(ROW()-14-COUNTBLANK(F$15:$F99),"###")&amp;"]","")</f>
        <v>[FN_83]</v>
      </c>
      <c r="B99" s="73" t="s">
        <v>278</v>
      </c>
      <c r="C99" s="73" t="s">
        <v>50</v>
      </c>
      <c r="D99" s="73" t="s">
        <v>279</v>
      </c>
      <c r="E99" s="73"/>
      <c r="F99" s="66" t="s">
        <v>272</v>
      </c>
      <c r="G99" s="102" t="s">
        <v>41</v>
      </c>
      <c r="H99" s="102" t="s">
        <v>42</v>
      </c>
      <c r="I99" s="102" t="s">
        <v>43</v>
      </c>
      <c r="J99" s="102" t="s">
        <v>44</v>
      </c>
      <c r="K99" s="100" t="s">
        <v>22</v>
      </c>
      <c r="L99" s="67"/>
      <c r="M99" s="104"/>
    </row>
    <row r="100" spans="1:13" ht="30" hidden="1" outlineLevel="1">
      <c r="A100" s="100" t="str">
        <f>IF(F100&lt;&gt;"","[FN_"&amp;TEXT(ROW()-14-COUNTBLANK(F$15:$F100),"###")&amp;"]","")</f>
        <v>[FN_84]</v>
      </c>
      <c r="B100" s="66" t="s">
        <v>116</v>
      </c>
      <c r="C100" s="66" t="s">
        <v>52</v>
      </c>
      <c r="D100" s="66"/>
      <c r="E100" s="66" t="s">
        <v>53</v>
      </c>
      <c r="F100" s="66" t="s">
        <v>117</v>
      </c>
      <c r="G100" s="102" t="s">
        <v>41</v>
      </c>
      <c r="H100" s="102" t="s">
        <v>42</v>
      </c>
      <c r="I100" s="102" t="s">
        <v>43</v>
      </c>
      <c r="J100" s="102" t="s">
        <v>44</v>
      </c>
      <c r="K100" s="100" t="s">
        <v>22</v>
      </c>
      <c r="L100" s="68"/>
      <c r="M100" s="66"/>
    </row>
    <row r="101" spans="1:13" ht="30" hidden="1" outlineLevel="1">
      <c r="A101" s="100" t="str">
        <f>IF(F101&lt;&gt;"","[FN_"&amp;TEXT(ROW()-14-COUNTBLANK(F$15:$F101),"###")&amp;"]","")</f>
        <v>[FN_85]</v>
      </c>
      <c r="B101" s="66" t="s">
        <v>118</v>
      </c>
      <c r="C101" s="66" t="s">
        <v>52</v>
      </c>
      <c r="D101" s="66"/>
      <c r="E101" s="66" t="s">
        <v>56</v>
      </c>
      <c r="F101" s="66" t="s">
        <v>57</v>
      </c>
      <c r="G101" s="102" t="s">
        <v>41</v>
      </c>
      <c r="H101" s="102" t="s">
        <v>42</v>
      </c>
      <c r="I101" s="102" t="s">
        <v>43</v>
      </c>
      <c r="J101" s="102" t="s">
        <v>44</v>
      </c>
      <c r="K101" s="100" t="s">
        <v>22</v>
      </c>
      <c r="L101" s="68"/>
      <c r="M101" s="66"/>
    </row>
    <row r="102" spans="1:13" ht="135" hidden="1" outlineLevel="1">
      <c r="A102" s="100" t="str">
        <f>IF(F102&lt;&gt;"","[FN_"&amp;TEXT(ROW()-14-COUNTBLANK(F$15:$F102),"###")&amp;"]","")</f>
        <v>[FN_86]</v>
      </c>
      <c r="B102" s="66" t="s">
        <v>119</v>
      </c>
      <c r="C102" s="66" t="s">
        <v>65</v>
      </c>
      <c r="D102" s="66"/>
      <c r="E102" s="66" t="s">
        <v>59</v>
      </c>
      <c r="F102" s="66" t="s">
        <v>67</v>
      </c>
      <c r="G102" s="102" t="s">
        <v>41</v>
      </c>
      <c r="H102" s="102" t="s">
        <v>42</v>
      </c>
      <c r="I102" s="102" t="s">
        <v>43</v>
      </c>
      <c r="J102" s="102" t="s">
        <v>44</v>
      </c>
      <c r="K102" s="100" t="s">
        <v>22</v>
      </c>
      <c r="L102" s="68"/>
      <c r="M102" s="66"/>
    </row>
    <row r="103" spans="1:13" ht="30" hidden="1" outlineLevel="1">
      <c r="A103" s="100" t="str">
        <f>IF(F103&lt;&gt;"","[FN_"&amp;TEXT(ROW()-14-COUNTBLANK(F$15:$F103),"###")&amp;"]","")</f>
        <v>[FN_87]</v>
      </c>
      <c r="B103" s="66" t="s">
        <v>120</v>
      </c>
      <c r="C103" s="66" t="s">
        <v>65</v>
      </c>
      <c r="D103" s="66"/>
      <c r="E103" s="66" t="s">
        <v>62</v>
      </c>
      <c r="F103" s="66" t="s">
        <v>121</v>
      </c>
      <c r="G103" s="102" t="s">
        <v>41</v>
      </c>
      <c r="H103" s="102" t="s">
        <v>42</v>
      </c>
      <c r="I103" s="102" t="s">
        <v>43</v>
      </c>
      <c r="J103" s="102" t="s">
        <v>44</v>
      </c>
      <c r="K103" s="100" t="s">
        <v>22</v>
      </c>
      <c r="L103" s="68"/>
      <c r="M103" s="66"/>
    </row>
    <row r="104" spans="1:13" ht="60" hidden="1" outlineLevel="1">
      <c r="A104" s="100" t="str">
        <f>IF(F104&lt;&gt;"","[FN_"&amp;TEXT(ROW()-14-COUNTBLANK(F$15:$F104),"###")&amp;"]","")</f>
        <v>[FN_88]</v>
      </c>
      <c r="B104" s="66" t="s">
        <v>122</v>
      </c>
      <c r="C104" s="66" t="s">
        <v>65</v>
      </c>
      <c r="D104" s="66"/>
      <c r="E104" s="66" t="s">
        <v>66</v>
      </c>
      <c r="F104" s="66" t="s">
        <v>123</v>
      </c>
      <c r="G104" s="102" t="s">
        <v>41</v>
      </c>
      <c r="H104" s="102" t="s">
        <v>42</v>
      </c>
      <c r="I104" s="102" t="s">
        <v>43</v>
      </c>
      <c r="J104" s="102" t="s">
        <v>44</v>
      </c>
      <c r="K104" s="100" t="s">
        <v>22</v>
      </c>
      <c r="L104" s="68"/>
      <c r="M104" s="66"/>
    </row>
    <row r="105" spans="1:13" ht="45" hidden="1" outlineLevel="1">
      <c r="A105" s="100" t="str">
        <f>IF(F105&lt;&gt;"","[FN_"&amp;TEXT(ROW()-14-COUNTBLANK(F$15:$F105),"###")&amp;"]","")</f>
        <v>[FN_89]</v>
      </c>
      <c r="B105" s="66" t="s">
        <v>124</v>
      </c>
      <c r="C105" s="66" t="s">
        <v>65</v>
      </c>
      <c r="D105" s="66"/>
      <c r="E105" s="66" t="s">
        <v>70</v>
      </c>
      <c r="F105" s="66" t="s">
        <v>125</v>
      </c>
      <c r="G105" s="102" t="s">
        <v>41</v>
      </c>
      <c r="H105" s="102" t="s">
        <v>42</v>
      </c>
      <c r="I105" s="102" t="s">
        <v>43</v>
      </c>
      <c r="J105" s="102" t="s">
        <v>44</v>
      </c>
      <c r="K105" s="100" t="s">
        <v>22</v>
      </c>
      <c r="L105" s="68"/>
      <c r="M105" s="66"/>
    </row>
    <row r="106" spans="1:13" ht="60" hidden="1" outlineLevel="1">
      <c r="A106" s="100" t="str">
        <f>IF(F106&lt;&gt;"","[FN_"&amp;TEXT(ROW()-14-COUNTBLANK(F$15:$F106),"###")&amp;"]","")</f>
        <v>[FN_90]</v>
      </c>
      <c r="B106" s="66" t="s">
        <v>126</v>
      </c>
      <c r="C106" s="66" t="s">
        <v>127</v>
      </c>
      <c r="D106" s="66"/>
      <c r="E106" s="66" t="s">
        <v>73</v>
      </c>
      <c r="F106" s="66" t="s">
        <v>128</v>
      </c>
      <c r="G106" s="102" t="s">
        <v>41</v>
      </c>
      <c r="H106" s="102" t="s">
        <v>42</v>
      </c>
      <c r="I106" s="102" t="s">
        <v>43</v>
      </c>
      <c r="J106" s="102" t="s">
        <v>44</v>
      </c>
      <c r="K106" s="100" t="s">
        <v>22</v>
      </c>
      <c r="L106" s="68"/>
      <c r="M106" s="66"/>
    </row>
    <row r="107" spans="1:13" ht="45" hidden="1" outlineLevel="1">
      <c r="A107" s="100" t="str">
        <f>IF(F107&lt;&gt;"","[FN_"&amp;TEXT(ROW()-14-COUNTBLANK(F$15:$F107),"###")&amp;"]","")</f>
        <v>[FN_91]</v>
      </c>
      <c r="B107" s="66" t="s">
        <v>129</v>
      </c>
      <c r="C107" s="66" t="s">
        <v>127</v>
      </c>
      <c r="D107" s="66"/>
      <c r="E107" s="66" t="s">
        <v>76</v>
      </c>
      <c r="F107" s="66" t="s">
        <v>130</v>
      </c>
      <c r="G107" s="102" t="s">
        <v>41</v>
      </c>
      <c r="H107" s="102" t="s">
        <v>42</v>
      </c>
      <c r="I107" s="102" t="s">
        <v>43</v>
      </c>
      <c r="J107" s="102" t="s">
        <v>44</v>
      </c>
      <c r="K107" s="100" t="s">
        <v>22</v>
      </c>
      <c r="L107" s="68"/>
      <c r="M107" s="66"/>
    </row>
    <row r="108" spans="1:13" ht="60" hidden="1" outlineLevel="1">
      <c r="A108" s="100" t="str">
        <f>IF(F108&lt;&gt;"","[FN_"&amp;TEXT(ROW()-14-COUNTBLANK(F$15:$F108),"###")&amp;"]","")</f>
        <v>[FN_92]</v>
      </c>
      <c r="B108" s="66" t="s">
        <v>131</v>
      </c>
      <c r="C108" s="66" t="s">
        <v>127</v>
      </c>
      <c r="D108" s="66"/>
      <c r="E108" s="66" t="s">
        <v>76</v>
      </c>
      <c r="F108" s="66" t="s">
        <v>132</v>
      </c>
      <c r="G108" s="102" t="s">
        <v>41</v>
      </c>
      <c r="H108" s="102" t="s">
        <v>42</v>
      </c>
      <c r="I108" s="102" t="s">
        <v>43</v>
      </c>
      <c r="J108" s="102" t="s">
        <v>44</v>
      </c>
      <c r="K108" s="100" t="s">
        <v>22</v>
      </c>
      <c r="L108" s="68"/>
      <c r="M108" s="66"/>
    </row>
    <row r="109" spans="1:13" ht="30" hidden="1" outlineLevel="1">
      <c r="A109" s="100" t="str">
        <f>IF(F109&lt;&gt;"","[FN_"&amp;TEXT(ROW()-14-COUNTBLANK(F$15:$F109),"###")&amp;"]","")</f>
        <v>[FN_93]</v>
      </c>
      <c r="B109" s="66" t="s">
        <v>133</v>
      </c>
      <c r="C109" s="66" t="s">
        <v>127</v>
      </c>
      <c r="D109" s="66"/>
      <c r="E109" s="66" t="s">
        <v>81</v>
      </c>
      <c r="F109" s="66" t="s">
        <v>134</v>
      </c>
      <c r="G109" s="102" t="s">
        <v>41</v>
      </c>
      <c r="H109" s="102" t="s">
        <v>42</v>
      </c>
      <c r="I109" s="102" t="s">
        <v>43</v>
      </c>
      <c r="J109" s="102" t="s">
        <v>44</v>
      </c>
      <c r="K109" s="100" t="s">
        <v>22</v>
      </c>
      <c r="L109" s="68"/>
      <c r="M109" s="66"/>
    </row>
    <row r="110" spans="1:13" ht="45" hidden="1" outlineLevel="1">
      <c r="A110" s="100" t="str">
        <f>IF(F110&lt;&gt;"","[FN_"&amp;TEXT(ROW()-14-COUNTBLANK(F$15:$F110),"###")&amp;"]","")</f>
        <v>[FN_94]</v>
      </c>
      <c r="B110" s="66" t="s">
        <v>135</v>
      </c>
      <c r="C110" s="66" t="s">
        <v>127</v>
      </c>
      <c r="D110" s="66"/>
      <c r="E110" s="66" t="s">
        <v>84</v>
      </c>
      <c r="F110" s="66" t="s">
        <v>136</v>
      </c>
      <c r="G110" s="102" t="s">
        <v>41</v>
      </c>
      <c r="H110" s="102" t="s">
        <v>42</v>
      </c>
      <c r="I110" s="102" t="s">
        <v>43</v>
      </c>
      <c r="J110" s="102" t="s">
        <v>44</v>
      </c>
      <c r="K110" s="100" t="s">
        <v>22</v>
      </c>
      <c r="L110" s="68"/>
      <c r="M110" s="66"/>
    </row>
    <row r="111" spans="1:13" ht="45" hidden="1" outlineLevel="1">
      <c r="A111" s="100" t="str">
        <f>IF(F111&lt;&gt;"","[FN_"&amp;TEXT(ROW()-14-COUNTBLANK(F$15:$F111),"###")&amp;"]","")</f>
        <v>[FN_95]</v>
      </c>
      <c r="B111" s="66" t="s">
        <v>137</v>
      </c>
      <c r="C111" s="66" t="s">
        <v>127</v>
      </c>
      <c r="D111" s="66"/>
      <c r="E111" s="66" t="s">
        <v>87</v>
      </c>
      <c r="F111" s="66" t="s">
        <v>138</v>
      </c>
      <c r="G111" s="102" t="s">
        <v>41</v>
      </c>
      <c r="H111" s="102" t="s">
        <v>42</v>
      </c>
      <c r="I111" s="102" t="s">
        <v>43</v>
      </c>
      <c r="J111" s="102" t="s">
        <v>44</v>
      </c>
      <c r="K111" s="100" t="s">
        <v>22</v>
      </c>
      <c r="L111" s="68"/>
      <c r="M111" s="66"/>
    </row>
    <row r="112" spans="1:13" ht="30" hidden="1" outlineLevel="1">
      <c r="A112" s="100" t="str">
        <f>IF(F112&lt;&gt;"","[FN_"&amp;TEXT(ROW()-14-COUNTBLANK(F$15:$F112),"###")&amp;"]","")</f>
        <v>[FN_96]</v>
      </c>
      <c r="B112" s="66" t="s">
        <v>139</v>
      </c>
      <c r="C112" s="66" t="s">
        <v>127</v>
      </c>
      <c r="D112" s="66"/>
      <c r="E112" s="66" t="s">
        <v>90</v>
      </c>
      <c r="F112" s="66" t="s">
        <v>140</v>
      </c>
      <c r="G112" s="102" t="s">
        <v>41</v>
      </c>
      <c r="H112" s="102" t="s">
        <v>42</v>
      </c>
      <c r="I112" s="102" t="s">
        <v>43</v>
      </c>
      <c r="J112" s="102" t="s">
        <v>44</v>
      </c>
      <c r="K112" s="100" t="s">
        <v>22</v>
      </c>
      <c r="L112" s="68"/>
      <c r="M112" s="66"/>
    </row>
    <row r="113" spans="1:13" ht="45" hidden="1" outlineLevel="1">
      <c r="A113" s="100" t="str">
        <f>IF(F113&lt;&gt;"","[FN_"&amp;TEXT(ROW()-14-COUNTBLANK(F$15:$F113),"###")&amp;"]","")</f>
        <v>[FN_97]</v>
      </c>
      <c r="B113" s="66" t="s">
        <v>141</v>
      </c>
      <c r="C113" s="66" t="s">
        <v>127</v>
      </c>
      <c r="D113" s="66"/>
      <c r="E113" s="66" t="s">
        <v>94</v>
      </c>
      <c r="F113" s="66" t="s">
        <v>142</v>
      </c>
      <c r="G113" s="102" t="s">
        <v>41</v>
      </c>
      <c r="H113" s="102" t="s">
        <v>42</v>
      </c>
      <c r="I113" s="102" t="s">
        <v>43</v>
      </c>
      <c r="J113" s="102" t="s">
        <v>44</v>
      </c>
      <c r="K113" s="100" t="s">
        <v>22</v>
      </c>
      <c r="L113" s="68"/>
      <c r="M113" s="66"/>
    </row>
    <row r="114" spans="1:13" ht="30" hidden="1" outlineLevel="1">
      <c r="A114" s="100" t="str">
        <f>IF(F114&lt;&gt;"","[FN_"&amp;TEXT(ROW()-14-COUNTBLANK(F$15:$F114),"###")&amp;"]","")</f>
        <v>[FN_98]</v>
      </c>
      <c r="B114" s="66" t="s">
        <v>143</v>
      </c>
      <c r="C114" s="66" t="s">
        <v>127</v>
      </c>
      <c r="D114" s="66"/>
      <c r="E114" s="66" t="s">
        <v>94</v>
      </c>
      <c r="F114" s="66" t="s">
        <v>144</v>
      </c>
      <c r="G114" s="102" t="s">
        <v>41</v>
      </c>
      <c r="H114" s="102" t="s">
        <v>42</v>
      </c>
      <c r="I114" s="102" t="s">
        <v>43</v>
      </c>
      <c r="J114" s="102" t="s">
        <v>44</v>
      </c>
      <c r="K114" s="100" t="s">
        <v>22</v>
      </c>
      <c r="L114" s="68"/>
      <c r="M114" s="66"/>
    </row>
    <row r="115" spans="1:13" ht="45" hidden="1" outlineLevel="1">
      <c r="A115" s="100" t="str">
        <f>IF(F115&lt;&gt;"","[FN_"&amp;TEXT(ROW()-14-COUNTBLANK(F$15:$F115),"###")&amp;"]","")</f>
        <v>[FN_99]</v>
      </c>
      <c r="B115" s="66" t="s">
        <v>145</v>
      </c>
      <c r="C115" s="66"/>
      <c r="D115" s="66"/>
      <c r="E115" s="66"/>
      <c r="F115" s="69" t="s">
        <v>146</v>
      </c>
      <c r="G115" s="102" t="s">
        <v>41</v>
      </c>
      <c r="H115" s="102" t="s">
        <v>42</v>
      </c>
      <c r="I115" s="102" t="s">
        <v>43</v>
      </c>
      <c r="J115" s="102" t="s">
        <v>44</v>
      </c>
      <c r="K115" s="100" t="s">
        <v>22</v>
      </c>
      <c r="L115" s="68"/>
      <c r="M115" s="66"/>
    </row>
    <row r="116" spans="1:13" ht="45" hidden="1" outlineLevel="1">
      <c r="A116" s="100" t="str">
        <f>IF(F116&lt;&gt;"","[FN_"&amp;TEXT(ROW()-14-COUNTBLANK(F$15:$F116),"###")&amp;"]","")</f>
        <v>[FN_100]</v>
      </c>
      <c r="B116" s="66" t="s">
        <v>147</v>
      </c>
      <c r="C116" s="66"/>
      <c r="D116" s="66"/>
      <c r="E116" s="66"/>
      <c r="F116" s="66" t="s">
        <v>148</v>
      </c>
      <c r="G116" s="102" t="s">
        <v>41</v>
      </c>
      <c r="H116" s="102" t="s">
        <v>42</v>
      </c>
      <c r="I116" s="102" t="s">
        <v>43</v>
      </c>
      <c r="J116" s="102" t="s">
        <v>44</v>
      </c>
      <c r="K116" s="100" t="s">
        <v>22</v>
      </c>
      <c r="L116" s="68"/>
      <c r="M116" s="66"/>
    </row>
    <row r="117" spans="1:13" ht="30" hidden="1" outlineLevel="1">
      <c r="A117" s="100" t="str">
        <f>IF(F117&lt;&gt;"","[FN_"&amp;TEXT(ROW()-14-COUNTBLANK(F$15:$F117),"###")&amp;"]","")</f>
        <v>[FN_101]</v>
      </c>
      <c r="B117" s="66" t="s">
        <v>103</v>
      </c>
      <c r="C117" s="66"/>
      <c r="D117" s="66"/>
      <c r="E117" s="66"/>
      <c r="F117" s="69" t="s">
        <v>104</v>
      </c>
      <c r="G117" s="102" t="s">
        <v>41</v>
      </c>
      <c r="H117" s="102" t="s">
        <v>42</v>
      </c>
      <c r="I117" s="102" t="s">
        <v>43</v>
      </c>
      <c r="J117" s="102" t="s">
        <v>44</v>
      </c>
      <c r="K117" s="100" t="s">
        <v>22</v>
      </c>
      <c r="L117" s="68"/>
      <c r="M117" s="66"/>
    </row>
    <row r="118" spans="1:13" ht="270" hidden="1" outlineLevel="1">
      <c r="A118" s="100" t="str">
        <f>IF(F118&lt;&gt;"","[FN_"&amp;TEXT(ROW()-14-COUNTBLANK(F$15:$F118),"###")&amp;"]","")</f>
        <v>[FN_102]</v>
      </c>
      <c r="B118" s="66" t="s">
        <v>105</v>
      </c>
      <c r="C118" s="66"/>
      <c r="D118" s="66"/>
      <c r="E118" s="66"/>
      <c r="F118" s="66" t="s">
        <v>149</v>
      </c>
      <c r="G118" s="102" t="s">
        <v>41</v>
      </c>
      <c r="H118" s="102" t="s">
        <v>42</v>
      </c>
      <c r="I118" s="102" t="s">
        <v>43</v>
      </c>
      <c r="J118" s="102" t="s">
        <v>44</v>
      </c>
      <c r="K118" s="100" t="s">
        <v>22</v>
      </c>
      <c r="L118" s="68"/>
      <c r="M118" s="66"/>
    </row>
    <row r="119" spans="1:13" ht="210" hidden="1" outlineLevel="1">
      <c r="A119" s="100" t="str">
        <f>IF(F119&lt;&gt;"","[FN_"&amp;TEXT(ROW()-14-COUNTBLANK(F$15:$F119),"###")&amp;"]","")</f>
        <v>[FN_103]</v>
      </c>
      <c r="B119" s="66" t="s">
        <v>106</v>
      </c>
      <c r="C119" s="66"/>
      <c r="D119" s="66"/>
      <c r="E119" s="66"/>
      <c r="F119" s="66" t="s">
        <v>150</v>
      </c>
      <c r="G119" s="102" t="s">
        <v>41</v>
      </c>
      <c r="H119" s="102" t="s">
        <v>42</v>
      </c>
      <c r="I119" s="102" t="s">
        <v>43</v>
      </c>
      <c r="J119" s="102" t="s">
        <v>44</v>
      </c>
      <c r="K119" s="100" t="s">
        <v>22</v>
      </c>
      <c r="L119" s="68"/>
      <c r="M119" s="66"/>
    </row>
    <row r="120" spans="1:13" ht="105" hidden="1" outlineLevel="1">
      <c r="A120" s="100" t="str">
        <f>IF(F120&lt;&gt;"","[FN_"&amp;TEXT(ROW()-14-COUNTBLANK(F$15:$F120),"###")&amp;"]","")</f>
        <v>[FN_104]</v>
      </c>
      <c r="B120" s="66" t="s">
        <v>108</v>
      </c>
      <c r="C120" s="66"/>
      <c r="D120" s="66"/>
      <c r="E120" s="66"/>
      <c r="F120" s="73" t="s">
        <v>282</v>
      </c>
      <c r="G120" s="102" t="s">
        <v>41</v>
      </c>
      <c r="H120" s="102" t="s">
        <v>42</v>
      </c>
      <c r="I120" s="102" t="s">
        <v>43</v>
      </c>
      <c r="J120" s="102" t="s">
        <v>44</v>
      </c>
      <c r="K120" s="100" t="s">
        <v>22</v>
      </c>
      <c r="L120" s="68"/>
      <c r="M120" s="66"/>
    </row>
    <row r="121" spans="1:13" ht="105" hidden="1" outlineLevel="1">
      <c r="A121" s="100" t="str">
        <f>IF(F121&lt;&gt;"","[FN_"&amp;TEXT(ROW()-14-COUNTBLANK(F$15:$F121),"###")&amp;"]","")</f>
        <v>[FN_105]</v>
      </c>
      <c r="B121" s="66" t="s">
        <v>109</v>
      </c>
      <c r="C121" s="66"/>
      <c r="D121" s="66"/>
      <c r="E121" s="66"/>
      <c r="F121" s="73" t="s">
        <v>282</v>
      </c>
      <c r="G121" s="102" t="s">
        <v>41</v>
      </c>
      <c r="H121" s="102" t="s">
        <v>42</v>
      </c>
      <c r="I121" s="102" t="s">
        <v>43</v>
      </c>
      <c r="J121" s="102" t="s">
        <v>44</v>
      </c>
      <c r="K121" s="100" t="s">
        <v>22</v>
      </c>
      <c r="L121" s="68"/>
      <c r="M121" s="66"/>
    </row>
    <row r="122" spans="1:13" ht="120" hidden="1" outlineLevel="1">
      <c r="A122" s="100" t="str">
        <f>IF(F122&lt;&gt;"","[FN_"&amp;TEXT(ROW()-14-COUNTBLANK(F$15:$F122),"###")&amp;"]","")</f>
        <v>[FN_106]</v>
      </c>
      <c r="B122" s="66" t="s">
        <v>110</v>
      </c>
      <c r="C122" s="66"/>
      <c r="D122" s="66"/>
      <c r="E122" s="66"/>
      <c r="F122" s="73" t="s">
        <v>281</v>
      </c>
      <c r="G122" s="102" t="s">
        <v>41</v>
      </c>
      <c r="H122" s="102" t="s">
        <v>42</v>
      </c>
      <c r="I122" s="102" t="s">
        <v>43</v>
      </c>
      <c r="J122" s="102" t="s">
        <v>44</v>
      </c>
      <c r="K122" s="100" t="s">
        <v>22</v>
      </c>
      <c r="L122" s="68"/>
      <c r="M122" s="66"/>
    </row>
    <row r="123" spans="1:13" ht="120" hidden="1" outlineLevel="1">
      <c r="A123" s="100" t="str">
        <f>IF(F123&lt;&gt;"","[FN_"&amp;TEXT(ROW()-14-COUNTBLANK(F$15:$F123),"###")&amp;"]","")</f>
        <v>[FN_107]</v>
      </c>
      <c r="B123" s="66" t="s">
        <v>111</v>
      </c>
      <c r="C123" s="66"/>
      <c r="D123" s="66"/>
      <c r="E123" s="66"/>
      <c r="F123" s="73" t="s">
        <v>281</v>
      </c>
      <c r="G123" s="102" t="s">
        <v>41</v>
      </c>
      <c r="H123" s="102" t="s">
        <v>42</v>
      </c>
      <c r="I123" s="102" t="s">
        <v>43</v>
      </c>
      <c r="J123" s="102" t="s">
        <v>44</v>
      </c>
      <c r="K123" s="100" t="s">
        <v>22</v>
      </c>
      <c r="L123" s="68"/>
      <c r="M123" s="66"/>
    </row>
    <row r="124" spans="1:13" ht="120" hidden="1" outlineLevel="1">
      <c r="A124" s="100" t="str">
        <f>IF(F124&lt;&gt;"","[FN_"&amp;TEXT(ROW()-14-COUNTBLANK(F$15:$F124),"###")&amp;"]","")</f>
        <v>[FN_108]</v>
      </c>
      <c r="B124" s="66" t="s">
        <v>112</v>
      </c>
      <c r="C124" s="66"/>
      <c r="D124" s="66"/>
      <c r="E124" s="66"/>
      <c r="F124" s="73" t="s">
        <v>281</v>
      </c>
      <c r="G124" s="102" t="s">
        <v>41</v>
      </c>
      <c r="H124" s="102" t="s">
        <v>42</v>
      </c>
      <c r="I124" s="102" t="s">
        <v>43</v>
      </c>
      <c r="J124" s="102" t="s">
        <v>44</v>
      </c>
      <c r="K124" s="100" t="s">
        <v>22</v>
      </c>
      <c r="L124" s="68"/>
      <c r="M124" s="66"/>
    </row>
    <row r="125" spans="1:13" collapsed="1">
      <c r="A125" s="100" t="str">
        <f>IF(F125&lt;&gt;"","[FN_"&amp;TEXT(ROW()-14-COUNTBLANK(F$15:$F125),"###")&amp;"]","")</f>
        <v/>
      </c>
      <c r="B125" s="95" t="s">
        <v>303</v>
      </c>
      <c r="C125" s="95"/>
      <c r="D125" s="95"/>
      <c r="E125" s="95"/>
      <c r="F125" s="95"/>
      <c r="G125" s="96"/>
      <c r="H125" s="96"/>
      <c r="I125" s="96"/>
      <c r="J125" s="96"/>
      <c r="K125" s="97"/>
      <c r="L125" s="98"/>
      <c r="M125" s="99"/>
    </row>
    <row r="126" spans="1:13" s="105" customFormat="1" ht="53.25" hidden="1" customHeight="1" outlineLevel="1">
      <c r="A126" s="100" t="str">
        <f>IF(F126&lt;&gt;"","[FN_"&amp;TEXT(ROW()-14-COUNTBLANK(F$15:$F126),"###")&amp;"]","")</f>
        <v>[FN_109]</v>
      </c>
      <c r="B126" s="66" t="s">
        <v>294</v>
      </c>
      <c r="C126" s="101" t="s">
        <v>306</v>
      </c>
      <c r="D126" s="66" t="s">
        <v>285</v>
      </c>
      <c r="E126" s="66"/>
      <c r="F126" s="66" t="s">
        <v>287</v>
      </c>
      <c r="G126" s="102" t="s">
        <v>41</v>
      </c>
      <c r="H126" s="102" t="s">
        <v>42</v>
      </c>
      <c r="I126" s="102" t="s">
        <v>43</v>
      </c>
      <c r="J126" s="102" t="s">
        <v>44</v>
      </c>
      <c r="K126" s="100" t="s">
        <v>22</v>
      </c>
      <c r="L126" s="66" t="s">
        <v>319</v>
      </c>
      <c r="M126" s="66"/>
    </row>
    <row r="127" spans="1:13" s="105" customFormat="1" ht="409.5" hidden="1" outlineLevel="1">
      <c r="A127" s="100" t="str">
        <f>IF(F127&lt;&gt;"","[FN_"&amp;TEXT(ROW()-14-COUNTBLANK(F$15:$F127),"###")&amp;"]","")</f>
        <v>[FN_110]</v>
      </c>
      <c r="B127" s="66" t="s">
        <v>298</v>
      </c>
      <c r="C127" s="101"/>
      <c r="D127" s="66" t="s">
        <v>286</v>
      </c>
      <c r="E127" s="66"/>
      <c r="F127" s="66" t="s">
        <v>288</v>
      </c>
      <c r="G127" s="102" t="s">
        <v>41</v>
      </c>
      <c r="H127" s="102" t="s">
        <v>42</v>
      </c>
      <c r="I127" s="102" t="s">
        <v>43</v>
      </c>
      <c r="J127" s="102" t="s">
        <v>44</v>
      </c>
      <c r="K127" s="100" t="s">
        <v>22</v>
      </c>
      <c r="L127" s="67"/>
      <c r="M127" s="104"/>
    </row>
    <row r="128" spans="1:13" s="105" customFormat="1" ht="409.5" hidden="1" outlineLevel="1">
      <c r="A128" s="100" t="str">
        <f>IF(F128&lt;&gt;"","[FN_"&amp;TEXT(ROW()-14-COUNTBLANK(F$15:$F128),"###")&amp;"]","")</f>
        <v>[FN_111]</v>
      </c>
      <c r="B128" s="66" t="s">
        <v>299</v>
      </c>
      <c r="C128" s="101"/>
      <c r="D128" s="66" t="s">
        <v>286</v>
      </c>
      <c r="E128" s="66"/>
      <c r="F128" s="66" t="s">
        <v>289</v>
      </c>
      <c r="G128" s="102" t="s">
        <v>41</v>
      </c>
      <c r="H128" s="102" t="s">
        <v>42</v>
      </c>
      <c r="I128" s="102" t="s">
        <v>43</v>
      </c>
      <c r="J128" s="102" t="s">
        <v>44</v>
      </c>
      <c r="K128" s="100" t="s">
        <v>22</v>
      </c>
      <c r="L128" s="67"/>
      <c r="M128" s="104"/>
    </row>
    <row r="129" spans="1:13" s="105" customFormat="1" ht="409.5" hidden="1" outlineLevel="1">
      <c r="A129" s="100" t="str">
        <f>IF(F129&lt;&gt;"","[FN_"&amp;TEXT(ROW()-14-COUNTBLANK(F$15:$F129),"###")&amp;"]","")</f>
        <v>[FN_112]</v>
      </c>
      <c r="B129" s="66" t="s">
        <v>292</v>
      </c>
      <c r="C129" s="101"/>
      <c r="D129" s="66" t="s">
        <v>40</v>
      </c>
      <c r="E129" s="66"/>
      <c r="F129" s="66" t="s">
        <v>265</v>
      </c>
      <c r="G129" s="102" t="s">
        <v>41</v>
      </c>
      <c r="H129" s="102" t="s">
        <v>42</v>
      </c>
      <c r="I129" s="102" t="s">
        <v>43</v>
      </c>
      <c r="J129" s="102" t="s">
        <v>44</v>
      </c>
      <c r="K129" s="100" t="s">
        <v>22</v>
      </c>
      <c r="L129" s="67"/>
      <c r="M129" s="104"/>
    </row>
    <row r="130" spans="1:13" s="105" customFormat="1" ht="180" hidden="1" outlineLevel="1">
      <c r="A130" s="100" t="str">
        <f>IF(F130&lt;&gt;"","[FN_"&amp;TEXT(ROW()-14-COUNTBLANK(F$15:$F130),"###")&amp;"]","")</f>
        <v>[FN_113]</v>
      </c>
      <c r="B130" s="66" t="s">
        <v>293</v>
      </c>
      <c r="C130" s="101"/>
      <c r="D130" s="73" t="s">
        <v>279</v>
      </c>
      <c r="E130" s="66"/>
      <c r="F130" s="66" t="s">
        <v>272</v>
      </c>
      <c r="G130" s="102" t="s">
        <v>41</v>
      </c>
      <c r="H130" s="102" t="s">
        <v>42</v>
      </c>
      <c r="I130" s="102" t="s">
        <v>43</v>
      </c>
      <c r="J130" s="102" t="s">
        <v>44</v>
      </c>
      <c r="K130" s="100" t="s">
        <v>22</v>
      </c>
      <c r="L130" s="67"/>
      <c r="M130" s="104"/>
    </row>
    <row r="131" spans="1:13" s="105" customFormat="1" ht="180" hidden="1" outlineLevel="1">
      <c r="A131" s="100" t="str">
        <f>IF(F131&lt;&gt;"","[FN_"&amp;TEXT(ROW()-14-COUNTBLANK(F$15:$F131),"###")&amp;"]","")</f>
        <v>[FN_114]</v>
      </c>
      <c r="B131" s="73" t="s">
        <v>273</v>
      </c>
      <c r="C131" s="73" t="s">
        <v>45</v>
      </c>
      <c r="D131" s="73" t="s">
        <v>279</v>
      </c>
      <c r="E131" s="73"/>
      <c r="F131" s="66" t="s">
        <v>272</v>
      </c>
      <c r="G131" s="102" t="s">
        <v>41</v>
      </c>
      <c r="H131" s="102" t="s">
        <v>42</v>
      </c>
      <c r="I131" s="102" t="s">
        <v>43</v>
      </c>
      <c r="J131" s="102" t="s">
        <v>44</v>
      </c>
      <c r="K131" s="100" t="s">
        <v>22</v>
      </c>
      <c r="L131" s="67"/>
      <c r="M131" s="104"/>
    </row>
    <row r="132" spans="1:13" s="105" customFormat="1" ht="180" hidden="1" outlineLevel="1">
      <c r="A132" s="100" t="str">
        <f>IF(F132&lt;&gt;"","[FN_"&amp;TEXT(ROW()-14-COUNTBLANK(F$15:$F132),"###")&amp;"]","")</f>
        <v>[FN_115]</v>
      </c>
      <c r="B132" s="73" t="s">
        <v>274</v>
      </c>
      <c r="C132" s="73" t="s">
        <v>46</v>
      </c>
      <c r="D132" s="73" t="s">
        <v>279</v>
      </c>
      <c r="E132" s="73"/>
      <c r="F132" s="66" t="s">
        <v>272</v>
      </c>
      <c r="G132" s="102" t="s">
        <v>41</v>
      </c>
      <c r="H132" s="102" t="s">
        <v>42</v>
      </c>
      <c r="I132" s="102" t="s">
        <v>43</v>
      </c>
      <c r="J132" s="102" t="s">
        <v>44</v>
      </c>
      <c r="K132" s="100" t="s">
        <v>22</v>
      </c>
      <c r="L132" s="67"/>
      <c r="M132" s="104"/>
    </row>
    <row r="133" spans="1:13" s="105" customFormat="1" ht="180" hidden="1" outlineLevel="1">
      <c r="A133" s="100" t="str">
        <f>IF(F133&lt;&gt;"","[FN_"&amp;TEXT(ROW()-14-COUNTBLANK(F$15:$F133),"###")&amp;"]","")</f>
        <v>[FN_116]</v>
      </c>
      <c r="B133" s="73" t="s">
        <v>275</v>
      </c>
      <c r="C133" s="73" t="s">
        <v>47</v>
      </c>
      <c r="D133" s="73" t="s">
        <v>279</v>
      </c>
      <c r="E133" s="73"/>
      <c r="F133" s="66" t="s">
        <v>272</v>
      </c>
      <c r="G133" s="102" t="s">
        <v>41</v>
      </c>
      <c r="H133" s="102" t="s">
        <v>42</v>
      </c>
      <c r="I133" s="102" t="s">
        <v>43</v>
      </c>
      <c r="J133" s="102" t="s">
        <v>44</v>
      </c>
      <c r="K133" s="100" t="s">
        <v>22</v>
      </c>
      <c r="L133" s="67"/>
      <c r="M133" s="104"/>
    </row>
    <row r="134" spans="1:13" s="105" customFormat="1" ht="180" hidden="1" outlineLevel="1">
      <c r="A134" s="100" t="str">
        <f>IF(F134&lt;&gt;"","[FN_"&amp;TEXT(ROW()-14-COUNTBLANK(F$15:$F134),"###")&amp;"]","")</f>
        <v>[FN_117]</v>
      </c>
      <c r="B134" s="73" t="s">
        <v>276</v>
      </c>
      <c r="C134" s="73" t="s">
        <v>48</v>
      </c>
      <c r="D134" s="73" t="s">
        <v>279</v>
      </c>
      <c r="E134" s="73"/>
      <c r="F134" s="66" t="s">
        <v>272</v>
      </c>
      <c r="G134" s="102" t="s">
        <v>41</v>
      </c>
      <c r="H134" s="102" t="s">
        <v>42</v>
      </c>
      <c r="I134" s="102" t="s">
        <v>43</v>
      </c>
      <c r="J134" s="102" t="s">
        <v>44</v>
      </c>
      <c r="K134" s="100" t="s">
        <v>22</v>
      </c>
      <c r="L134" s="67"/>
      <c r="M134" s="104"/>
    </row>
    <row r="135" spans="1:13" s="105" customFormat="1" ht="180" hidden="1" outlineLevel="1">
      <c r="A135" s="100" t="str">
        <f>IF(F135&lt;&gt;"","[FN_"&amp;TEXT(ROW()-14-COUNTBLANK(F$15:$F135),"###")&amp;"]","")</f>
        <v>[FN_118]</v>
      </c>
      <c r="B135" s="73" t="s">
        <v>277</v>
      </c>
      <c r="C135" s="73" t="s">
        <v>49</v>
      </c>
      <c r="D135" s="73" t="s">
        <v>279</v>
      </c>
      <c r="E135" s="73"/>
      <c r="F135" s="66" t="s">
        <v>272</v>
      </c>
      <c r="G135" s="102" t="s">
        <v>41</v>
      </c>
      <c r="H135" s="102" t="s">
        <v>42</v>
      </c>
      <c r="I135" s="102" t="s">
        <v>43</v>
      </c>
      <c r="J135" s="102" t="s">
        <v>44</v>
      </c>
      <c r="K135" s="100" t="s">
        <v>22</v>
      </c>
      <c r="L135" s="67"/>
      <c r="M135" s="104"/>
    </row>
    <row r="136" spans="1:13" s="105" customFormat="1" ht="180" hidden="1" outlineLevel="1">
      <c r="A136" s="100" t="str">
        <f>IF(F136&lt;&gt;"","[FN_"&amp;TEXT(ROW()-14-COUNTBLANK(F$15:$F136),"###")&amp;"]","")</f>
        <v>[FN_119]</v>
      </c>
      <c r="B136" s="73" t="s">
        <v>278</v>
      </c>
      <c r="C136" s="73" t="s">
        <v>50</v>
      </c>
      <c r="D136" s="73" t="s">
        <v>279</v>
      </c>
      <c r="E136" s="73"/>
      <c r="F136" s="66" t="s">
        <v>272</v>
      </c>
      <c r="G136" s="102" t="s">
        <v>41</v>
      </c>
      <c r="H136" s="102" t="s">
        <v>42</v>
      </c>
      <c r="I136" s="102" t="s">
        <v>43</v>
      </c>
      <c r="J136" s="102" t="s">
        <v>44</v>
      </c>
      <c r="K136" s="100" t="s">
        <v>22</v>
      </c>
      <c r="L136" s="67"/>
      <c r="M136" s="104"/>
    </row>
    <row r="137" spans="1:13" ht="30" hidden="1" outlineLevel="1">
      <c r="A137" s="100" t="str">
        <f>IF(F137&lt;&gt;"","[FN_"&amp;TEXT(ROW()-14-COUNTBLANK(F$15:$F137),"###")&amp;"]","")</f>
        <v>[FN_120]</v>
      </c>
      <c r="B137" s="66" t="s">
        <v>116</v>
      </c>
      <c r="C137" s="66" t="s">
        <v>52</v>
      </c>
      <c r="D137" s="66"/>
      <c r="E137" s="66" t="s">
        <v>53</v>
      </c>
      <c r="F137" s="66" t="s">
        <v>117</v>
      </c>
      <c r="G137" s="102" t="s">
        <v>41</v>
      </c>
      <c r="H137" s="102" t="s">
        <v>42</v>
      </c>
      <c r="I137" s="102" t="s">
        <v>43</v>
      </c>
      <c r="J137" s="102" t="s">
        <v>44</v>
      </c>
      <c r="K137" s="100" t="s">
        <v>22</v>
      </c>
      <c r="L137" s="68"/>
      <c r="M137" s="66"/>
    </row>
    <row r="138" spans="1:13" ht="30" hidden="1" outlineLevel="1">
      <c r="A138" s="100" t="str">
        <f>IF(F138&lt;&gt;"","[FN_"&amp;TEXT(ROW()-14-COUNTBLANK(F$15:$F138),"###")&amp;"]","")</f>
        <v>[FN_121]</v>
      </c>
      <c r="B138" s="66" t="s">
        <v>118</v>
      </c>
      <c r="C138" s="66" t="s">
        <v>52</v>
      </c>
      <c r="D138" s="66"/>
      <c r="E138" s="66" t="s">
        <v>56</v>
      </c>
      <c r="F138" s="66" t="s">
        <v>57</v>
      </c>
      <c r="G138" s="102" t="s">
        <v>41</v>
      </c>
      <c r="H138" s="102" t="s">
        <v>42</v>
      </c>
      <c r="I138" s="102" t="s">
        <v>43</v>
      </c>
      <c r="J138" s="102" t="s">
        <v>44</v>
      </c>
      <c r="K138" s="100" t="s">
        <v>22</v>
      </c>
      <c r="L138" s="68"/>
      <c r="M138" s="66"/>
    </row>
    <row r="139" spans="1:13" ht="135" hidden="1" outlineLevel="1">
      <c r="A139" s="100" t="str">
        <f>IF(F139&lt;&gt;"","[FN_"&amp;TEXT(ROW()-14-COUNTBLANK(F$15:$F139),"###")&amp;"]","")</f>
        <v>[FN_122]</v>
      </c>
      <c r="B139" s="66" t="s">
        <v>119</v>
      </c>
      <c r="C139" s="66" t="s">
        <v>65</v>
      </c>
      <c r="D139" s="66"/>
      <c r="E139" s="66" t="s">
        <v>59</v>
      </c>
      <c r="F139" s="66" t="s">
        <v>67</v>
      </c>
      <c r="G139" s="102" t="s">
        <v>41</v>
      </c>
      <c r="H139" s="102" t="s">
        <v>42</v>
      </c>
      <c r="I139" s="102" t="s">
        <v>43</v>
      </c>
      <c r="J139" s="102" t="s">
        <v>44</v>
      </c>
      <c r="K139" s="100" t="s">
        <v>22</v>
      </c>
      <c r="L139" s="68"/>
      <c r="M139" s="66"/>
    </row>
    <row r="140" spans="1:13" ht="30" hidden="1" outlineLevel="1">
      <c r="A140" s="100" t="str">
        <f>IF(F140&lt;&gt;"","[FN_"&amp;TEXT(ROW()-14-COUNTBLANK(F$15:$F140),"###")&amp;"]","")</f>
        <v>[FN_123]</v>
      </c>
      <c r="B140" s="66" t="s">
        <v>120</v>
      </c>
      <c r="C140" s="66" t="s">
        <v>65</v>
      </c>
      <c r="D140" s="66"/>
      <c r="E140" s="66" t="s">
        <v>62</v>
      </c>
      <c r="F140" s="66" t="s">
        <v>121</v>
      </c>
      <c r="G140" s="102" t="s">
        <v>41</v>
      </c>
      <c r="H140" s="102" t="s">
        <v>42</v>
      </c>
      <c r="I140" s="102" t="s">
        <v>43</v>
      </c>
      <c r="J140" s="102" t="s">
        <v>44</v>
      </c>
      <c r="K140" s="100" t="s">
        <v>22</v>
      </c>
      <c r="L140" s="68"/>
      <c r="M140" s="66"/>
    </row>
    <row r="141" spans="1:13" ht="60" hidden="1" outlineLevel="1">
      <c r="A141" s="100" t="str">
        <f>IF(F141&lt;&gt;"","[FN_"&amp;TEXT(ROW()-14-COUNTBLANK(F$15:$F141),"###")&amp;"]","")</f>
        <v>[FN_124]</v>
      </c>
      <c r="B141" s="66" t="s">
        <v>122</v>
      </c>
      <c r="C141" s="66" t="s">
        <v>65</v>
      </c>
      <c r="D141" s="66"/>
      <c r="E141" s="66" t="s">
        <v>66</v>
      </c>
      <c r="F141" s="66" t="s">
        <v>123</v>
      </c>
      <c r="G141" s="102" t="s">
        <v>41</v>
      </c>
      <c r="H141" s="102" t="s">
        <v>42</v>
      </c>
      <c r="I141" s="102" t="s">
        <v>43</v>
      </c>
      <c r="J141" s="102" t="s">
        <v>44</v>
      </c>
      <c r="K141" s="100" t="s">
        <v>22</v>
      </c>
      <c r="L141" s="68"/>
      <c r="M141" s="66"/>
    </row>
    <row r="142" spans="1:13" ht="45" hidden="1" outlineLevel="1">
      <c r="A142" s="100" t="str">
        <f>IF(F142&lt;&gt;"","[FN_"&amp;TEXT(ROW()-14-COUNTBLANK(F$15:$F142),"###")&amp;"]","")</f>
        <v>[FN_125]</v>
      </c>
      <c r="B142" s="66" t="s">
        <v>124</v>
      </c>
      <c r="C142" s="66" t="s">
        <v>65</v>
      </c>
      <c r="D142" s="66"/>
      <c r="E142" s="66" t="s">
        <v>70</v>
      </c>
      <c r="F142" s="66" t="s">
        <v>125</v>
      </c>
      <c r="G142" s="102" t="s">
        <v>41</v>
      </c>
      <c r="H142" s="102" t="s">
        <v>42</v>
      </c>
      <c r="I142" s="102" t="s">
        <v>43</v>
      </c>
      <c r="J142" s="102" t="s">
        <v>44</v>
      </c>
      <c r="K142" s="100" t="s">
        <v>22</v>
      </c>
      <c r="L142" s="68"/>
      <c r="M142" s="66"/>
    </row>
    <row r="143" spans="1:13" ht="60" hidden="1" outlineLevel="1">
      <c r="A143" s="100" t="str">
        <f>IF(F143&lt;&gt;"","[FN_"&amp;TEXT(ROW()-14-COUNTBLANK(F$15:$F143),"###")&amp;"]","")</f>
        <v>[FN_126]</v>
      </c>
      <c r="B143" s="66" t="s">
        <v>126</v>
      </c>
      <c r="C143" s="66" t="s">
        <v>127</v>
      </c>
      <c r="D143" s="66"/>
      <c r="E143" s="66" t="s">
        <v>73</v>
      </c>
      <c r="F143" s="66" t="s">
        <v>128</v>
      </c>
      <c r="G143" s="102" t="s">
        <v>41</v>
      </c>
      <c r="H143" s="102" t="s">
        <v>42</v>
      </c>
      <c r="I143" s="102" t="s">
        <v>43</v>
      </c>
      <c r="J143" s="102" t="s">
        <v>44</v>
      </c>
      <c r="K143" s="100" t="s">
        <v>22</v>
      </c>
      <c r="L143" s="68"/>
      <c r="M143" s="66"/>
    </row>
    <row r="144" spans="1:13" ht="45" hidden="1" outlineLevel="1">
      <c r="A144" s="100" t="str">
        <f>IF(F144&lt;&gt;"","[FN_"&amp;TEXT(ROW()-14-COUNTBLANK(F$15:$F144),"###")&amp;"]","")</f>
        <v>[FN_127]</v>
      </c>
      <c r="B144" s="66" t="s">
        <v>129</v>
      </c>
      <c r="C144" s="66" t="s">
        <v>127</v>
      </c>
      <c r="D144" s="66"/>
      <c r="E144" s="66" t="s">
        <v>76</v>
      </c>
      <c r="F144" s="66" t="s">
        <v>130</v>
      </c>
      <c r="G144" s="102" t="s">
        <v>41</v>
      </c>
      <c r="H144" s="102" t="s">
        <v>42</v>
      </c>
      <c r="I144" s="102" t="s">
        <v>43</v>
      </c>
      <c r="J144" s="102" t="s">
        <v>44</v>
      </c>
      <c r="K144" s="100" t="s">
        <v>22</v>
      </c>
      <c r="L144" s="68"/>
      <c r="M144" s="66"/>
    </row>
    <row r="145" spans="1:13" ht="60" hidden="1" outlineLevel="1">
      <c r="A145" s="100" t="str">
        <f>IF(F145&lt;&gt;"","[FN_"&amp;TEXT(ROW()-14-COUNTBLANK(F$15:$F145),"###")&amp;"]","")</f>
        <v>[FN_128]</v>
      </c>
      <c r="B145" s="66" t="s">
        <v>131</v>
      </c>
      <c r="C145" s="66" t="s">
        <v>127</v>
      </c>
      <c r="D145" s="66"/>
      <c r="E145" s="66" t="s">
        <v>76</v>
      </c>
      <c r="F145" s="66" t="s">
        <v>132</v>
      </c>
      <c r="G145" s="102" t="s">
        <v>41</v>
      </c>
      <c r="H145" s="102" t="s">
        <v>42</v>
      </c>
      <c r="I145" s="102" t="s">
        <v>43</v>
      </c>
      <c r="J145" s="102" t="s">
        <v>44</v>
      </c>
      <c r="K145" s="100" t="s">
        <v>22</v>
      </c>
      <c r="L145" s="68"/>
      <c r="M145" s="66"/>
    </row>
    <row r="146" spans="1:13" ht="30" hidden="1" outlineLevel="1">
      <c r="A146" s="100" t="str">
        <f>IF(F146&lt;&gt;"","[FN_"&amp;TEXT(ROW()-14-COUNTBLANK(F$15:$F146),"###")&amp;"]","")</f>
        <v>[FN_129]</v>
      </c>
      <c r="B146" s="66" t="s">
        <v>133</v>
      </c>
      <c r="C146" s="66" t="s">
        <v>127</v>
      </c>
      <c r="D146" s="66"/>
      <c r="E146" s="66" t="s">
        <v>81</v>
      </c>
      <c r="F146" s="66" t="s">
        <v>134</v>
      </c>
      <c r="G146" s="102" t="s">
        <v>41</v>
      </c>
      <c r="H146" s="102" t="s">
        <v>42</v>
      </c>
      <c r="I146" s="102" t="s">
        <v>43</v>
      </c>
      <c r="J146" s="102" t="s">
        <v>44</v>
      </c>
      <c r="K146" s="100" t="s">
        <v>22</v>
      </c>
      <c r="L146" s="68"/>
      <c r="M146" s="66"/>
    </row>
    <row r="147" spans="1:13" ht="45" hidden="1" outlineLevel="1">
      <c r="A147" s="100" t="str">
        <f>IF(F147&lt;&gt;"","[FN_"&amp;TEXT(ROW()-14-COUNTBLANK(F$15:$F147),"###")&amp;"]","")</f>
        <v>[FN_130]</v>
      </c>
      <c r="B147" s="66" t="s">
        <v>135</v>
      </c>
      <c r="C147" s="66" t="s">
        <v>127</v>
      </c>
      <c r="D147" s="66"/>
      <c r="E147" s="66" t="s">
        <v>84</v>
      </c>
      <c r="F147" s="66" t="s">
        <v>136</v>
      </c>
      <c r="G147" s="102" t="s">
        <v>41</v>
      </c>
      <c r="H147" s="102" t="s">
        <v>42</v>
      </c>
      <c r="I147" s="102" t="s">
        <v>43</v>
      </c>
      <c r="J147" s="102" t="s">
        <v>44</v>
      </c>
      <c r="K147" s="100" t="s">
        <v>22</v>
      </c>
      <c r="L147" s="68"/>
      <c r="M147" s="66"/>
    </row>
    <row r="148" spans="1:13" ht="45" hidden="1" outlineLevel="1">
      <c r="A148" s="100" t="str">
        <f>IF(F148&lt;&gt;"","[FN_"&amp;TEXT(ROW()-14-COUNTBLANK(F$15:$F148),"###")&amp;"]","")</f>
        <v>[FN_131]</v>
      </c>
      <c r="B148" s="66" t="s">
        <v>137</v>
      </c>
      <c r="C148" s="66" t="s">
        <v>127</v>
      </c>
      <c r="D148" s="66"/>
      <c r="E148" s="66" t="s">
        <v>87</v>
      </c>
      <c r="F148" s="66" t="s">
        <v>138</v>
      </c>
      <c r="G148" s="102" t="s">
        <v>41</v>
      </c>
      <c r="H148" s="102" t="s">
        <v>42</v>
      </c>
      <c r="I148" s="102" t="s">
        <v>43</v>
      </c>
      <c r="J148" s="102" t="s">
        <v>44</v>
      </c>
      <c r="K148" s="100" t="s">
        <v>22</v>
      </c>
      <c r="L148" s="68"/>
      <c r="M148" s="66"/>
    </row>
    <row r="149" spans="1:13" ht="30" hidden="1" outlineLevel="1">
      <c r="A149" s="100" t="str">
        <f>IF(F149&lt;&gt;"","[FN_"&amp;TEXT(ROW()-14-COUNTBLANK(F$15:$F149),"###")&amp;"]","")</f>
        <v>[FN_132]</v>
      </c>
      <c r="B149" s="66" t="s">
        <v>139</v>
      </c>
      <c r="C149" s="66" t="s">
        <v>127</v>
      </c>
      <c r="D149" s="66"/>
      <c r="E149" s="66" t="s">
        <v>90</v>
      </c>
      <c r="F149" s="66" t="s">
        <v>140</v>
      </c>
      <c r="G149" s="102" t="s">
        <v>41</v>
      </c>
      <c r="H149" s="102" t="s">
        <v>42</v>
      </c>
      <c r="I149" s="102" t="s">
        <v>43</v>
      </c>
      <c r="J149" s="102" t="s">
        <v>44</v>
      </c>
      <c r="K149" s="100" t="s">
        <v>22</v>
      </c>
      <c r="L149" s="68"/>
      <c r="M149" s="66"/>
    </row>
    <row r="150" spans="1:13" ht="45" hidden="1" outlineLevel="1">
      <c r="A150" s="100" t="str">
        <f>IF(F150&lt;&gt;"","[FN_"&amp;TEXT(ROW()-14-COUNTBLANK(F$15:$F150),"###")&amp;"]","")</f>
        <v>[FN_133]</v>
      </c>
      <c r="B150" s="66" t="s">
        <v>141</v>
      </c>
      <c r="C150" s="66" t="s">
        <v>127</v>
      </c>
      <c r="D150" s="66"/>
      <c r="E150" s="66" t="s">
        <v>94</v>
      </c>
      <c r="F150" s="66" t="s">
        <v>142</v>
      </c>
      <c r="G150" s="102" t="s">
        <v>41</v>
      </c>
      <c r="H150" s="102" t="s">
        <v>42</v>
      </c>
      <c r="I150" s="102" t="s">
        <v>43</v>
      </c>
      <c r="J150" s="102" t="s">
        <v>44</v>
      </c>
      <c r="K150" s="100" t="s">
        <v>22</v>
      </c>
      <c r="L150" s="68"/>
      <c r="M150" s="66"/>
    </row>
    <row r="151" spans="1:13" ht="30" hidden="1" outlineLevel="1">
      <c r="A151" s="100" t="str">
        <f>IF(F151&lt;&gt;"","[FN_"&amp;TEXT(ROW()-14-COUNTBLANK(F$15:$F151),"###")&amp;"]","")</f>
        <v>[FN_134]</v>
      </c>
      <c r="B151" s="66" t="s">
        <v>143</v>
      </c>
      <c r="C151" s="66" t="s">
        <v>127</v>
      </c>
      <c r="D151" s="66"/>
      <c r="E151" s="66" t="s">
        <v>94</v>
      </c>
      <c r="F151" s="66" t="s">
        <v>144</v>
      </c>
      <c r="G151" s="102" t="s">
        <v>41</v>
      </c>
      <c r="H151" s="102" t="s">
        <v>42</v>
      </c>
      <c r="I151" s="102" t="s">
        <v>43</v>
      </c>
      <c r="J151" s="102" t="s">
        <v>44</v>
      </c>
      <c r="K151" s="100" t="s">
        <v>22</v>
      </c>
      <c r="L151" s="68"/>
      <c r="M151" s="66"/>
    </row>
    <row r="152" spans="1:13" ht="45" hidden="1" outlineLevel="1">
      <c r="A152" s="100" t="str">
        <f>IF(F152&lt;&gt;"","[FN_"&amp;TEXT(ROW()-14-COUNTBLANK(F$15:$F152),"###")&amp;"]","")</f>
        <v>[FN_135]</v>
      </c>
      <c r="B152" s="66" t="s">
        <v>145</v>
      </c>
      <c r="C152" s="66"/>
      <c r="D152" s="66"/>
      <c r="E152" s="66"/>
      <c r="F152" s="69" t="s">
        <v>146</v>
      </c>
      <c r="G152" s="102" t="s">
        <v>41</v>
      </c>
      <c r="H152" s="102" t="s">
        <v>42</v>
      </c>
      <c r="I152" s="102" t="s">
        <v>43</v>
      </c>
      <c r="J152" s="102" t="s">
        <v>44</v>
      </c>
      <c r="K152" s="100" t="s">
        <v>22</v>
      </c>
      <c r="L152" s="68"/>
      <c r="M152" s="66"/>
    </row>
    <row r="153" spans="1:13" ht="45" hidden="1" outlineLevel="1">
      <c r="A153" s="100" t="str">
        <f>IF(F153&lt;&gt;"","[FN_"&amp;TEXT(ROW()-14-COUNTBLANK(F$15:$F153),"###")&amp;"]","")</f>
        <v>[FN_136]</v>
      </c>
      <c r="B153" s="66" t="s">
        <v>147</v>
      </c>
      <c r="C153" s="66"/>
      <c r="D153" s="66"/>
      <c r="E153" s="66"/>
      <c r="F153" s="66" t="s">
        <v>148</v>
      </c>
      <c r="G153" s="102" t="s">
        <v>41</v>
      </c>
      <c r="H153" s="102" t="s">
        <v>42</v>
      </c>
      <c r="I153" s="102" t="s">
        <v>43</v>
      </c>
      <c r="J153" s="102" t="s">
        <v>44</v>
      </c>
      <c r="K153" s="100" t="s">
        <v>22</v>
      </c>
      <c r="L153" s="68"/>
      <c r="M153" s="66"/>
    </row>
    <row r="154" spans="1:13" ht="30" hidden="1" outlineLevel="1">
      <c r="A154" s="100" t="str">
        <f>IF(F154&lt;&gt;"","[FN_"&amp;TEXT(ROW()-14-COUNTBLANK(F$15:$F154),"###")&amp;"]","")</f>
        <v>[FN_137]</v>
      </c>
      <c r="B154" s="66" t="s">
        <v>103</v>
      </c>
      <c r="C154" s="66"/>
      <c r="D154" s="66"/>
      <c r="E154" s="66"/>
      <c r="F154" s="69" t="s">
        <v>104</v>
      </c>
      <c r="G154" s="102" t="s">
        <v>41</v>
      </c>
      <c r="H154" s="102" t="s">
        <v>42</v>
      </c>
      <c r="I154" s="102" t="s">
        <v>43</v>
      </c>
      <c r="J154" s="102" t="s">
        <v>44</v>
      </c>
      <c r="K154" s="100" t="s">
        <v>22</v>
      </c>
      <c r="L154" s="68"/>
      <c r="M154" s="66"/>
    </row>
    <row r="155" spans="1:13" ht="270" hidden="1" outlineLevel="1">
      <c r="A155" s="100" t="str">
        <f>IF(F155&lt;&gt;"","[FN_"&amp;TEXT(ROW()-14-COUNTBLANK(F$15:$F155),"###")&amp;"]","")</f>
        <v>[FN_138]</v>
      </c>
      <c r="B155" s="66" t="s">
        <v>105</v>
      </c>
      <c r="C155" s="66"/>
      <c r="D155" s="66"/>
      <c r="E155" s="66"/>
      <c r="F155" s="66" t="s">
        <v>149</v>
      </c>
      <c r="G155" s="102" t="s">
        <v>41</v>
      </c>
      <c r="H155" s="102" t="s">
        <v>42</v>
      </c>
      <c r="I155" s="102" t="s">
        <v>43</v>
      </c>
      <c r="J155" s="102" t="s">
        <v>44</v>
      </c>
      <c r="K155" s="100" t="s">
        <v>22</v>
      </c>
      <c r="L155" s="68"/>
      <c r="M155" s="66"/>
    </row>
    <row r="156" spans="1:13" ht="210" hidden="1" outlineLevel="1">
      <c r="A156" s="100" t="str">
        <f>IF(F156&lt;&gt;"","[FN_"&amp;TEXT(ROW()-14-COUNTBLANK(F$15:$F156),"###")&amp;"]","")</f>
        <v>[FN_139]</v>
      </c>
      <c r="B156" s="66" t="s">
        <v>106</v>
      </c>
      <c r="C156" s="66"/>
      <c r="D156" s="66"/>
      <c r="E156" s="66"/>
      <c r="F156" s="66" t="s">
        <v>150</v>
      </c>
      <c r="G156" s="102" t="s">
        <v>41</v>
      </c>
      <c r="H156" s="102" t="s">
        <v>42</v>
      </c>
      <c r="I156" s="102" t="s">
        <v>43</v>
      </c>
      <c r="J156" s="102" t="s">
        <v>44</v>
      </c>
      <c r="K156" s="100" t="s">
        <v>22</v>
      </c>
      <c r="L156" s="68"/>
      <c r="M156" s="66"/>
    </row>
    <row r="157" spans="1:13" ht="105" hidden="1" outlineLevel="1">
      <c r="A157" s="100" t="str">
        <f>IF(F157&lt;&gt;"","[FN_"&amp;TEXT(ROW()-14-COUNTBLANK(F$15:$F157),"###")&amp;"]","")</f>
        <v>[FN_140]</v>
      </c>
      <c r="B157" s="66" t="s">
        <v>108</v>
      </c>
      <c r="C157" s="66"/>
      <c r="D157" s="66"/>
      <c r="E157" s="66"/>
      <c r="F157" s="73" t="s">
        <v>282</v>
      </c>
      <c r="G157" s="102" t="s">
        <v>41</v>
      </c>
      <c r="H157" s="102" t="s">
        <v>42</v>
      </c>
      <c r="I157" s="102" t="s">
        <v>43</v>
      </c>
      <c r="J157" s="102" t="s">
        <v>44</v>
      </c>
      <c r="K157" s="100" t="s">
        <v>22</v>
      </c>
      <c r="L157" s="68"/>
      <c r="M157" s="66"/>
    </row>
    <row r="158" spans="1:13" ht="105" hidden="1" outlineLevel="1">
      <c r="A158" s="100" t="str">
        <f>IF(F158&lt;&gt;"","[FN_"&amp;TEXT(ROW()-14-COUNTBLANK(F$15:$F158),"###")&amp;"]","")</f>
        <v>[FN_141]</v>
      </c>
      <c r="B158" s="66" t="s">
        <v>109</v>
      </c>
      <c r="C158" s="66"/>
      <c r="D158" s="66"/>
      <c r="E158" s="66"/>
      <c r="F158" s="73" t="s">
        <v>282</v>
      </c>
      <c r="G158" s="102" t="s">
        <v>41</v>
      </c>
      <c r="H158" s="102" t="s">
        <v>42</v>
      </c>
      <c r="I158" s="102" t="s">
        <v>43</v>
      </c>
      <c r="J158" s="102" t="s">
        <v>44</v>
      </c>
      <c r="K158" s="100" t="s">
        <v>22</v>
      </c>
      <c r="L158" s="68"/>
      <c r="M158" s="66"/>
    </row>
    <row r="159" spans="1:13" ht="120" hidden="1" outlineLevel="1">
      <c r="A159" s="100" t="str">
        <f>IF(F159&lt;&gt;"","[FN_"&amp;TEXT(ROW()-14-COUNTBLANK(F$15:$F159),"###")&amp;"]","")</f>
        <v>[FN_142]</v>
      </c>
      <c r="B159" s="66" t="s">
        <v>110</v>
      </c>
      <c r="C159" s="66"/>
      <c r="D159" s="66"/>
      <c r="E159" s="66"/>
      <c r="F159" s="73" t="s">
        <v>281</v>
      </c>
      <c r="G159" s="102" t="s">
        <v>41</v>
      </c>
      <c r="H159" s="102" t="s">
        <v>42</v>
      </c>
      <c r="I159" s="102" t="s">
        <v>43</v>
      </c>
      <c r="J159" s="102" t="s">
        <v>44</v>
      </c>
      <c r="K159" s="100" t="s">
        <v>22</v>
      </c>
      <c r="L159" s="68"/>
      <c r="M159" s="66"/>
    </row>
    <row r="160" spans="1:13" ht="120" hidden="1" outlineLevel="1">
      <c r="A160" s="100" t="str">
        <f>IF(F160&lt;&gt;"","[FN_"&amp;TEXT(ROW()-14-COUNTBLANK(F$15:$F160),"###")&amp;"]","")</f>
        <v>[FN_143]</v>
      </c>
      <c r="B160" s="66" t="s">
        <v>111</v>
      </c>
      <c r="C160" s="66"/>
      <c r="D160" s="66"/>
      <c r="E160" s="66"/>
      <c r="F160" s="73" t="s">
        <v>281</v>
      </c>
      <c r="G160" s="102" t="s">
        <v>41</v>
      </c>
      <c r="H160" s="102" t="s">
        <v>42</v>
      </c>
      <c r="I160" s="102" t="s">
        <v>43</v>
      </c>
      <c r="J160" s="102" t="s">
        <v>44</v>
      </c>
      <c r="K160" s="100" t="s">
        <v>22</v>
      </c>
      <c r="L160" s="68"/>
      <c r="M160" s="66"/>
    </row>
    <row r="161" spans="1:13" ht="120" hidden="1" outlineLevel="1">
      <c r="A161" s="100" t="str">
        <f>IF(F161&lt;&gt;"","[FN_"&amp;TEXT(ROW()-14-COUNTBLANK(F$15:$F161),"###")&amp;"]","")</f>
        <v>[FN_144]</v>
      </c>
      <c r="B161" s="66" t="s">
        <v>112</v>
      </c>
      <c r="C161" s="66"/>
      <c r="D161" s="66"/>
      <c r="E161" s="66"/>
      <c r="F161" s="73" t="s">
        <v>281</v>
      </c>
      <c r="G161" s="102" t="s">
        <v>41</v>
      </c>
      <c r="H161" s="102" t="s">
        <v>42</v>
      </c>
      <c r="I161" s="102" t="s">
        <v>43</v>
      </c>
      <c r="J161" s="102" t="s">
        <v>44</v>
      </c>
      <c r="K161" s="100" t="s">
        <v>22</v>
      </c>
      <c r="L161" s="68"/>
      <c r="M161" s="66"/>
    </row>
    <row r="162" spans="1:13" collapsed="1"/>
  </sheetData>
  <phoneticPr fontId="28" type="noConversion"/>
  <conditionalFormatting sqref="J2:J10">
    <cfRule type="containsText" dxfId="0" priority="1" operator="containsText" text="Failed">
      <formula>NOT(ISERROR(SEARCH("Failed",J2)))</formula>
    </cfRule>
  </conditionalFormatting>
  <dataValidations count="5">
    <dataValidation type="list" allowBlank="1" showInputMessage="1" showErrorMessage="1" sqref="J89:J124 J15:J50 J52:J87 J126:J161" xr:uid="{00000000-0002-0000-0200-000000000000}">
      <formula1>"High,Medium,Low"</formula1>
    </dataValidation>
    <dataValidation type="list" allowBlank="1" showInputMessage="1" showErrorMessage="1" sqref="I89:I124 I15:I50 I52:I87 I126:I161" xr:uid="{00000000-0002-0000-0200-000001000000}">
      <formula1>"Yes,No"</formula1>
    </dataValidation>
    <dataValidation type="list" allowBlank="1" showInputMessage="1" showErrorMessage="1" sqref="G89:G124 G15:G50 G52:G87 G126:G161" xr:uid="{00000000-0002-0000-0200-000002000000}">
      <formula1>"Dev,Test,UAT,Pre-Production,Production"</formula1>
    </dataValidation>
    <dataValidation type="list" allowBlank="1" showInputMessage="1" showErrorMessage="1" sqref="K89:K124 K15:K50 K52:K87 K126:K161" xr:uid="{00000000-0002-0000-0200-000003000000}">
      <formula1>"Passed, Failed,Accepted,N/A,Untested"</formula1>
    </dataValidation>
    <dataValidation type="list" allowBlank="1" showInputMessage="1" showErrorMessage="1" sqref="H89:H124 H15:H50 H52:H87 H126:H161" xr:uid="{00000000-0002-0000-0200-000004000000}">
      <formula1>"MVP1,MVP2,MVP3"</formula1>
    </dataValidation>
  </dataValidations>
  <hyperlinks>
    <hyperlink ref="L52" r:id="rId1" xr:uid="{350B2BFB-F265-4DF8-9EC5-177CD095E75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3" sqref="C13"/>
    </sheetView>
  </sheetViews>
  <sheetFormatPr defaultRowHeight="15"/>
  <cols>
    <col min="1" max="1" width="8.85546875" customWidth="1"/>
    <col min="2" max="2" width="17.5703125" customWidth="1"/>
    <col min="3" max="3" width="56.85546875" customWidth="1"/>
    <col min="4" max="4" width="28.140625" customWidth="1"/>
  </cols>
  <sheetData>
    <row r="1" spans="1:4" ht="17.25">
      <c r="A1" s="62" t="s">
        <v>151</v>
      </c>
      <c r="B1" s="62" t="s">
        <v>152</v>
      </c>
      <c r="C1" s="62" t="s">
        <v>153</v>
      </c>
      <c r="D1" s="61" t="s">
        <v>154</v>
      </c>
    </row>
    <row r="2" spans="1:4" ht="17.25">
      <c r="A2" s="64">
        <v>2390</v>
      </c>
      <c r="B2" s="62" t="s">
        <v>155</v>
      </c>
      <c r="C2" s="62" t="s">
        <v>156</v>
      </c>
      <c r="D2" s="61">
        <v>676</v>
      </c>
    </row>
    <row r="3" spans="1:4" ht="17.25">
      <c r="A3" s="64">
        <v>2391</v>
      </c>
      <c r="B3" s="62" t="s">
        <v>157</v>
      </c>
      <c r="C3" s="62" t="s">
        <v>158</v>
      </c>
      <c r="D3" s="61">
        <v>676</v>
      </c>
    </row>
    <row r="4" spans="1:4" ht="17.25">
      <c r="A4" s="64">
        <v>2392</v>
      </c>
      <c r="B4" s="62" t="s">
        <v>159</v>
      </c>
      <c r="C4" s="62" t="s">
        <v>160</v>
      </c>
      <c r="D4" s="61">
        <v>676</v>
      </c>
    </row>
    <row r="5" spans="1:4" ht="17.25">
      <c r="A5" s="64">
        <v>2393</v>
      </c>
      <c r="B5" s="62" t="s">
        <v>161</v>
      </c>
      <c r="C5" s="62" t="s">
        <v>162</v>
      </c>
      <c r="D5" s="61">
        <v>676</v>
      </c>
    </row>
    <row r="6" spans="1:4" ht="17.25">
      <c r="A6" s="64">
        <v>2394</v>
      </c>
      <c r="B6" s="62" t="s">
        <v>163</v>
      </c>
      <c r="C6" s="62" t="s">
        <v>164</v>
      </c>
      <c r="D6" s="61">
        <v>676</v>
      </c>
    </row>
    <row r="7" spans="1:4" ht="17.25">
      <c r="A7" s="64">
        <v>2395</v>
      </c>
      <c r="B7" s="62" t="s">
        <v>165</v>
      </c>
      <c r="C7" s="62" t="s">
        <v>166</v>
      </c>
      <c r="D7" s="61">
        <v>676</v>
      </c>
    </row>
    <row r="8" spans="1:4" ht="17.25">
      <c r="A8" s="64">
        <v>2396</v>
      </c>
      <c r="B8" s="62" t="s">
        <v>167</v>
      </c>
      <c r="C8" s="62" t="s">
        <v>168</v>
      </c>
      <c r="D8" s="61">
        <v>663</v>
      </c>
    </row>
    <row r="9" spans="1:4" ht="17.25">
      <c r="A9" s="64">
        <v>2397</v>
      </c>
      <c r="B9" s="62" t="s">
        <v>169</v>
      </c>
      <c r="C9" s="62" t="s">
        <v>170</v>
      </c>
      <c r="D9" s="61">
        <v>676</v>
      </c>
    </row>
    <row r="10" spans="1:4" ht="17.25">
      <c r="A10" s="64">
        <v>2398</v>
      </c>
      <c r="B10" s="62" t="s">
        <v>171</v>
      </c>
      <c r="C10" s="62" t="s">
        <v>172</v>
      </c>
      <c r="D10" s="61">
        <v>676</v>
      </c>
    </row>
    <row r="11" spans="1:4" ht="17.25">
      <c r="A11" s="64">
        <v>2399</v>
      </c>
      <c r="B11" s="62" t="s">
        <v>173</v>
      </c>
      <c r="C11" s="62" t="s">
        <v>174</v>
      </c>
      <c r="D11" s="61">
        <v>676</v>
      </c>
    </row>
    <row r="12" spans="1:4" ht="17.25">
      <c r="A12" s="64">
        <v>2400</v>
      </c>
      <c r="B12" s="62" t="s">
        <v>175</v>
      </c>
      <c r="C12" s="62" t="s">
        <v>176</v>
      </c>
      <c r="D12" s="61">
        <v>676</v>
      </c>
    </row>
    <row r="13" spans="1:4" ht="17.25">
      <c r="A13" s="64">
        <v>2401</v>
      </c>
      <c r="B13" s="62" t="s">
        <v>177</v>
      </c>
      <c r="C13" s="62" t="s">
        <v>178</v>
      </c>
      <c r="D13" s="61">
        <v>663</v>
      </c>
    </row>
    <row r="14" spans="1:4" ht="17.25">
      <c r="A14" s="64">
        <v>2402</v>
      </c>
      <c r="B14" s="62" t="s">
        <v>179</v>
      </c>
      <c r="C14" s="62" t="s">
        <v>180</v>
      </c>
      <c r="D14" s="61">
        <v>677</v>
      </c>
    </row>
    <row r="15" spans="1:4" ht="17.25">
      <c r="A15" s="64">
        <v>2403</v>
      </c>
      <c r="B15" s="62" t="s">
        <v>181</v>
      </c>
      <c r="C15" s="62" t="s">
        <v>182</v>
      </c>
      <c r="D15" s="63">
        <v>664</v>
      </c>
    </row>
    <row r="16" spans="1:4" ht="17.25">
      <c r="A16" s="64">
        <v>2404</v>
      </c>
      <c r="B16" s="62" t="s">
        <v>183</v>
      </c>
      <c r="C16" s="62" t="s">
        <v>184</v>
      </c>
      <c r="D16" s="61">
        <v>667</v>
      </c>
    </row>
    <row r="17" spans="1:4" ht="17.25">
      <c r="A17" s="64">
        <v>2405</v>
      </c>
      <c r="B17" s="62" t="s">
        <v>185</v>
      </c>
      <c r="C17" s="62" t="s">
        <v>186</v>
      </c>
      <c r="D17" s="61">
        <v>666</v>
      </c>
    </row>
    <row r="18" spans="1:4" ht="17.25">
      <c r="A18" s="64">
        <v>2406</v>
      </c>
      <c r="B18" s="62" t="s">
        <v>187</v>
      </c>
      <c r="C18" s="62" t="s">
        <v>188</v>
      </c>
      <c r="D18" s="61">
        <v>666</v>
      </c>
    </row>
    <row r="19" spans="1:4" ht="17.25">
      <c r="A19" s="64">
        <v>2407</v>
      </c>
      <c r="B19" s="62" t="s">
        <v>189</v>
      </c>
      <c r="C19" s="62" t="s">
        <v>190</v>
      </c>
      <c r="D19" s="61">
        <v>665</v>
      </c>
    </row>
    <row r="20" spans="1:4" ht="17.25">
      <c r="A20" s="64">
        <v>2408</v>
      </c>
      <c r="B20" s="62" t="s">
        <v>191</v>
      </c>
      <c r="C20" s="62" t="s">
        <v>192</v>
      </c>
      <c r="D20" s="61">
        <v>676</v>
      </c>
    </row>
    <row r="21" spans="1:4" ht="17.25">
      <c r="A21" s="64">
        <v>2409</v>
      </c>
      <c r="B21" s="62" t="s">
        <v>193</v>
      </c>
      <c r="C21" s="62" t="s">
        <v>194</v>
      </c>
      <c r="D21" s="63">
        <v>676</v>
      </c>
    </row>
    <row r="22" spans="1:4" ht="17.25">
      <c r="A22" s="64">
        <v>2410</v>
      </c>
      <c r="B22" s="62" t="s">
        <v>195</v>
      </c>
      <c r="C22" s="62" t="s">
        <v>196</v>
      </c>
      <c r="D22" s="61">
        <v>677</v>
      </c>
    </row>
    <row r="23" spans="1:4" ht="17.25">
      <c r="A23" s="64">
        <v>2411</v>
      </c>
      <c r="B23" s="62" t="s">
        <v>197</v>
      </c>
      <c r="C23" s="62" t="s">
        <v>198</v>
      </c>
      <c r="D23" s="61">
        <v>676</v>
      </c>
    </row>
    <row r="24" spans="1:4" ht="17.25">
      <c r="A24" s="64">
        <v>2412</v>
      </c>
      <c r="B24" s="62" t="s">
        <v>199</v>
      </c>
      <c r="C24" s="62" t="s">
        <v>200</v>
      </c>
      <c r="D24" s="61">
        <v>670</v>
      </c>
    </row>
    <row r="25" spans="1:4" ht="17.25">
      <c r="A25" s="64">
        <v>2413</v>
      </c>
      <c r="B25" s="62" t="s">
        <v>201</v>
      </c>
      <c r="C25" s="62" t="s">
        <v>202</v>
      </c>
      <c r="D25" s="61">
        <v>670</v>
      </c>
    </row>
    <row r="26" spans="1:4" ht="17.25">
      <c r="A26" s="64">
        <v>2414</v>
      </c>
      <c r="B26" s="62" t="s">
        <v>203</v>
      </c>
      <c r="C26" s="62" t="s">
        <v>204</v>
      </c>
      <c r="D26" s="61">
        <v>676</v>
      </c>
    </row>
    <row r="27" spans="1:4" ht="17.25">
      <c r="A27" s="64">
        <v>2415</v>
      </c>
      <c r="B27" s="62" t="s">
        <v>205</v>
      </c>
      <c r="C27" s="62" t="s">
        <v>206</v>
      </c>
      <c r="D27" s="61">
        <v>670</v>
      </c>
    </row>
    <row r="28" spans="1:4" ht="17.25">
      <c r="A28" s="64">
        <v>2416</v>
      </c>
      <c r="B28" s="62" t="s">
        <v>207</v>
      </c>
      <c r="C28" s="62" t="s">
        <v>208</v>
      </c>
      <c r="D28" s="61">
        <v>673</v>
      </c>
    </row>
    <row r="29" spans="1:4" ht="17.25">
      <c r="A29" s="64">
        <v>2417</v>
      </c>
      <c r="B29" s="62" t="s">
        <v>209</v>
      </c>
      <c r="C29" s="62" t="s">
        <v>210</v>
      </c>
      <c r="D29" s="61">
        <v>676</v>
      </c>
    </row>
    <row r="30" spans="1:4" ht="17.25">
      <c r="A30" s="64">
        <v>2418</v>
      </c>
      <c r="B30" s="62" t="s">
        <v>211</v>
      </c>
      <c r="C30" s="62" t="s">
        <v>212</v>
      </c>
      <c r="D30" s="61">
        <v>676</v>
      </c>
    </row>
    <row r="31" spans="1:4" ht="17.25">
      <c r="A31" s="64">
        <v>2419</v>
      </c>
      <c r="B31" s="62" t="s">
        <v>213</v>
      </c>
      <c r="C31" s="62" t="s">
        <v>214</v>
      </c>
      <c r="D31" s="61">
        <v>676</v>
      </c>
    </row>
    <row r="32" spans="1:4" ht="17.25">
      <c r="A32" s="64">
        <v>2420</v>
      </c>
      <c r="B32" s="62" t="s">
        <v>215</v>
      </c>
      <c r="C32" s="62" t="s">
        <v>216</v>
      </c>
      <c r="D32" s="61">
        <v>676</v>
      </c>
    </row>
    <row r="33" spans="1:4" ht="17.25">
      <c r="A33" s="64">
        <v>2421</v>
      </c>
      <c r="B33" s="62" t="s">
        <v>217</v>
      </c>
      <c r="C33" s="62" t="s">
        <v>218</v>
      </c>
      <c r="D33" s="61">
        <v>676</v>
      </c>
    </row>
    <row r="34" spans="1:4" ht="17.25">
      <c r="A34" s="64">
        <v>2422</v>
      </c>
      <c r="B34" s="62" t="s">
        <v>219</v>
      </c>
      <c r="C34" s="62" t="s">
        <v>220</v>
      </c>
      <c r="D34" s="61">
        <v>674</v>
      </c>
    </row>
    <row r="35" spans="1:4" ht="17.25">
      <c r="A35" s="64">
        <v>2423</v>
      </c>
      <c r="B35" s="62" t="s">
        <v>221</v>
      </c>
      <c r="C35" s="62" t="s">
        <v>222</v>
      </c>
      <c r="D35" s="61">
        <v>676</v>
      </c>
    </row>
    <row r="36" spans="1:4" ht="17.25">
      <c r="A36" s="64">
        <v>2424</v>
      </c>
      <c r="B36" s="62" t="s">
        <v>223</v>
      </c>
      <c r="C36" s="62" t="s">
        <v>224</v>
      </c>
      <c r="D36" s="61">
        <v>676</v>
      </c>
    </row>
    <row r="37" spans="1:4" ht="17.25">
      <c r="A37" s="64">
        <v>2425</v>
      </c>
      <c r="B37" s="62" t="s">
        <v>225</v>
      </c>
      <c r="C37" s="62" t="s">
        <v>226</v>
      </c>
      <c r="D37" s="61">
        <v>676</v>
      </c>
    </row>
    <row r="38" spans="1:4" ht="17.25">
      <c r="A38" s="64">
        <v>2426</v>
      </c>
      <c r="B38" s="62" t="s">
        <v>227</v>
      </c>
      <c r="C38" s="62" t="s">
        <v>228</v>
      </c>
      <c r="D38" s="61">
        <v>676</v>
      </c>
    </row>
    <row r="39" spans="1:4" ht="17.25">
      <c r="A39" s="64">
        <v>2427</v>
      </c>
      <c r="B39" s="62" t="s">
        <v>229</v>
      </c>
      <c r="C39" s="62" t="s">
        <v>230</v>
      </c>
      <c r="D39" s="61">
        <v>676</v>
      </c>
    </row>
    <row r="40" spans="1:4" ht="17.25">
      <c r="A40" s="64">
        <v>2428</v>
      </c>
      <c r="B40" s="62" t="s">
        <v>231</v>
      </c>
      <c r="C40" s="62" t="s">
        <v>232</v>
      </c>
      <c r="D40" s="61">
        <v>676</v>
      </c>
    </row>
    <row r="41" spans="1:4" ht="17.25">
      <c r="A41" s="64">
        <v>2429</v>
      </c>
      <c r="B41" s="62" t="s">
        <v>233</v>
      </c>
      <c r="C41" s="62" t="s">
        <v>234</v>
      </c>
      <c r="D41" s="61">
        <v>676</v>
      </c>
    </row>
    <row r="42" spans="1:4" ht="17.25">
      <c r="A42" s="64">
        <v>2430</v>
      </c>
      <c r="B42" s="62" t="s">
        <v>235</v>
      </c>
      <c r="C42" s="62" t="s">
        <v>236</v>
      </c>
      <c r="D42" s="61">
        <v>666</v>
      </c>
    </row>
    <row r="43" spans="1:4" ht="17.25">
      <c r="A43" s="64">
        <v>2431</v>
      </c>
      <c r="B43" s="62" t="s">
        <v>237</v>
      </c>
      <c r="C43" s="62" t="s">
        <v>238</v>
      </c>
      <c r="D43" s="61">
        <v>666</v>
      </c>
    </row>
    <row r="44" spans="1:4" ht="17.25">
      <c r="A44" s="64">
        <v>2432</v>
      </c>
      <c r="B44" s="62" t="s">
        <v>239</v>
      </c>
      <c r="C44" s="62" t="s">
        <v>240</v>
      </c>
      <c r="D44" s="61">
        <v>668</v>
      </c>
    </row>
    <row r="45" spans="1:4" ht="17.25">
      <c r="A45" s="64">
        <v>2433</v>
      </c>
      <c r="B45" s="62" t="s">
        <v>241</v>
      </c>
      <c r="C45" s="62" t="s">
        <v>242</v>
      </c>
      <c r="D45" s="61">
        <v>663</v>
      </c>
    </row>
    <row r="46" spans="1:4" ht="17.25">
      <c r="A46" s="62"/>
      <c r="B46" s="62"/>
      <c r="C46" s="62"/>
      <c r="D46" s="6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workbookViewId="0">
      <selection activeCell="D26" sqref="D26"/>
    </sheetView>
  </sheetViews>
  <sheetFormatPr defaultRowHeight="15"/>
  <cols>
    <col min="1" max="1" width="48.85546875" customWidth="1"/>
    <col min="2" max="7" width="11.140625" customWidth="1"/>
  </cols>
  <sheetData>
    <row r="1" spans="1:7" ht="15.75" thickBot="1">
      <c r="A1" s="2"/>
      <c r="B1" s="2"/>
      <c r="C1" s="2"/>
      <c r="D1" s="2"/>
      <c r="E1" s="2"/>
      <c r="F1" s="2"/>
      <c r="G1" s="2"/>
    </row>
    <row r="2" spans="1:7" ht="22.5">
      <c r="A2" s="132" t="s">
        <v>243</v>
      </c>
      <c r="B2" s="162" t="s">
        <v>244</v>
      </c>
      <c r="C2" s="163"/>
      <c r="D2" s="133" t="s">
        <v>245</v>
      </c>
      <c r="E2" s="164" t="s">
        <v>14</v>
      </c>
      <c r="F2" s="165"/>
      <c r="G2" s="166"/>
    </row>
    <row r="3" spans="1:7" ht="22.5">
      <c r="A3" s="134" t="s">
        <v>246</v>
      </c>
      <c r="B3" s="167" t="s">
        <v>247</v>
      </c>
      <c r="C3" s="168"/>
      <c r="D3" s="135" t="s">
        <v>248</v>
      </c>
      <c r="E3" s="169"/>
      <c r="F3" s="170"/>
      <c r="G3" s="171"/>
    </row>
    <row r="4" spans="1:7">
      <c r="A4" s="134" t="s">
        <v>249</v>
      </c>
      <c r="B4" s="172" t="s">
        <v>10</v>
      </c>
      <c r="C4" s="173"/>
      <c r="D4" s="135" t="s">
        <v>250</v>
      </c>
      <c r="E4" s="164" t="s">
        <v>251</v>
      </c>
      <c r="F4" s="165"/>
      <c r="G4" s="166"/>
    </row>
    <row r="5" spans="1:7" ht="22.5">
      <c r="A5" s="134" t="s">
        <v>252</v>
      </c>
      <c r="B5" s="136">
        <v>44980</v>
      </c>
      <c r="C5" s="137"/>
      <c r="D5" s="135" t="s">
        <v>253</v>
      </c>
      <c r="E5" s="169"/>
      <c r="F5" s="170"/>
      <c r="G5" s="171"/>
    </row>
    <row r="6" spans="1:7">
      <c r="A6" s="134" t="s">
        <v>33</v>
      </c>
      <c r="B6" s="136" t="s">
        <v>254</v>
      </c>
      <c r="C6" s="137"/>
      <c r="D6" s="135"/>
      <c r="E6" s="138"/>
      <c r="F6" s="139"/>
      <c r="G6" s="140"/>
    </row>
    <row r="7" spans="1:7">
      <c r="A7" s="134" t="s">
        <v>255</v>
      </c>
      <c r="B7" s="174">
        <v>44980</v>
      </c>
      <c r="C7" s="175"/>
      <c r="D7" s="135"/>
      <c r="E7" s="169"/>
      <c r="F7" s="170"/>
      <c r="G7" s="171"/>
    </row>
    <row r="8" spans="1:7">
      <c r="A8" s="176" t="s">
        <v>256</v>
      </c>
      <c r="B8" s="177"/>
      <c r="C8" s="141"/>
      <c r="D8" s="141"/>
      <c r="E8" s="141"/>
      <c r="F8" s="141"/>
      <c r="G8" s="142"/>
    </row>
    <row r="9" spans="1:7">
      <c r="A9" s="3" t="s">
        <v>257</v>
      </c>
      <c r="B9" s="4" t="s">
        <v>10</v>
      </c>
      <c r="C9" s="5"/>
      <c r="D9" s="5"/>
      <c r="E9" s="5"/>
      <c r="F9" s="5"/>
      <c r="G9" s="6"/>
    </row>
    <row r="10" spans="1:7">
      <c r="A10" s="7" t="s">
        <v>258</v>
      </c>
      <c r="B10" s="174">
        <v>44943</v>
      </c>
      <c r="C10" s="175"/>
      <c r="D10" s="8"/>
      <c r="E10" s="8"/>
      <c r="F10" s="8"/>
      <c r="G10" s="9"/>
    </row>
    <row r="11" spans="1:7">
      <c r="A11" s="10" t="s">
        <v>21</v>
      </c>
      <c r="B11" s="11" t="s">
        <v>22</v>
      </c>
      <c r="C11" s="12" t="s">
        <v>23</v>
      </c>
      <c r="D11" s="13" t="s">
        <v>24</v>
      </c>
      <c r="E11" s="12" t="s">
        <v>25</v>
      </c>
      <c r="F11" s="12" t="s">
        <v>26</v>
      </c>
      <c r="G11" s="14" t="s">
        <v>259</v>
      </c>
    </row>
    <row r="12" spans="1:7">
      <c r="A12" s="131" t="str">
        <f>'API_Cán bộ quản lý+Khách hàng'!B1</f>
        <v>APIs_Cán bộ quản lý + Khách hàng</v>
      </c>
      <c r="B12" s="15">
        <f>'API_Cán bộ quản lý+Khách hàng'!B6</f>
        <v>76</v>
      </c>
      <c r="C12" s="15">
        <f>'API_Cán bộ quản lý+Khách hàng'!B7</f>
        <v>0</v>
      </c>
      <c r="D12" s="15">
        <f>'API_Cán bộ quản lý+Khách hàng'!B8</f>
        <v>0</v>
      </c>
      <c r="E12" s="15">
        <f>'API_Cán bộ quản lý+Khách hàng'!B9</f>
        <v>0</v>
      </c>
      <c r="F12" s="15">
        <f>'API_Cán bộ quản lý+Khách hàng'!B10</f>
        <v>0</v>
      </c>
      <c r="G12" s="15">
        <f>SUM(B12:F12)</f>
        <v>76</v>
      </c>
    </row>
    <row r="13" spans="1:7">
      <c r="A13" s="131" t="str">
        <f>API_QLNCT!B1</f>
        <v>APIs_Quản lý nợ chứng từ</v>
      </c>
      <c r="B13" s="15">
        <f>API_QLNCT!B6</f>
        <v>144</v>
      </c>
      <c r="C13" s="15">
        <f>API_QLNCT!B7</f>
        <v>0</v>
      </c>
      <c r="D13" s="15">
        <f>API_QLNCT!B8</f>
        <v>0</v>
      </c>
      <c r="E13" s="15">
        <f>API_QLNCT!B9</f>
        <v>0</v>
      </c>
      <c r="F13" s="15">
        <f>API_QLNCT!B10</f>
        <v>0</v>
      </c>
      <c r="G13" s="15">
        <f>SUM(B13:F13)</f>
        <v>144</v>
      </c>
    </row>
    <row r="14" spans="1:7">
      <c r="A14" s="16" t="s">
        <v>259</v>
      </c>
      <c r="B14" s="17">
        <f t="shared" ref="B14:G14" si="0">SUM(B12:B12)</f>
        <v>76</v>
      </c>
      <c r="C14" s="17">
        <f t="shared" si="0"/>
        <v>0</v>
      </c>
      <c r="D14" s="17">
        <f t="shared" si="0"/>
        <v>0</v>
      </c>
      <c r="E14" s="17">
        <f t="shared" si="0"/>
        <v>0</v>
      </c>
      <c r="F14" s="17">
        <f t="shared" si="0"/>
        <v>0</v>
      </c>
      <c r="G14" s="17">
        <f t="shared" si="0"/>
        <v>76</v>
      </c>
    </row>
    <row r="15" spans="1:7">
      <c r="A15" s="18" t="s">
        <v>260</v>
      </c>
      <c r="B15" s="19"/>
      <c r="C15" s="20"/>
      <c r="D15" s="20"/>
      <c r="E15" s="21"/>
      <c r="F15" s="21"/>
      <c r="G15" s="22"/>
    </row>
    <row r="16" spans="1:7">
      <c r="A16" s="16" t="s">
        <v>260</v>
      </c>
      <c r="B16" s="23"/>
      <c r="C16" s="23"/>
      <c r="D16" s="23"/>
      <c r="E16" s="24"/>
      <c r="F16" s="25"/>
      <c r="G16" s="26">
        <f>SUM(B14,C14,E14)/(G14)</f>
        <v>1</v>
      </c>
    </row>
    <row r="17" spans="1:7">
      <c r="A17" s="27" t="s">
        <v>261</v>
      </c>
      <c r="B17" s="28"/>
      <c r="C17" s="28"/>
      <c r="D17" s="28"/>
      <c r="E17" s="29"/>
      <c r="F17" s="25"/>
      <c r="G17" s="26">
        <f>SUM(B14,E14)/(G14)</f>
        <v>1</v>
      </c>
    </row>
    <row r="18" spans="1:7">
      <c r="A18" s="18" t="s">
        <v>262</v>
      </c>
      <c r="B18" s="19"/>
      <c r="C18" s="20"/>
      <c r="D18" s="20"/>
      <c r="E18" s="21"/>
      <c r="F18" s="21"/>
      <c r="G18" s="22"/>
    </row>
    <row r="19" spans="1:7">
      <c r="A19" s="27" t="s">
        <v>263</v>
      </c>
      <c r="B19" s="30"/>
      <c r="C19" s="31"/>
      <c r="D19" s="31"/>
      <c r="E19" s="31"/>
      <c r="F19" s="31"/>
      <c r="G19" s="32"/>
    </row>
    <row r="20" spans="1:7">
      <c r="A20" s="27" t="s">
        <v>264</v>
      </c>
      <c r="B20" s="30"/>
      <c r="C20" s="31"/>
      <c r="D20" s="31"/>
      <c r="E20" s="31"/>
      <c r="F20" s="31"/>
      <c r="G20" s="32"/>
    </row>
  </sheetData>
  <mergeCells count="11">
    <mergeCell ref="E5:G5"/>
    <mergeCell ref="B7:C7"/>
    <mergeCell ref="E7:G7"/>
    <mergeCell ref="A8:B8"/>
    <mergeCell ref="B10:C10"/>
    <mergeCell ref="B2:C2"/>
    <mergeCell ref="E2:G2"/>
    <mergeCell ref="B3:C3"/>
    <mergeCell ref="E3:G3"/>
    <mergeCell ref="B4:C4"/>
    <mergeCell ref="E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API_Cán bộ quản lý+Khách hàng</vt:lpstr>
      <vt:lpstr>API_QLNCT</vt:lpstr>
      <vt:lpstr>Checklist HM</vt:lpstr>
      <vt:lpstr>Test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Ngoc Nguyen Thi Bich (CN-DB&amp;KSCL)</cp:lastModifiedBy>
  <cp:revision/>
  <dcterms:created xsi:type="dcterms:W3CDTF">2022-07-17T13:47:03Z</dcterms:created>
  <dcterms:modified xsi:type="dcterms:W3CDTF">2023-03-09T02:28:41Z</dcterms:modified>
  <cp:category/>
  <cp:contentStatus/>
</cp:coreProperties>
</file>