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01.BaiTapExcel\"/>
    </mc:Choice>
  </mc:AlternateContent>
  <bookViews>
    <workbookView xWindow="-120" yWindow="-120" windowWidth="24240" windowHeight="13740" tabRatio="834" firstSheet="4" activeTab="11"/>
  </bookViews>
  <sheets>
    <sheet name="bai1_chuong2" sheetId="1" r:id="rId1"/>
    <sheet name="Bai2_Chuong2" sheetId="2" r:id="rId2"/>
    <sheet name="Bai3_Chuong2" sheetId="5" r:id="rId3"/>
    <sheet name="Bai4_Chuong2" sheetId="7" r:id="rId4"/>
    <sheet name="Bai5_Chuong2" sheetId="8" r:id="rId5"/>
    <sheet name="Bai1a_Chuong3" sheetId="10" r:id="rId6"/>
    <sheet name="Bai1b_Chuong3" sheetId="9" r:id="rId7"/>
    <sheet name="Bai2_Chuong3" sheetId="11" r:id="rId8"/>
    <sheet name="Bai3_Chuong3" sheetId="16" r:id="rId9"/>
    <sheet name="Bai4_Chuong3" sheetId="17" r:id="rId10"/>
    <sheet name="Bai5_Chuong3" sheetId="3" r:id="rId11"/>
    <sheet name="Bai6_Chuong3" sheetId="19" r:id="rId12"/>
    <sheet name="Bai7_Chuong3" sheetId="18" r:id="rId13"/>
    <sheet name="Bai1_Chuong4" sheetId="20" r:id="rId14"/>
    <sheet name="Bai2_Chuong4" sheetId="22" r:id="rId15"/>
    <sheet name="Bai3_Chuong4" sheetId="23" r:id="rId16"/>
    <sheet name="Bai4_Chuong4" sheetId="25" r:id="rId17"/>
    <sheet name="Bai1_Chuong5" sheetId="12" r:id="rId18"/>
    <sheet name="Bai2_Chuong5" sheetId="26" r:id="rId19"/>
  </sheets>
  <definedNames>
    <definedName name="_xlnm._FilterDatabase" localSheetId="14" hidden="1">Bai2_Chuong4!$A$2:$G$17</definedName>
    <definedName name="_xlnm._FilterDatabase" localSheetId="18" hidden="1">Bai2_Chuong5!$A$2:$J$20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9" l="1"/>
  <c r="K5" i="19"/>
  <c r="K6" i="19"/>
  <c r="K7" i="19"/>
  <c r="K8" i="19"/>
  <c r="K9" i="19"/>
  <c r="K10" i="19"/>
  <c r="K11" i="19"/>
  <c r="K12" i="19"/>
  <c r="K13" i="19"/>
  <c r="K14" i="19"/>
  <c r="K3" i="19"/>
  <c r="J5" i="19"/>
  <c r="J6" i="19"/>
  <c r="J7" i="19"/>
  <c r="J8" i="19"/>
  <c r="J9" i="19"/>
  <c r="J10" i="19"/>
  <c r="J11" i="19"/>
  <c r="J12" i="19"/>
  <c r="J13" i="19"/>
  <c r="J14" i="19"/>
  <c r="J4" i="19"/>
  <c r="J3" i="19"/>
  <c r="I4" i="19"/>
  <c r="I5" i="19"/>
  <c r="I6" i="19"/>
  <c r="I7" i="19"/>
  <c r="I8" i="19"/>
  <c r="I9" i="19"/>
  <c r="I10" i="19"/>
  <c r="I11" i="19"/>
  <c r="I12" i="19"/>
  <c r="I13" i="19"/>
  <c r="I14" i="19"/>
  <c r="I3" i="19"/>
  <c r="H4" i="19"/>
  <c r="H5" i="19"/>
  <c r="H6" i="19"/>
  <c r="H7" i="19"/>
  <c r="H8" i="19"/>
  <c r="H9" i="19"/>
  <c r="H10" i="19"/>
  <c r="H11" i="19"/>
  <c r="H12" i="19"/>
  <c r="H14" i="19"/>
  <c r="H3" i="19"/>
  <c r="G6" i="19"/>
  <c r="G7" i="19"/>
  <c r="G8" i="19"/>
  <c r="G9" i="19"/>
  <c r="G10" i="19"/>
  <c r="G11" i="19"/>
  <c r="G12" i="19"/>
  <c r="G13" i="19"/>
  <c r="H13" i="19" s="1"/>
  <c r="G14" i="19"/>
  <c r="G3" i="19"/>
  <c r="G4" i="19"/>
  <c r="D3" i="19"/>
  <c r="D4" i="19"/>
  <c r="D5" i="19"/>
  <c r="E3" i="19"/>
  <c r="E4" i="19"/>
  <c r="G5" i="19"/>
  <c r="E6" i="19"/>
  <c r="E7" i="19"/>
  <c r="E8" i="19"/>
  <c r="E9" i="19"/>
  <c r="E10" i="19"/>
  <c r="E11" i="19"/>
  <c r="E12" i="19"/>
  <c r="E13" i="19"/>
  <c r="E14" i="19"/>
  <c r="E5" i="19"/>
  <c r="D6" i="19"/>
  <c r="D7" i="19"/>
  <c r="D8" i="19"/>
  <c r="D9" i="19"/>
  <c r="D10" i="19"/>
  <c r="D11" i="19"/>
  <c r="D12" i="19"/>
  <c r="D13" i="19"/>
  <c r="D14" i="19"/>
  <c r="G19" i="19"/>
  <c r="G20" i="19"/>
  <c r="G18" i="19"/>
  <c r="G57" i="26" l="1"/>
</calcChain>
</file>

<file path=xl/sharedStrings.xml><?xml version="1.0" encoding="utf-8"?>
<sst xmlns="http://schemas.openxmlformats.org/spreadsheetml/2006/main" count="825" uniqueCount="588">
  <si>
    <t>WorldWide Sporting Goods</t>
  </si>
  <si>
    <t>Employee Informations</t>
  </si>
  <si>
    <t>Họ và tên</t>
  </si>
  <si>
    <t>Họ lót</t>
  </si>
  <si>
    <t>Tên</t>
  </si>
  <si>
    <t>Phòng ban</t>
  </si>
  <si>
    <t>Ngày vào làm</t>
  </si>
  <si>
    <t>Bậc lương</t>
  </si>
  <si>
    <t>Lương</t>
  </si>
  <si>
    <t>Nâng lương</t>
  </si>
  <si>
    <t>Lương mới</t>
  </si>
  <si>
    <t>Lâm Hoàng Cát</t>
  </si>
  <si>
    <t>Lê Hoài Sơn</t>
  </si>
  <si>
    <t>Lý Thu Nga</t>
  </si>
  <si>
    <t>Võ Công Thành</t>
  </si>
  <si>
    <t>Sales</t>
  </si>
  <si>
    <t>Administration</t>
  </si>
  <si>
    <t>Production</t>
  </si>
  <si>
    <t>Development</t>
  </si>
  <si>
    <t>Lý Lâm</t>
  </si>
  <si>
    <t>Doãn Hòa</t>
  </si>
  <si>
    <t>Bảng lương nhân viên</t>
  </si>
  <si>
    <t>Số TT</t>
  </si>
  <si>
    <t>Họ</t>
  </si>
  <si>
    <t>Họ và Tên</t>
  </si>
  <si>
    <t>Công việc</t>
  </si>
  <si>
    <t>Ngày làm việc</t>
  </si>
  <si>
    <t>Lương (Nghìn)</t>
  </si>
  <si>
    <t>Phân tích</t>
  </si>
  <si>
    <t>Trần Văn</t>
  </si>
  <si>
    <t>Lê Hoàng</t>
  </si>
  <si>
    <t>Phạm Anh</t>
  </si>
  <si>
    <t>Trần Viết</t>
  </si>
  <si>
    <t xml:space="preserve">Lê Minh </t>
  </si>
  <si>
    <t>Trấn Quán</t>
  </si>
  <si>
    <t>Nguyễn Anh</t>
  </si>
  <si>
    <t>Hồ Minh</t>
  </si>
  <si>
    <t>Lê Việt</t>
  </si>
  <si>
    <t>Phạm Ánh</t>
  </si>
  <si>
    <t>Trần Mạnh</t>
  </si>
  <si>
    <t>Phạm Văn</t>
  </si>
  <si>
    <t>Lê Vũ</t>
  </si>
  <si>
    <t>Trần Duy</t>
  </si>
  <si>
    <t>Vinh</t>
  </si>
  <si>
    <t>Quân</t>
  </si>
  <si>
    <t>Hoàng</t>
  </si>
  <si>
    <t>Tú</t>
  </si>
  <si>
    <t>Anh</t>
  </si>
  <si>
    <t>Vương</t>
  </si>
  <si>
    <t>Viên</t>
  </si>
  <si>
    <t>Trí</t>
  </si>
  <si>
    <t>Tuấn</t>
  </si>
  <si>
    <t>Nguyên</t>
  </si>
  <si>
    <t>Mã hàng</t>
  </si>
  <si>
    <t>Tên hàng</t>
  </si>
  <si>
    <t>Thương hiệu</t>
  </si>
  <si>
    <t>Số lượng</t>
  </si>
  <si>
    <t>Ngày bán</t>
  </si>
  <si>
    <t>Đơn giá</t>
  </si>
  <si>
    <t>Thành tiền</t>
  </si>
  <si>
    <t>Mã thương hiệu</t>
  </si>
  <si>
    <t>Tên thương hiệu</t>
  </si>
  <si>
    <t>DPPHI</t>
  </si>
  <si>
    <t>DLKAZ</t>
  </si>
  <si>
    <t>STKAN</t>
  </si>
  <si>
    <t>DBPHI</t>
  </si>
  <si>
    <t>TVGIC</t>
  </si>
  <si>
    <t>DTKAZ</t>
  </si>
  <si>
    <t>TVKAN</t>
  </si>
  <si>
    <t>Bảng tra thương hiệu</t>
  </si>
  <si>
    <t>PHI</t>
  </si>
  <si>
    <t>GIC</t>
  </si>
  <si>
    <t>KAN</t>
  </si>
  <si>
    <t>KAZ</t>
  </si>
  <si>
    <t>Philip</t>
  </si>
  <si>
    <t>Gicoly</t>
  </si>
  <si>
    <t>Kangaroo</t>
  </si>
  <si>
    <t>Kazulighting</t>
  </si>
  <si>
    <t>DP</t>
  </si>
  <si>
    <t>DL</t>
  </si>
  <si>
    <t>DT</t>
  </si>
  <si>
    <t>DB</t>
  </si>
  <si>
    <t>TV</t>
  </si>
  <si>
    <t>ST</t>
  </si>
  <si>
    <t>Đèn pin Police</t>
  </si>
  <si>
    <t>Đèn bàn cao cấp</t>
  </si>
  <si>
    <t>Report</t>
  </si>
  <si>
    <t>January</t>
  </si>
  <si>
    <t>Department</t>
  </si>
  <si>
    <t>Budget</t>
  </si>
  <si>
    <t>Actual</t>
  </si>
  <si>
    <t>Variance</t>
  </si>
  <si>
    <t>Var %</t>
  </si>
  <si>
    <t>Corporate</t>
  </si>
  <si>
    <t>Accounting</t>
  </si>
  <si>
    <t>HR</t>
  </si>
  <si>
    <t>Operations</t>
  </si>
  <si>
    <t>Research</t>
  </si>
  <si>
    <t>Manufacturing</t>
  </si>
  <si>
    <t>Marketing</t>
  </si>
  <si>
    <t>Logistics</t>
  </si>
  <si>
    <t>IT</t>
  </si>
  <si>
    <t>Warehouse</t>
  </si>
  <si>
    <t>Total</t>
  </si>
  <si>
    <t>Yêu cầu</t>
  </si>
  <si>
    <t>A</t>
  </si>
  <si>
    <t>B</t>
  </si>
  <si>
    <t>C</t>
  </si>
  <si>
    <t>diểm tháp nhất</t>
  </si>
  <si>
    <t>D</t>
  </si>
  <si>
    <t>điễm cao nhất</t>
  </si>
  <si>
    <t>F</t>
  </si>
  <si>
    <t>trung bình của lớp</t>
  </si>
  <si>
    <t>tỉ lệ các bài test</t>
  </si>
  <si>
    <t>KHÔNG ĐẠT</t>
  </si>
  <si>
    <t>nguyễn duy</t>
  </si>
  <si>
    <t>trần tú vi</t>
  </si>
  <si>
    <t>ĐẠT</t>
  </si>
  <si>
    <t>phạm tùng</t>
  </si>
  <si>
    <t>lê hoàng</t>
  </si>
  <si>
    <t>trần tú</t>
  </si>
  <si>
    <t>hồ trí dũng</t>
  </si>
  <si>
    <t>lê nam</t>
  </si>
  <si>
    <t>hoàng minh</t>
  </si>
  <si>
    <t>thái bảo</t>
  </si>
  <si>
    <t>phuong vỹ</t>
  </si>
  <si>
    <t>nguyễn hoàng</t>
  </si>
  <si>
    <t>Khen thường</t>
  </si>
  <si>
    <t>Bài tập về nhà</t>
  </si>
  <si>
    <t>Test 3</t>
  </si>
  <si>
    <t>Test 2</t>
  </si>
  <si>
    <t>Test 1</t>
  </si>
  <si>
    <t>Mã sinh viên</t>
  </si>
  <si>
    <t>Họ tên</t>
  </si>
  <si>
    <t>Họ Tên</t>
  </si>
  <si>
    <t>E-Mail</t>
  </si>
  <si>
    <t xml:space="preserve">Mã Sinh Viên </t>
  </si>
  <si>
    <t xml:space="preserve">Test1 </t>
  </si>
  <si>
    <t>Test2</t>
  </si>
  <si>
    <t>Test3</t>
  </si>
  <si>
    <t>Test4</t>
  </si>
  <si>
    <t>BẢNG ĐIỂM</t>
  </si>
  <si>
    <t>Trung bình Test</t>
  </si>
  <si>
    <t>Trung bình học kỳ</t>
  </si>
  <si>
    <t>Nguyễn Thanh</t>
  </si>
  <si>
    <t>Phong Vinh</t>
  </si>
  <si>
    <t>Lê Nam</t>
  </si>
  <si>
    <t>Hoàng Linh</t>
  </si>
  <si>
    <t>Trần Trung</t>
  </si>
  <si>
    <t>Thái Huy</t>
  </si>
  <si>
    <t>Hoồ Nam</t>
  </si>
  <si>
    <t>Tống Minh</t>
  </si>
  <si>
    <t>Le6 Minh Hoa</t>
  </si>
  <si>
    <t>Hoàng Duy</t>
  </si>
  <si>
    <t>Nguyễn Quang</t>
  </si>
  <si>
    <t>KINH DOANH DỤNG CỤ THỂ THAO</t>
  </si>
  <si>
    <t>Đỗ Nhật Nam</t>
  </si>
  <si>
    <t>Lê Hoài Thu</t>
  </si>
  <si>
    <t>Thái Diểm My</t>
  </si>
  <si>
    <t>Huỳnh Như</t>
  </si>
  <si>
    <t>Lê Yến Nhi</t>
  </si>
  <si>
    <t>Trần Hùnh</t>
  </si>
  <si>
    <t>Lý Hùng</t>
  </si>
  <si>
    <t>Ngô Thiện Minh</t>
  </si>
  <si>
    <t>Sao chép sheet baitap1 thành một sheet mới với tên là baitap1a</t>
  </si>
  <si>
    <r>
      <t xml:space="preserve">1. Trong sheet </t>
    </r>
    <r>
      <rPr>
        <b/>
        <sz val="14"/>
        <color theme="1"/>
        <rFont val="Times New Roman"/>
        <family val="1"/>
      </rPr>
      <t>baitap1,</t>
    </r>
    <r>
      <rPr>
        <sz val="14"/>
        <color theme="1"/>
        <rFont val="Times New Roman"/>
        <family val="1"/>
      </rPr>
      <t xml:space="preserve"> 1ập 1 công thức điền giá trị cho các ô là bảng cửu chương từ 1 đến 20,</t>
    </r>
  </si>
  <si>
    <t xml:space="preserve"> sử dụng loại địa chỉ thích hợp để copy công thức cho tất cả các ô trong bảng</t>
  </si>
  <si>
    <r>
      <t xml:space="preserve">2. Trong sheet baitap1a, chọn dãy các ô </t>
    </r>
    <r>
      <rPr>
        <b/>
        <sz val="14"/>
        <color theme="1"/>
        <rFont val="Calibri"/>
        <family val="2"/>
        <scheme val="minor"/>
      </rPr>
      <t xml:space="preserve">A1:T1 </t>
    </r>
    <r>
      <rPr>
        <sz val="14"/>
        <color theme="1"/>
        <rFont val="Calibri"/>
        <family val="2"/>
        <scheme val="minor"/>
      </rPr>
      <t xml:space="preserve">đặt tên cho vùng là </t>
    </r>
    <r>
      <rPr>
        <b/>
        <sz val="14"/>
        <color theme="1"/>
        <rFont val="Calibri"/>
        <family val="2"/>
        <scheme val="minor"/>
      </rPr>
      <t xml:space="preserve">dong, </t>
    </r>
    <r>
      <rPr>
        <sz val="14"/>
        <color theme="1"/>
        <rFont val="Calibri"/>
        <family val="2"/>
        <scheme val="minor"/>
      </rPr>
      <t xml:space="preserve">chọn dãy các ô từ </t>
    </r>
    <r>
      <rPr>
        <b/>
        <sz val="14"/>
        <color theme="1"/>
        <rFont val="Calibri"/>
        <family val="2"/>
        <scheme val="minor"/>
      </rPr>
      <t>A1:A20</t>
    </r>
    <r>
      <rPr>
        <sz val="14"/>
        <color theme="1"/>
        <rFont val="Calibri"/>
        <family val="2"/>
        <scheme val="minor"/>
      </rPr>
      <t xml:space="preserve"> và đặt tên cho vùng là </t>
    </r>
    <r>
      <rPr>
        <b/>
        <sz val="14"/>
        <color theme="1"/>
        <rFont val="Calibri"/>
        <family val="2"/>
        <scheme val="minor"/>
      </rPr>
      <t>cot</t>
    </r>
  </si>
  <si>
    <r>
      <t xml:space="preserve">sau đó lập công thức </t>
    </r>
    <r>
      <rPr>
        <b/>
        <sz val="14"/>
        <color theme="1"/>
        <rFont val="Calibri"/>
        <family val="2"/>
        <scheme val="minor"/>
      </rPr>
      <t>dong*cot</t>
    </r>
    <r>
      <rPr>
        <sz val="14"/>
        <color theme="1"/>
        <rFont val="Calibri"/>
        <family val="2"/>
        <scheme val="minor"/>
      </rPr>
      <t xml:space="preserve"> tại ô </t>
    </r>
    <r>
      <rPr>
        <b/>
        <sz val="14"/>
        <color theme="1"/>
        <rFont val="Calibri"/>
        <family val="2"/>
        <scheme val="minor"/>
      </rPr>
      <t>b2</t>
    </r>
    <r>
      <rPr>
        <sz val="14"/>
        <color theme="1"/>
        <rFont val="Calibri"/>
        <family val="2"/>
        <scheme val="minor"/>
      </rPr>
      <t xml:space="preserve">  và sao chép công thức cho các ô còn lại</t>
    </r>
  </si>
  <si>
    <t>so sánh kết quả trong hai sheet</t>
  </si>
  <si>
    <r>
      <rPr>
        <b/>
        <sz val="12"/>
        <color theme="1"/>
        <rFont val="Times New Roman"/>
        <family val="1"/>
      </rPr>
      <t>Yêu cầu</t>
    </r>
    <r>
      <rPr>
        <sz val="12"/>
        <color theme="1"/>
        <rFont val="Times New Roman"/>
        <family val="1"/>
      </rPr>
      <t xml:space="preserve">: </t>
    </r>
  </si>
  <si>
    <t>THÁNG
02/2014</t>
  </si>
  <si>
    <t>THÁNG
03/2014</t>
  </si>
  <si>
    <t>TÊN 
HÀNG</t>
  </si>
  <si>
    <t>ĐƠN GIÁ</t>
  </si>
  <si>
    <t>SỐ 
LƯỢNG</t>
  </si>
  <si>
    <t>TRỊ 
GIÁ</t>
  </si>
  <si>
    <t>PHÍ 
C.CHỞ</t>
  </si>
  <si>
    <t>Tủ lạnh</t>
  </si>
  <si>
    <t>Đầu Video</t>
  </si>
  <si>
    <t>Ampli</t>
  </si>
  <si>
    <t>Cassette</t>
  </si>
  <si>
    <t>Radio</t>
  </si>
  <si>
    <t>Photocopy</t>
  </si>
  <si>
    <t>Mainboard</t>
  </si>
  <si>
    <t>Đĩa cứng</t>
  </si>
  <si>
    <t>Đĩa Maxcell</t>
  </si>
  <si>
    <t>Ram</t>
  </si>
  <si>
    <t>Keyboard</t>
  </si>
  <si>
    <t>Mouse</t>
  </si>
  <si>
    <t>TỔNG KẾT BÁN HÀNG</t>
  </si>
  <si>
    <t>Ngày Sinh</t>
  </si>
  <si>
    <t>Tuổi</t>
  </si>
  <si>
    <t>Điểm Toán</t>
  </si>
  <si>
    <t>Điểm Văn</t>
  </si>
  <si>
    <t>Điểm Ngoại Ngữ</t>
  </si>
  <si>
    <t>Tổng Điểm</t>
  </si>
  <si>
    <t>Trung Bình</t>
  </si>
  <si>
    <t>Kết Quả</t>
  </si>
  <si>
    <t>nguyễn văn tâm</t>
  </si>
  <si>
    <t>nguyễn thị hằng</t>
  </si>
  <si>
    <t>ngô thị nga</t>
  </si>
  <si>
    <t>trần thiên thu</t>
  </si>
  <si>
    <t>lâm hoàng cát</t>
  </si>
  <si>
    <t>lê hoài sơn</t>
  </si>
  <si>
    <t>lý lâm</t>
  </si>
  <si>
    <t>trần văn trung</t>
  </si>
  <si>
    <t>nguyễn văn tráng</t>
  </si>
  <si>
    <t>lý thu nga</t>
  </si>
  <si>
    <t>nguyễn văn hùng</t>
  </si>
  <si>
    <t>trần thi phượng</t>
  </si>
  <si>
    <t>võ công thành</t>
  </si>
  <si>
    <t>lê văn minh</t>
  </si>
  <si>
    <t>doãn hòa</t>
  </si>
  <si>
    <t>ĐIỂM TỔNG</t>
  </si>
  <si>
    <t>TRUNG BÌNH</t>
  </si>
  <si>
    <t>CAO NHẤT</t>
  </si>
  <si>
    <t>THẤP NHẤT</t>
  </si>
  <si>
    <t>Mã phòng</t>
  </si>
  <si>
    <t>Loại phòng</t>
  </si>
  <si>
    <t>Số tuần</t>
  </si>
  <si>
    <t>Số ngày lẻ</t>
  </si>
  <si>
    <t>NOR</t>
  </si>
  <si>
    <t>AV</t>
  </si>
  <si>
    <t>DELU</t>
  </si>
  <si>
    <t>Ngày đến</t>
  </si>
  <si>
    <t>Ngày đi</t>
  </si>
  <si>
    <t>Đơn giá tuần</t>
  </si>
  <si>
    <t>Đơn giá ngày</t>
  </si>
  <si>
    <t>Số người</t>
  </si>
  <si>
    <t>Phụ thu</t>
  </si>
  <si>
    <t xml:space="preserve">Phòng đơn </t>
  </si>
  <si>
    <t>Phòng đôi</t>
  </si>
  <si>
    <t>BẢNG THỐNG KÊ TIỀN PHÒNG</t>
  </si>
  <si>
    <t>BẢNG ĐƠN GIÁ PHÒNG</t>
  </si>
  <si>
    <t>Doanh thu</t>
  </si>
  <si>
    <t>THỐNG KÊ DOANH THU</t>
  </si>
  <si>
    <t>Tỉ giá</t>
  </si>
  <si>
    <t>Ngày thuê</t>
  </si>
  <si>
    <t>Ngày trả</t>
  </si>
  <si>
    <t>Số ngày thuê</t>
  </si>
  <si>
    <t>Tiền phòng
USD</t>
  </si>
  <si>
    <t>Thành tiền 
VND</t>
  </si>
  <si>
    <t>100VIP</t>
  </si>
  <si>
    <t>201NOM</t>
  </si>
  <si>
    <t>205NOM</t>
  </si>
  <si>
    <t>209NOM</t>
  </si>
  <si>
    <t>102NOM</t>
  </si>
  <si>
    <t>107VIP</t>
  </si>
  <si>
    <t>109NOM</t>
  </si>
  <si>
    <t>210VIP</t>
  </si>
  <si>
    <t>202VIP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</si>
  <si>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</si>
  <si>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</si>
  <si>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</si>
  <si>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</si>
  <si>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</si>
  <si>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</si>
  <si>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</si>
  <si>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</si>
  <si>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</si>
  <si>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</si>
  <si>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</si>
  <si>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</si>
  <si>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</si>
  <si>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</si>
  <si>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</si>
  <si>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</si>
  <si>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</si>
  <si>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</si>
  <si>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</si>
  <si>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BẢNG TỔNG KẾT ĐIỂM</t>
  </si>
  <si>
    <t>Trung bình</t>
  </si>
  <si>
    <t>Cao nhất</t>
  </si>
  <si>
    <t>Thấp nhất</t>
  </si>
  <si>
    <t>BẢNG TỔNG KẾT ĐIỂM GIỮA KỲ</t>
  </si>
  <si>
    <t>BẢNG DOANH THU KHÁCH SẠN ABC</t>
  </si>
  <si>
    <t>QUẢN LÝ DỰ ÁN</t>
  </si>
  <si>
    <t>Họ tên NV</t>
  </si>
  <si>
    <t>Mã Công việc</t>
  </si>
  <si>
    <t>Tên Công việc</t>
  </si>
  <si>
    <t>Ngày bắt đầu</t>
  </si>
  <si>
    <t>Ngày kết thúc</t>
  </si>
  <si>
    <t>Số ngày công</t>
  </si>
  <si>
    <t>Số ngày chênh lệch</t>
  </si>
  <si>
    <t>Thưởng/Phạt</t>
  </si>
  <si>
    <t>Tổng lương</t>
  </si>
  <si>
    <t>trần duy</t>
  </si>
  <si>
    <t>LT</t>
  </si>
  <si>
    <t>hoàng cát</t>
  </si>
  <si>
    <t>PT</t>
  </si>
  <si>
    <t>lê sơn</t>
  </si>
  <si>
    <t>Lý lâm</t>
  </si>
  <si>
    <t>Lý thu nga</t>
  </si>
  <si>
    <t>TK</t>
  </si>
  <si>
    <t>Văn Hùng</t>
  </si>
  <si>
    <t>trần phương</t>
  </si>
  <si>
    <t>võ thành</t>
  </si>
  <si>
    <t>Nguyễn Nam</t>
  </si>
  <si>
    <t>Lê văn</t>
  </si>
  <si>
    <t>Hoàng Anh</t>
  </si>
  <si>
    <t>Thông tin dự án</t>
  </si>
  <si>
    <t>Mã công việc</t>
  </si>
  <si>
    <t>tên công việc</t>
  </si>
  <si>
    <t>Số ngày thực hiện</t>
  </si>
  <si>
    <t>Phân tích hệ thống</t>
  </si>
  <si>
    <t>Thiết kế hệ thống</t>
  </si>
  <si>
    <t>Lập trình</t>
  </si>
  <si>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</si>
  <si>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</si>
  <si>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</si>
  <si>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</si>
  <si>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</si>
  <si>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</si>
  <si>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</si>
  <si>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</si>
  <si>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</si>
  <si>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</si>
  <si>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trần vinh</t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</si>
  <si>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</si>
  <si>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</si>
  <si>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</si>
  <si>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</si>
  <si>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</si>
  <si>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lê vinh</t>
  </si>
  <si>
    <t>TR</t>
  </si>
  <si>
    <t>Trần Đại Nghĩa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</si>
  <si>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</si>
  <si>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phạm quân</t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</si>
  <si>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</si>
  <si>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</si>
  <si>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</si>
  <si>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</si>
  <si>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trần quân</t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</si>
  <si>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</si>
  <si>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</si>
  <si>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</si>
  <si>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</si>
  <si>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</si>
  <si>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</si>
  <si>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</si>
  <si>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</si>
  <si>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</si>
  <si>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</si>
  <si>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</si>
  <si>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lê quân</t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</si>
  <si>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</si>
  <si>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</si>
  <si>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</si>
  <si>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viên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</si>
  <si>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</si>
  <si>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lê văn</t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</si>
  <si>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</si>
  <si>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</si>
  <si>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lê thuý</t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</si>
  <si>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</si>
  <si>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</si>
  <si>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</si>
  <si>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</si>
  <si>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</si>
  <si>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</si>
  <si>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</si>
  <si>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</si>
  <si>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t>phạm vinh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</si>
  <si>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</si>
  <si>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t>trần my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</si>
  <si>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</si>
  <si>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</si>
  <si>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lê nguyễn</t>
  </si>
  <si>
    <r>
      <t>www.</t>
    </r>
    <r>
      <rPr>
        <b/>
        <sz val="28"/>
        <color indexed="18"/>
        <rFont val="Calibri"/>
        <family val="2"/>
        <scheme val="minor"/>
      </rPr>
      <t>AlpineSkiHouse</t>
    </r>
    <r>
      <rPr>
        <sz val="28"/>
        <color indexed="18"/>
        <rFont val="Calibri"/>
        <family val="2"/>
        <scheme val="minor"/>
      </rPr>
      <t xml:space="preserve">.com </t>
    </r>
  </si>
  <si>
    <t>Nhân viên bán hàng</t>
  </si>
  <si>
    <t>Khu vực</t>
  </si>
  <si>
    <t>Trị giá</t>
  </si>
  <si>
    <t>Thống kê theo tên nhân viên</t>
  </si>
  <si>
    <t>Trinh</t>
  </si>
  <si>
    <t>Tổng trị giá</t>
  </si>
  <si>
    <t>Kim</t>
  </si>
  <si>
    <t>Mai</t>
  </si>
  <si>
    <t>Lan</t>
  </si>
  <si>
    <t>Dung</t>
  </si>
  <si>
    <t>Thống kê theo khu vực</t>
  </si>
  <si>
    <t>TOTAL</t>
  </si>
  <si>
    <r>
      <t xml:space="preserve">Tính tổng trị giá của những mặt hàng có </t>
    </r>
    <r>
      <rPr>
        <b/>
        <sz val="13"/>
        <rFont val="Calibri"/>
        <family val="2"/>
        <scheme val="minor"/>
      </rPr>
      <t>số lượng &gt;10</t>
    </r>
  </si>
  <si>
    <r>
      <t xml:space="preserve">Tính tổng trị giá của những mặt hàng bán ở </t>
    </r>
    <r>
      <rPr>
        <b/>
        <sz val="13"/>
        <rFont val="Calibri"/>
        <family val="2"/>
        <scheme val="minor"/>
      </rPr>
      <t>khu vực 1</t>
    </r>
  </si>
  <si>
    <r>
      <t xml:space="preserve">Tính tổng trị giá do nhân viên </t>
    </r>
    <r>
      <rPr>
        <b/>
        <sz val="13"/>
        <rFont val="Calibri"/>
        <family val="2"/>
        <scheme val="minor"/>
      </rPr>
      <t>Mai</t>
    </r>
    <r>
      <rPr>
        <sz val="13"/>
        <rFont val="Calibri"/>
        <family val="2"/>
        <scheme val="minor"/>
      </rPr>
      <t xml:space="preserve"> bán được</t>
    </r>
  </si>
  <si>
    <t>Rudd, Darlene</t>
  </si>
  <si>
    <t>Jacobson, Lisa</t>
  </si>
  <si>
    <t>Martinez, Sandra I.</t>
  </si>
  <si>
    <t>Tiano, Mike</t>
  </si>
  <si>
    <t>Levy, Steven B.</t>
  </si>
  <si>
    <t>Ogisu, Fukiko</t>
  </si>
  <si>
    <t xml:space="preserve">THỐNG KÊ BÁN HÀNG </t>
  </si>
  <si>
    <t>Bảng tra đơn giá</t>
  </si>
  <si>
    <t>Đèn Led để bàn</t>
  </si>
  <si>
    <t>Đèn Pha Tranh</t>
  </si>
  <si>
    <t>Tủ vải cao cấp </t>
  </si>
  <si>
    <t>Bộ sen tắm nóng lạnh </t>
  </si>
  <si>
    <t>Bảng thống kê</t>
  </si>
  <si>
    <t>(Sumif)</t>
  </si>
  <si>
    <t>(Countif)</t>
  </si>
  <si>
    <t>Tổng số lượng</t>
  </si>
  <si>
    <t>Số lần bán</t>
  </si>
  <si>
    <t>Tổng tiền</t>
  </si>
  <si>
    <t>Thống kê theo các giá trị điều kiện cụ thể</t>
  </si>
  <si>
    <r>
      <t xml:space="preserve">Tổng tiền của các mặt hàng có số </t>
    </r>
    <r>
      <rPr>
        <b/>
        <sz val="13"/>
        <rFont val="Arial"/>
        <family val="2"/>
      </rPr>
      <t>lượng &gt;20</t>
    </r>
  </si>
  <si>
    <r>
      <t xml:space="preserve">Tổng tiền của các mặt hàng có ký tự đầu của </t>
    </r>
    <r>
      <rPr>
        <b/>
        <sz val="13"/>
        <rFont val="Arial"/>
        <family val="2"/>
      </rPr>
      <t>Mã hàng là D</t>
    </r>
  </si>
  <si>
    <r>
      <t xml:space="preserve">Tổng tiền của các mặt hàng thuộc thương hiệu </t>
    </r>
    <r>
      <rPr>
        <b/>
        <sz val="13"/>
        <rFont val="Arial"/>
        <family val="2"/>
      </rPr>
      <t>Philip</t>
    </r>
  </si>
  <si>
    <r>
      <t xml:space="preserve">Tổng số lượng của các mặt hàng bán trong </t>
    </r>
    <r>
      <rPr>
        <b/>
        <sz val="13"/>
        <rFont val="Arial"/>
        <family val="2"/>
      </rPr>
      <t>tháng 1</t>
    </r>
  </si>
  <si>
    <t>Bảng thống kê bán hàng</t>
  </si>
  <si>
    <t>Bảng 1</t>
  </si>
  <si>
    <t>Tỷ giá</t>
  </si>
  <si>
    <t xml:space="preserve">Mã hàng </t>
  </si>
  <si>
    <t>Tên Hàng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</si>
  <si>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</si>
  <si>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</si>
  <si>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</si>
  <si>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</si>
  <si>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</si>
  <si>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</si>
  <si>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</si>
  <si>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</si>
  <si>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</si>
  <si>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</si>
  <si>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</si>
  <si>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</si>
  <si>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</si>
  <si>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</si>
  <si>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</si>
  <si>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</si>
  <si>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</si>
  <si>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</si>
  <si>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</si>
  <si>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</si>
  <si>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</si>
  <si>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Đơn giá USD</t>
  </si>
  <si>
    <t>So</t>
  </si>
  <si>
    <t>To</t>
  </si>
  <si>
    <t>Pa</t>
  </si>
  <si>
    <t>CASo_33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</si>
  <si>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</si>
  <si>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</si>
  <si>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</si>
  <si>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</si>
  <si>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</si>
  <si>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</si>
  <si>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</si>
  <si>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</si>
  <si>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</si>
  <si>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</si>
  <si>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</si>
  <si>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</si>
  <si>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</si>
  <si>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</si>
  <si>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</si>
  <si>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</si>
  <si>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</si>
  <si>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</si>
  <si>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 xml:space="preserve">Bảng thống kê 2 </t>
  </si>
  <si>
    <t>TVPa_44</t>
  </si>
  <si>
    <t>TVTo_33</t>
  </si>
  <si>
    <t>TVSo_33</t>
  </si>
  <si>
    <t>BẢNG LƯƠNG NHÂN VIÊN</t>
  </si>
  <si>
    <t>Chức vụ</t>
  </si>
  <si>
    <t>Ngày công</t>
  </si>
  <si>
    <t>Phụ cấp</t>
  </si>
  <si>
    <t>Lương CB</t>
  </si>
  <si>
    <t>Thưởng</t>
  </si>
  <si>
    <t>Thuế</t>
  </si>
  <si>
    <t>A01GD</t>
  </si>
  <si>
    <t>B01NV</t>
  </si>
  <si>
    <t>C01NV</t>
  </si>
  <si>
    <t>A02PG</t>
  </si>
  <si>
    <t>B02KT</t>
  </si>
  <si>
    <t>C02KS</t>
  </si>
  <si>
    <t>A03PG</t>
  </si>
  <si>
    <t>C03NV</t>
  </si>
  <si>
    <t>B03NV</t>
  </si>
  <si>
    <t>C04NV</t>
  </si>
  <si>
    <t>C05KS</t>
  </si>
  <si>
    <t>C06KS</t>
  </si>
  <si>
    <t>B04KT</t>
  </si>
  <si>
    <t>C07NV</t>
  </si>
  <si>
    <t>C08KS</t>
  </si>
  <si>
    <t>Mã chức vụ</t>
  </si>
  <si>
    <t>Thống kê</t>
  </si>
  <si>
    <t>Phòng Giám Đốc</t>
  </si>
  <si>
    <t>Phòng kế toán</t>
  </si>
  <si>
    <t>Phòng thiết kế</t>
  </si>
  <si>
    <t>Tổng Giám Đốc</t>
  </si>
  <si>
    <t>Tổng số nhân viên</t>
  </si>
  <si>
    <t>Lương trung bình</t>
  </si>
  <si>
    <t>PG</t>
  </si>
  <si>
    <t>Phó Giám Đốc</t>
  </si>
  <si>
    <t>KT</t>
  </si>
  <si>
    <t>Kế toán</t>
  </si>
  <si>
    <t>KS</t>
  </si>
  <si>
    <t xml:space="preserve">Kỹ sư thiết kế </t>
  </si>
  <si>
    <t>NV</t>
  </si>
  <si>
    <t>Nhân viên</t>
  </si>
  <si>
    <r>
      <t xml:space="preserve">Tổng số người có </t>
    </r>
    <r>
      <rPr>
        <b/>
        <i/>
        <sz val="12"/>
        <color theme="1"/>
        <rFont val="Arial"/>
        <family val="2"/>
      </rPr>
      <t>số ngày công &gt;25</t>
    </r>
  </si>
  <si>
    <t>?</t>
  </si>
  <si>
    <r>
      <t xml:space="preserve">Tổng số người </t>
    </r>
    <r>
      <rPr>
        <b/>
        <i/>
        <sz val="12"/>
        <color theme="1"/>
        <rFont val="Arial"/>
        <family val="2"/>
      </rPr>
      <t>không bị thuế</t>
    </r>
  </si>
  <si>
    <r>
      <t xml:space="preserve">Tổng số người có </t>
    </r>
    <r>
      <rPr>
        <b/>
        <i/>
        <sz val="12"/>
        <color theme="1"/>
        <rFont val="Arial"/>
        <family val="2"/>
      </rPr>
      <t>tổng lương &gt;10 triệu</t>
    </r>
  </si>
  <si>
    <t>tháng</t>
  </si>
  <si>
    <t>thành tiền</t>
  </si>
  <si>
    <t>NV01</t>
  </si>
  <si>
    <t>ToCh-13</t>
  </si>
  <si>
    <t>NV02</t>
  </si>
  <si>
    <t>MaPr-15</t>
  </si>
  <si>
    <t>DeLa-15</t>
  </si>
  <si>
    <t>NV03</t>
  </si>
  <si>
    <t>NV04</t>
  </si>
  <si>
    <t>MaPr-13</t>
  </si>
  <si>
    <t>DeLa-13</t>
  </si>
  <si>
    <t>ToCh-15</t>
  </si>
  <si>
    <t>Tháng 1</t>
  </si>
  <si>
    <t>Tháng 2</t>
  </si>
  <si>
    <t>Tháng 3</t>
  </si>
  <si>
    <t>tổng cộng</t>
  </si>
  <si>
    <t>Xu hướng</t>
  </si>
  <si>
    <t>MacBook Pro </t>
  </si>
  <si>
    <t>Dell Latitude</t>
  </si>
  <si>
    <t>Bảng thống kê 2</t>
  </si>
  <si>
    <t>ToCh</t>
  </si>
  <si>
    <t>MaPr</t>
  </si>
  <si>
    <t>DeLa</t>
  </si>
  <si>
    <t>Đơn giá1</t>
  </si>
  <si>
    <t>Đơn giá2</t>
  </si>
  <si>
    <t>THEO DÕI BÁN HÀNG TRONG QUÝ 1 2015</t>
  </si>
  <si>
    <t>MacBook Pro*</t>
  </si>
  <si>
    <t>thu</t>
  </si>
  <si>
    <t>Nguyễn Văn Tâm</t>
  </si>
  <si>
    <t>Nguyễn Thị Hằng</t>
  </si>
  <si>
    <t>Ngô Thị Nga</t>
  </si>
  <si>
    <t>Trần Thiên Thu</t>
  </si>
  <si>
    <t>Trần Văn Trung</t>
  </si>
  <si>
    <t>Nguyễn Văn Thắng</t>
  </si>
  <si>
    <t>Nguyễn Văn Hùng</t>
  </si>
  <si>
    <t>Trần Thị Phương</t>
  </si>
  <si>
    <t>Lê Văn Minh</t>
  </si>
  <si>
    <t>Dụng cụ
 thể dục</t>
  </si>
  <si>
    <t>Xe đạp
 leo núi</t>
  </si>
  <si>
    <t>Dụng cụ thể thao 
ngoài trời</t>
  </si>
  <si>
    <t>Chi phí</t>
  </si>
  <si>
    <t>Lợi 
nhuận</t>
  </si>
  <si>
    <t>Doanh thu 
trung bình</t>
  </si>
  <si>
    <t>Tỉ lệ tổng 
doanh thu</t>
  </si>
  <si>
    <t>Tổng 
doanh thu</t>
  </si>
  <si>
    <t>STT</t>
  </si>
  <si>
    <t>Điểm thường
 BT về nhà</t>
  </si>
  <si>
    <t>Trung bình giữa HK</t>
  </si>
  <si>
    <t>Trung bình test</t>
  </si>
  <si>
    <t>Ngày nghỉ</t>
  </si>
  <si>
    <t>Ngày BĐ</t>
  </si>
  <si>
    <t>Bảng lương ngày</t>
  </si>
  <si>
    <t>Hãng 
sản xuất</t>
  </si>
  <si>
    <t>Nguyễn Văn</t>
  </si>
  <si>
    <t>Nguyễn Thị</t>
  </si>
  <si>
    <t>Ngô Thị</t>
  </si>
  <si>
    <t>Trần Thiên</t>
  </si>
  <si>
    <t>Lâm Hoàng</t>
  </si>
  <si>
    <t>Lê Hoài</t>
  </si>
  <si>
    <t>Lý</t>
  </si>
  <si>
    <t>Lý Thu</t>
  </si>
  <si>
    <t>Trần Thị</t>
  </si>
  <si>
    <t>Võ Công</t>
  </si>
  <si>
    <t>Lê Văn</t>
  </si>
  <si>
    <t>Doãn</t>
  </si>
  <si>
    <t>Tâm</t>
  </si>
  <si>
    <t>Hằng</t>
  </si>
  <si>
    <t>Nga</t>
  </si>
  <si>
    <t>Thu</t>
  </si>
  <si>
    <t>Cát</t>
  </si>
  <si>
    <t>Sơn</t>
  </si>
  <si>
    <t>Lâm</t>
  </si>
  <si>
    <t>Trung</t>
  </si>
  <si>
    <t>Thắng</t>
  </si>
  <si>
    <t>Hùng</t>
  </si>
  <si>
    <t>Phương</t>
  </si>
  <si>
    <t>Thành</t>
  </si>
  <si>
    <t>Minh</t>
  </si>
  <si>
    <t>Hòa</t>
  </si>
  <si>
    <t>Size</t>
  </si>
  <si>
    <t>L</t>
  </si>
  <si>
    <t>M</t>
  </si>
  <si>
    <t>S</t>
  </si>
  <si>
    <t>XL</t>
  </si>
  <si>
    <t>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</si>
</sst>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00\-00\-0000"/>
    <numFmt numFmtId="165" formatCode="0.0%"/>
    <numFmt numFmtId="166" formatCode="[$-409]mmmm\-yy;@"/>
    <numFmt numFmtId="167" formatCode="_-* #,##0.00_-;\-* #,##0.00_-;_-* &quot;-&quot;??_-;_-@_-"/>
    <numFmt numFmtId="168" formatCode="_(* #,##0_);_(* \(#,##0\);_(* &quot;-&quot;??_);_(@_)"/>
    <numFmt numFmtId="169" formatCode="_ * #,##0.00_)_Đ_ồ_n_g_ ;_ * \(#,##0.00\)_Đ_ồ_n_g_ ;_ * &quot;-&quot;??_)_Đ_ồ_n_g_ ;_ @_ "/>
    <numFmt numFmtId="170" formatCode="#,##0\ &quot;Đồng&quot;"/>
    <numFmt numFmtId="171" formatCode="00"/>
    <numFmt numFmtId="172" formatCode="0000"/>
    <numFmt numFmtId="174" formatCode="d/m/yyyy;@"/>
    <numFmt numFmtId="175" formatCode="&quot;$&quot;#,##0"/>
  </numFmts>
  <fonts count="8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Tahoma"/>
      <family val="2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2"/>
      <color theme="3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28"/>
      <color indexed="18"/>
      <name val="Calibri"/>
      <family val="2"/>
      <scheme val="minor"/>
    </font>
    <font>
      <b/>
      <sz val="28"/>
      <color indexed="18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3"/>
      <color indexed="18"/>
      <name val="Calibri"/>
      <family val="2"/>
      <scheme val="minor"/>
    </font>
    <font>
      <sz val="13"/>
      <color indexed="18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3"/>
      <name val="Arial"/>
      <family val="2"/>
    </font>
    <font>
      <sz val="13"/>
      <color rgb="FF333333"/>
      <name val="Arial"/>
      <family val="2"/>
    </font>
    <font>
      <sz val="13"/>
      <color rgb="FF3A4346"/>
      <name val="Arial"/>
      <family val="2"/>
    </font>
    <font>
      <i/>
      <sz val="13"/>
      <name val="Arial"/>
      <family val="2"/>
    </font>
    <font>
      <b/>
      <i/>
      <sz val="13"/>
      <name val="Arial"/>
      <family val="2"/>
    </font>
    <font>
      <b/>
      <sz val="20"/>
      <color theme="3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u/>
      <sz val="13"/>
      <name val="Times New Roman"/>
      <family val="1"/>
    </font>
    <font>
      <sz val="15"/>
      <color theme="1"/>
      <name val="Arial"/>
      <family val="2"/>
    </font>
    <font>
      <b/>
      <sz val="22"/>
      <name val="Calibri"/>
      <family val="2"/>
      <scheme val="minor"/>
    </font>
    <font>
      <b/>
      <sz val="12"/>
      <name val="Arial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/>
        <bgColor theme="7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 style="thin">
        <color theme="7"/>
      </left>
      <right/>
      <top style="thick">
        <color theme="4"/>
      </top>
      <bottom/>
      <diagonal/>
    </border>
    <border>
      <left/>
      <right style="thin">
        <color theme="7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0" fillId="0" borderId="42" applyNumberFormat="0" applyFill="0" applyAlignment="0" applyProtection="0"/>
    <xf numFmtId="0" fontId="57" fillId="0" borderId="0"/>
    <xf numFmtId="43" fontId="51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497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1"/>
    <xf numFmtId="14" fontId="2" fillId="0" borderId="4" xfId="0" applyNumberFormat="1" applyFont="1" applyBorder="1"/>
    <xf numFmtId="0" fontId="0" fillId="0" borderId="0" xfId="0" applyBorder="1"/>
    <xf numFmtId="0" fontId="2" fillId="0" borderId="0" xfId="0" applyFont="1" applyBorder="1"/>
    <xf numFmtId="0" fontId="1" fillId="0" borderId="1" xfId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3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0" borderId="1" xfId="1" applyAlignment="1"/>
    <xf numFmtId="0" fontId="1" fillId="0" borderId="1" xfId="1" applyAlignment="1">
      <alignment horizontal="centerContinuous"/>
    </xf>
    <xf numFmtId="0" fontId="1" fillId="0" borderId="1" xfId="1" applyFill="1" applyAlignment="1">
      <alignment horizontal="center"/>
    </xf>
    <xf numFmtId="0" fontId="9" fillId="0" borderId="0" xfId="0" applyFont="1"/>
    <xf numFmtId="0" fontId="9" fillId="0" borderId="20" xfId="0" applyFont="1" applyBorder="1"/>
    <xf numFmtId="164" fontId="9" fillId="0" borderId="22" xfId="0" applyNumberFormat="1" applyFont="1" applyBorder="1"/>
    <xf numFmtId="0" fontId="9" fillId="0" borderId="23" xfId="0" applyFont="1" applyBorder="1"/>
    <xf numFmtId="164" fontId="9" fillId="0" borderId="25" xfId="0" applyNumberFormat="1" applyFont="1" applyBorder="1"/>
    <xf numFmtId="0" fontId="9" fillId="0" borderId="26" xfId="0" applyFont="1" applyBorder="1"/>
    <xf numFmtId="0" fontId="11" fillId="0" borderId="22" xfId="0" applyFont="1" applyBorder="1"/>
    <xf numFmtId="0" fontId="9" fillId="0" borderId="27" xfId="0" applyFont="1" applyBorder="1"/>
    <xf numFmtId="0" fontId="10" fillId="0" borderId="28" xfId="4" applyBorder="1"/>
    <xf numFmtId="164" fontId="9" fillId="0" borderId="28" xfId="0" applyNumberFormat="1" applyFont="1" applyBorder="1"/>
    <xf numFmtId="0" fontId="9" fillId="0" borderId="28" xfId="0" applyFont="1" applyBorder="1"/>
    <xf numFmtId="0" fontId="9" fillId="0" borderId="29" xfId="0" applyFont="1" applyBorder="1"/>
    <xf numFmtId="0" fontId="9" fillId="2" borderId="2" xfId="0" applyFont="1" applyFill="1" applyBorder="1"/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 wrapText="1"/>
    </xf>
    <xf numFmtId="0" fontId="15" fillId="0" borderId="0" xfId="3" applyFont="1"/>
    <xf numFmtId="0" fontId="15" fillId="0" borderId="6" xfId="3" applyFont="1" applyBorder="1"/>
    <xf numFmtId="0" fontId="15" fillId="0" borderId="2" xfId="3" applyFont="1" applyBorder="1"/>
    <xf numFmtId="0" fontId="15" fillId="0" borderId="7" xfId="3" applyFont="1" applyBorder="1"/>
    <xf numFmtId="0" fontId="15" fillId="0" borderId="8" xfId="3" applyFont="1" applyBorder="1"/>
    <xf numFmtId="0" fontId="15" fillId="0" borderId="9" xfId="3" applyFont="1" applyBorder="1"/>
    <xf numFmtId="0" fontId="15" fillId="0" borderId="3" xfId="3" applyFont="1" applyBorder="1"/>
    <xf numFmtId="9" fontId="14" fillId="0" borderId="4" xfId="3" applyNumberFormat="1" applyFont="1" applyBorder="1"/>
    <xf numFmtId="9" fontId="14" fillId="0" borderId="5" xfId="3" applyNumberFormat="1" applyFont="1" applyBorder="1"/>
    <xf numFmtId="0" fontId="14" fillId="0" borderId="12" xfId="3" applyFont="1" applyBorder="1"/>
    <xf numFmtId="0" fontId="15" fillId="0" borderId="10" xfId="3" applyFont="1" applyBorder="1"/>
    <xf numFmtId="0" fontId="10" fillId="0" borderId="30" xfId="4" applyBorder="1"/>
    <xf numFmtId="0" fontId="9" fillId="0" borderId="35" xfId="0" applyFont="1" applyBorder="1"/>
    <xf numFmtId="0" fontId="9" fillId="0" borderId="36" xfId="0" applyFont="1" applyBorder="1"/>
    <xf numFmtId="0" fontId="9" fillId="0" borderId="37" xfId="0" applyFont="1" applyBorder="1"/>
    <xf numFmtId="0" fontId="15" fillId="0" borderId="2" xfId="0" applyFont="1" applyBorder="1"/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17" fillId="0" borderId="0" xfId="0" applyFont="1" applyAlignment="1"/>
    <xf numFmtId="0" fontId="19" fillId="0" borderId="2" xfId="0" applyFont="1" applyBorder="1" applyAlignment="1">
      <alignment horizontal="center"/>
    </xf>
    <xf numFmtId="0" fontId="19" fillId="0" borderId="0" xfId="0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2" fillId="0" borderId="2" xfId="2" applyNumberFormat="1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23" fillId="0" borderId="2" xfId="0" applyFont="1" applyBorder="1"/>
    <xf numFmtId="0" fontId="23" fillId="3" borderId="2" xfId="0" applyFont="1" applyFill="1" applyBorder="1"/>
    <xf numFmtId="0" fontId="23" fillId="4" borderId="2" xfId="0" applyFont="1" applyFill="1" applyBorder="1"/>
    <xf numFmtId="0" fontId="27" fillId="0" borderId="2" xfId="0" applyFont="1" applyBorder="1"/>
    <xf numFmtId="14" fontId="27" fillId="0" borderId="2" xfId="0" applyNumberFormat="1" applyFont="1" applyBorder="1"/>
    <xf numFmtId="0" fontId="27" fillId="0" borderId="2" xfId="0" applyNumberFormat="1" applyFont="1" applyBorder="1"/>
    <xf numFmtId="0" fontId="28" fillId="0" borderId="0" xfId="0" applyFont="1"/>
    <xf numFmtId="0" fontId="29" fillId="0" borderId="0" xfId="0" applyFont="1"/>
    <xf numFmtId="14" fontId="29" fillId="0" borderId="0" xfId="0" applyNumberFormat="1" applyFont="1"/>
    <xf numFmtId="0" fontId="15" fillId="0" borderId="0" xfId="0" applyFont="1"/>
    <xf numFmtId="0" fontId="14" fillId="3" borderId="2" xfId="0" applyFont="1" applyFill="1" applyBorder="1" applyAlignment="1">
      <alignment horizontal="center" vertical="center" wrapText="1"/>
    </xf>
    <xf numFmtId="14" fontId="15" fillId="0" borderId="2" xfId="0" applyNumberFormat="1" applyFont="1" applyBorder="1"/>
    <xf numFmtId="0" fontId="15" fillId="0" borderId="2" xfId="0" applyNumberFormat="1" applyFont="1" applyBorder="1"/>
    <xf numFmtId="0" fontId="15" fillId="0" borderId="7" xfId="0" applyFont="1" applyBorder="1"/>
    <xf numFmtId="0" fontId="15" fillId="0" borderId="9" xfId="0" applyFont="1" applyBorder="1"/>
    <xf numFmtId="0" fontId="15" fillId="0" borderId="10" xfId="0" applyFont="1" applyBorder="1"/>
    <xf numFmtId="0" fontId="14" fillId="0" borderId="2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2" fillId="3" borderId="2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14" fontId="23" fillId="0" borderId="2" xfId="0" applyNumberFormat="1" applyFont="1" applyBorder="1"/>
    <xf numFmtId="0" fontId="23" fillId="0" borderId="2" xfId="0" applyNumberFormat="1" applyFont="1" applyBorder="1"/>
    <xf numFmtId="0" fontId="0" fillId="0" borderId="44" xfId="0" applyBorder="1"/>
    <xf numFmtId="0" fontId="3" fillId="0" borderId="7" xfId="0" applyFont="1" applyBorder="1"/>
    <xf numFmtId="0" fontId="22" fillId="3" borderId="6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0" fontId="23" fillId="0" borderId="6" xfId="0" applyFont="1" applyBorder="1"/>
    <xf numFmtId="0" fontId="23" fillId="0" borderId="8" xfId="0" applyFont="1" applyBorder="1"/>
    <xf numFmtId="14" fontId="23" fillId="0" borderId="9" xfId="0" applyNumberFormat="1" applyFont="1" applyBorder="1"/>
    <xf numFmtId="0" fontId="2" fillId="0" borderId="0" xfId="0" applyFont="1" applyFill="1" applyBorder="1"/>
    <xf numFmtId="0" fontId="23" fillId="0" borderId="0" xfId="0" applyFont="1"/>
    <xf numFmtId="0" fontId="32" fillId="0" borderId="0" xfId="0" applyFont="1"/>
    <xf numFmtId="0" fontId="14" fillId="2" borderId="2" xfId="3" applyFont="1" applyFill="1" applyBorder="1" applyAlignment="1">
      <alignment horizontal="center" vertical="center" wrapText="1"/>
    </xf>
    <xf numFmtId="0" fontId="15" fillId="0" borderId="2" xfId="3" applyFont="1" applyBorder="1" applyAlignment="1">
      <alignment horizontal="center"/>
    </xf>
    <xf numFmtId="14" fontId="15" fillId="0" borderId="2" xfId="3" applyNumberFormat="1" applyFont="1" applyBorder="1"/>
    <xf numFmtId="0" fontId="15" fillId="0" borderId="0" xfId="3" quotePrefix="1" applyFont="1"/>
    <xf numFmtId="14" fontId="15" fillId="0" borderId="0" xfId="3" applyNumberFormat="1" applyFont="1"/>
    <xf numFmtId="0" fontId="14" fillId="0" borderId="2" xfId="3" applyFont="1" applyBorder="1"/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/>
    <xf numFmtId="0" fontId="15" fillId="0" borderId="2" xfId="3" applyNumberFormat="1" applyFont="1" applyBorder="1"/>
    <xf numFmtId="0" fontId="37" fillId="0" borderId="0" xfId="0" applyFont="1" applyAlignment="1">
      <alignment horizontal="center"/>
    </xf>
    <xf numFmtId="0" fontId="37" fillId="0" borderId="0" xfId="0" applyFont="1"/>
    <xf numFmtId="0" fontId="37" fillId="6" borderId="47" xfId="0" applyFont="1" applyFill="1" applyBorder="1"/>
    <xf numFmtId="14" fontId="37" fillId="6" borderId="47" xfId="0" applyNumberFormat="1" applyFont="1" applyFill="1" applyBorder="1"/>
    <xf numFmtId="0" fontId="36" fillId="7" borderId="49" xfId="0" applyFont="1" applyFill="1" applyBorder="1" applyAlignment="1">
      <alignment horizontal="center" vertical="center" wrapText="1"/>
    </xf>
    <xf numFmtId="0" fontId="36" fillId="7" borderId="5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8" borderId="3" xfId="0" applyFont="1" applyFill="1" applyBorder="1" applyAlignment="1">
      <alignment horizontal="center"/>
    </xf>
    <xf numFmtId="0" fontId="36" fillId="8" borderId="5" xfId="0" applyFont="1" applyFill="1" applyBorder="1" applyAlignment="1">
      <alignment horizontal="center"/>
    </xf>
    <xf numFmtId="0" fontId="37" fillId="9" borderId="47" xfId="0" applyFont="1" applyFill="1" applyBorder="1"/>
    <xf numFmtId="14" fontId="37" fillId="9" borderId="47" xfId="0" applyNumberFormat="1" applyFont="1" applyFill="1" applyBorder="1"/>
    <xf numFmtId="14" fontId="36" fillId="0" borderId="6" xfId="0" applyNumberFormat="1" applyFont="1" applyBorder="1" applyAlignment="1">
      <alignment horizontal="center"/>
    </xf>
    <xf numFmtId="0" fontId="37" fillId="0" borderId="7" xfId="0" applyFont="1" applyBorder="1"/>
    <xf numFmtId="0" fontId="36" fillId="0" borderId="6" xfId="0" applyFont="1" applyBorder="1"/>
    <xf numFmtId="49" fontId="36" fillId="0" borderId="6" xfId="0" applyNumberFormat="1" applyFont="1" applyBorder="1" applyAlignment="1">
      <alignment horizontal="center"/>
    </xf>
    <xf numFmtId="0" fontId="36" fillId="0" borderId="8" xfId="0" applyFont="1" applyBorder="1"/>
    <xf numFmtId="0" fontId="37" fillId="0" borderId="10" xfId="0" applyFont="1" applyBorder="1"/>
    <xf numFmtId="49" fontId="36" fillId="0" borderId="8" xfId="0" applyNumberFormat="1" applyFont="1" applyBorder="1" applyAlignment="1">
      <alignment horizontal="center"/>
    </xf>
    <xf numFmtId="0" fontId="36" fillId="2" borderId="6" xfId="0" applyFont="1" applyFill="1" applyBorder="1" applyAlignment="1">
      <alignment horizontal="center" vertical="center"/>
    </xf>
    <xf numFmtId="0" fontId="36" fillId="10" borderId="2" xfId="0" applyFont="1" applyFill="1" applyBorder="1" applyAlignment="1">
      <alignment horizontal="center"/>
    </xf>
    <xf numFmtId="0" fontId="36" fillId="10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7" fillId="0" borderId="9" xfId="0" applyFont="1" applyBorder="1"/>
    <xf numFmtId="0" fontId="41" fillId="0" borderId="0" xfId="0" applyFont="1"/>
    <xf numFmtId="0" fontId="42" fillId="0" borderId="0" xfId="0" applyFont="1"/>
    <xf numFmtId="0" fontId="42" fillId="0" borderId="0" xfId="0" applyFont="1" applyAlignment="1"/>
    <xf numFmtId="0" fontId="43" fillId="11" borderId="15" xfId="0" applyFont="1" applyFill="1" applyBorder="1" applyAlignment="1">
      <alignment horizontal="left"/>
    </xf>
    <xf numFmtId="0" fontId="45" fillId="11" borderId="38" xfId="0" applyFont="1" applyFill="1" applyBorder="1" applyAlignment="1">
      <alignment horizontal="center"/>
    </xf>
    <xf numFmtId="0" fontId="45" fillId="11" borderId="39" xfId="0" applyFont="1" applyFill="1" applyBorder="1" applyAlignment="1">
      <alignment horizontal="center"/>
    </xf>
    <xf numFmtId="166" fontId="45" fillId="11" borderId="38" xfId="0" applyNumberFormat="1" applyFont="1" applyFill="1" applyBorder="1" applyAlignment="1">
      <alignment horizontal="center"/>
    </xf>
    <xf numFmtId="0" fontId="46" fillId="0" borderId="0" xfId="0" applyFont="1"/>
    <xf numFmtId="0" fontId="47" fillId="11" borderId="2" xfId="0" applyFont="1" applyFill="1" applyBorder="1" applyAlignment="1">
      <alignment vertical="center"/>
    </xf>
    <xf numFmtId="0" fontId="47" fillId="11" borderId="2" xfId="0" applyFont="1" applyFill="1" applyBorder="1" applyAlignment="1">
      <alignment horizontal="center"/>
    </xf>
    <xf numFmtId="0" fontId="47" fillId="11" borderId="39" xfId="0" applyFont="1" applyFill="1" applyBorder="1" applyAlignment="1">
      <alignment horizontal="center"/>
    </xf>
    <xf numFmtId="0" fontId="49" fillId="0" borderId="0" xfId="0" applyFont="1"/>
    <xf numFmtId="0" fontId="50" fillId="0" borderId="2" xfId="0" applyFont="1" applyFill="1" applyBorder="1" applyAlignment="1"/>
    <xf numFmtId="0" fontId="50" fillId="0" borderId="2" xfId="5" applyNumberFormat="1" applyFont="1" applyFill="1" applyBorder="1" applyAlignment="1"/>
    <xf numFmtId="0" fontId="50" fillId="0" borderId="2" xfId="5" applyNumberFormat="1" applyFont="1" applyFill="1" applyBorder="1" applyAlignment="1">
      <alignment horizontal="center"/>
    </xf>
    <xf numFmtId="43" fontId="50" fillId="0" borderId="2" xfId="5" applyFont="1" applyFill="1" applyBorder="1" applyAlignment="1"/>
    <xf numFmtId="0" fontId="47" fillId="11" borderId="0" xfId="0" applyFont="1" applyFill="1" applyBorder="1" applyAlignment="1">
      <alignment horizontal="center"/>
    </xf>
    <xf numFmtId="0" fontId="52" fillId="0" borderId="0" xfId="0" applyFont="1"/>
    <xf numFmtId="0" fontId="50" fillId="0" borderId="0" xfId="0" applyFont="1"/>
    <xf numFmtId="0" fontId="50" fillId="0" borderId="2" xfId="0" applyNumberFormat="1" applyFont="1" applyFill="1" applyBorder="1" applyAlignment="1"/>
    <xf numFmtId="43" fontId="50" fillId="0" borderId="2" xfId="0" applyNumberFormat="1" applyFont="1" applyBorder="1"/>
    <xf numFmtId="0" fontId="53" fillId="11" borderId="2" xfId="0" applyFont="1" applyFill="1" applyBorder="1" applyAlignment="1">
      <alignment vertical="center"/>
    </xf>
    <xf numFmtId="167" fontId="50" fillId="0" borderId="0" xfId="0" applyNumberFormat="1" applyFont="1"/>
    <xf numFmtId="0" fontId="54" fillId="0" borderId="2" xfId="0" applyFont="1" applyFill="1" applyBorder="1" applyAlignment="1">
      <alignment horizontal="left"/>
    </xf>
    <xf numFmtId="0" fontId="54" fillId="0" borderId="2" xfId="0" applyNumberFormat="1" applyFont="1" applyFill="1" applyBorder="1" applyAlignment="1">
      <alignment horizontal="left"/>
    </xf>
    <xf numFmtId="43" fontId="54" fillId="0" borderId="2" xfId="0" applyNumberFormat="1" applyFont="1" applyFill="1" applyBorder="1" applyAlignment="1">
      <alignment horizontal="left"/>
    </xf>
    <xf numFmtId="0" fontId="56" fillId="0" borderId="2" xfId="0" applyFont="1" applyBorder="1"/>
    <xf numFmtId="0" fontId="58" fillId="0" borderId="0" xfId="7" applyFont="1" applyAlignment="1"/>
    <xf numFmtId="0" fontId="52" fillId="0" borderId="0" xfId="7" applyFont="1"/>
    <xf numFmtId="0" fontId="58" fillId="12" borderId="2" xfId="7" applyFont="1" applyFill="1" applyBorder="1" applyAlignment="1">
      <alignment horizontal="center"/>
    </xf>
    <xf numFmtId="0" fontId="58" fillId="12" borderId="6" xfId="7" applyFont="1" applyFill="1" applyBorder="1" applyAlignment="1">
      <alignment horizontal="center" vertical="center"/>
    </xf>
    <xf numFmtId="0" fontId="58" fillId="12" borderId="7" xfId="7" applyFont="1" applyFill="1" applyBorder="1" applyAlignment="1">
      <alignment horizontal="center" vertical="center"/>
    </xf>
    <xf numFmtId="0" fontId="58" fillId="0" borderId="2" xfId="7" applyFont="1" applyBorder="1" applyAlignment="1">
      <alignment horizontal="center"/>
    </xf>
    <xf numFmtId="0" fontId="52" fillId="0" borderId="2" xfId="7" applyFont="1" applyBorder="1"/>
    <xf numFmtId="14" fontId="52" fillId="0" borderId="2" xfId="7" applyNumberFormat="1" applyFont="1" applyBorder="1"/>
    <xf numFmtId="0" fontId="58" fillId="0" borderId="6" xfId="7" applyFont="1" applyBorder="1" applyAlignment="1">
      <alignment horizontal="center"/>
    </xf>
    <xf numFmtId="0" fontId="52" fillId="0" borderId="7" xfId="7" applyFont="1" applyBorder="1"/>
    <xf numFmtId="0" fontId="58" fillId="0" borderId="8" xfId="7" applyFont="1" applyBorder="1" applyAlignment="1">
      <alignment horizontal="center"/>
    </xf>
    <xf numFmtId="0" fontId="52" fillId="0" borderId="10" xfId="7" applyFont="1" applyBorder="1"/>
    <xf numFmtId="0" fontId="58" fillId="12" borderId="6" xfId="7" applyFont="1" applyFill="1" applyBorder="1" applyAlignment="1">
      <alignment horizontal="center"/>
    </xf>
    <xf numFmtId="0" fontId="58" fillId="12" borderId="7" xfId="7" applyFont="1" applyFill="1" applyBorder="1" applyAlignment="1">
      <alignment horizontal="center"/>
    </xf>
    <xf numFmtId="168" fontId="59" fillId="0" borderId="7" xfId="8" applyNumberFormat="1" applyFont="1" applyBorder="1"/>
    <xf numFmtId="168" fontId="52" fillId="0" borderId="7" xfId="8" applyNumberFormat="1" applyFont="1" applyBorder="1"/>
    <xf numFmtId="0" fontId="60" fillId="0" borderId="2" xfId="7" applyFont="1" applyBorder="1"/>
    <xf numFmtId="0" fontId="52" fillId="0" borderId="9" xfId="7" applyFont="1" applyBorder="1"/>
    <xf numFmtId="168" fontId="59" fillId="0" borderId="10" xfId="8" applyNumberFormat="1" applyFont="1" applyBorder="1"/>
    <xf numFmtId="0" fontId="58" fillId="12" borderId="53" xfId="7" applyFont="1" applyFill="1" applyBorder="1" applyAlignment="1"/>
    <xf numFmtId="0" fontId="61" fillId="12" borderId="54" xfId="7" applyFont="1" applyFill="1" applyBorder="1" applyAlignment="1">
      <alignment horizontal="center"/>
    </xf>
    <xf numFmtId="0" fontId="61" fillId="12" borderId="55" xfId="7" applyFont="1" applyFill="1" applyBorder="1" applyAlignment="1">
      <alignment horizontal="center"/>
    </xf>
    <xf numFmtId="0" fontId="58" fillId="12" borderId="3" xfId="7" applyFont="1" applyFill="1" applyBorder="1" applyAlignment="1">
      <alignment horizontal="center"/>
    </xf>
    <xf numFmtId="0" fontId="58" fillId="12" borderId="4" xfId="7" applyFont="1" applyFill="1" applyBorder="1" applyAlignment="1">
      <alignment horizontal="center"/>
    </xf>
    <xf numFmtId="0" fontId="58" fillId="12" borderId="5" xfId="7" applyFont="1" applyFill="1" applyBorder="1" applyAlignment="1">
      <alignment horizontal="center"/>
    </xf>
    <xf numFmtId="0" fontId="62" fillId="0" borderId="5" xfId="7" applyFont="1" applyBorder="1"/>
    <xf numFmtId="0" fontId="52" fillId="0" borderId="6" xfId="7" applyFont="1" applyBorder="1"/>
    <xf numFmtId="0" fontId="52" fillId="0" borderId="7" xfId="7" applyFont="1" applyBorder="1" applyAlignment="1">
      <alignment horizontal="center"/>
    </xf>
    <xf numFmtId="0" fontId="60" fillId="0" borderId="6" xfId="7" applyFont="1" applyBorder="1"/>
    <xf numFmtId="0" fontId="52" fillId="0" borderId="10" xfId="7" applyFont="1" applyBorder="1" applyAlignment="1">
      <alignment horizontal="center"/>
    </xf>
    <xf numFmtId="0" fontId="52" fillId="0" borderId="8" xfId="7" applyFont="1" applyBorder="1"/>
    <xf numFmtId="0" fontId="57" fillId="0" borderId="0" xfId="7"/>
    <xf numFmtId="0" fontId="30" fillId="12" borderId="42" xfId="6" applyFill="1" applyAlignment="1">
      <alignment horizontal="center"/>
    </xf>
    <xf numFmtId="0" fontId="65" fillId="0" borderId="0" xfId="7" applyFont="1" applyFill="1" applyBorder="1"/>
    <xf numFmtId="0" fontId="66" fillId="12" borderId="3" xfId="7" applyFont="1" applyFill="1" applyBorder="1" applyAlignment="1">
      <alignment horizontal="center" vertical="center" wrapText="1"/>
    </xf>
    <xf numFmtId="0" fontId="66" fillId="12" borderId="4" xfId="7" applyFont="1" applyFill="1" applyBorder="1" applyAlignment="1">
      <alignment horizontal="center" vertical="center" wrapText="1"/>
    </xf>
    <xf numFmtId="0" fontId="66" fillId="12" borderId="5" xfId="7" applyFont="1" applyFill="1" applyBorder="1" applyAlignment="1">
      <alignment horizontal="center" vertical="center" wrapText="1"/>
    </xf>
    <xf numFmtId="0" fontId="65" fillId="0" borderId="0" xfId="7" applyFont="1" applyFill="1" applyBorder="1" applyAlignment="1">
      <alignment horizontal="center" vertical="center"/>
    </xf>
    <xf numFmtId="0" fontId="65" fillId="0" borderId="2" xfId="7" applyFont="1" applyFill="1" applyBorder="1"/>
    <xf numFmtId="168" fontId="65" fillId="0" borderId="2" xfId="7" applyNumberFormat="1" applyFont="1" applyFill="1" applyBorder="1"/>
    <xf numFmtId="0" fontId="65" fillId="0" borderId="6" xfId="7" applyFont="1" applyFill="1" applyBorder="1" applyAlignment="1"/>
    <xf numFmtId="168" fontId="65" fillId="0" borderId="2" xfId="8" applyNumberFormat="1" applyFont="1" applyFill="1" applyBorder="1"/>
    <xf numFmtId="168" fontId="65" fillId="0" borderId="7" xfId="7" applyNumberFormat="1" applyFont="1" applyFill="1" applyBorder="1"/>
    <xf numFmtId="0" fontId="65" fillId="0" borderId="8" xfId="7" applyFont="1" applyFill="1" applyBorder="1" applyAlignment="1"/>
    <xf numFmtId="168" fontId="65" fillId="0" borderId="9" xfId="8" applyNumberFormat="1" applyFont="1" applyFill="1" applyBorder="1"/>
    <xf numFmtId="0" fontId="66" fillId="12" borderId="6" xfId="7" applyFont="1" applyFill="1" applyBorder="1" applyAlignment="1">
      <alignment horizontal="center"/>
    </xf>
    <xf numFmtId="0" fontId="66" fillId="12" borderId="2" xfId="7" applyFont="1" applyFill="1" applyBorder="1" applyAlignment="1">
      <alignment horizontal="center"/>
    </xf>
    <xf numFmtId="0" fontId="66" fillId="12" borderId="7" xfId="7" applyFont="1" applyFill="1" applyBorder="1" applyAlignment="1">
      <alignment horizontal="center"/>
    </xf>
    <xf numFmtId="0" fontId="65" fillId="0" borderId="6" xfId="7" applyFont="1" applyFill="1" applyBorder="1"/>
    <xf numFmtId="0" fontId="65" fillId="0" borderId="7" xfId="7" applyFont="1" applyFill="1" applyBorder="1"/>
    <xf numFmtId="0" fontId="65" fillId="0" borderId="8" xfId="7" applyFont="1" applyFill="1" applyBorder="1" applyAlignment="1">
      <alignment horizontal="center" shrinkToFit="1"/>
    </xf>
    <xf numFmtId="0" fontId="65" fillId="0" borderId="9" xfId="7" applyFont="1" applyFill="1" applyBorder="1" applyAlignment="1">
      <alignment horizontal="center" shrinkToFit="1"/>
    </xf>
    <xf numFmtId="0" fontId="65" fillId="0" borderId="10" xfId="7" applyFont="1" applyFill="1" applyBorder="1" applyAlignment="1">
      <alignment horizontal="center" shrinkToFit="1"/>
    </xf>
    <xf numFmtId="168" fontId="65" fillId="0" borderId="0" xfId="8" applyNumberFormat="1" applyFont="1" applyFill="1" applyBorder="1"/>
    <xf numFmtId="0" fontId="65" fillId="0" borderId="8" xfId="7" applyFont="1" applyFill="1" applyBorder="1"/>
    <xf numFmtId="0" fontId="65" fillId="0" borderId="9" xfId="7" applyFont="1" applyFill="1" applyBorder="1"/>
    <xf numFmtId="0" fontId="65" fillId="0" borderId="10" xfId="7" applyFont="1" applyFill="1" applyBorder="1"/>
    <xf numFmtId="0" fontId="65" fillId="0" borderId="3" xfId="7" applyFont="1" applyFill="1" applyBorder="1"/>
    <xf numFmtId="0" fontId="66" fillId="2" borderId="4" xfId="7" applyFont="1" applyFill="1" applyBorder="1" applyAlignment="1">
      <alignment horizontal="center" shrinkToFit="1"/>
    </xf>
    <xf numFmtId="0" fontId="66" fillId="2" borderId="5" xfId="7" applyFont="1" applyFill="1" applyBorder="1" applyAlignment="1">
      <alignment horizontal="center" shrinkToFit="1"/>
    </xf>
    <xf numFmtId="0" fontId="65" fillId="2" borderId="6" xfId="7" applyFont="1" applyFill="1" applyBorder="1"/>
    <xf numFmtId="0" fontId="67" fillId="0" borderId="0" xfId="7" applyFont="1" applyFill="1" applyBorder="1"/>
    <xf numFmtId="0" fontId="65" fillId="2" borderId="8" xfId="7" applyFont="1" applyFill="1" applyBorder="1"/>
    <xf numFmtId="0" fontId="37" fillId="0" borderId="0" xfId="7" applyFont="1" applyFill="1" applyBorder="1"/>
    <xf numFmtId="0" fontId="37" fillId="0" borderId="0" xfId="7" applyFont="1" applyFill="1" applyBorder="1" applyAlignment="1">
      <alignment horizontal="center" shrinkToFit="1"/>
    </xf>
    <xf numFmtId="0" fontId="41" fillId="0" borderId="0" xfId="7" applyFont="1" applyFill="1" applyBorder="1"/>
    <xf numFmtId="0" fontId="57" fillId="0" borderId="0" xfId="7" applyAlignment="1">
      <alignment horizontal="left"/>
    </xf>
    <xf numFmtId="0" fontId="57" fillId="0" borderId="0" xfId="7" applyNumberFormat="1"/>
    <xf numFmtId="0" fontId="68" fillId="0" borderId="0" xfId="7" applyFont="1"/>
    <xf numFmtId="0" fontId="70" fillId="12" borderId="3" xfId="7" applyFont="1" applyFill="1" applyBorder="1" applyAlignment="1">
      <alignment horizontal="center" vertical="center" wrapText="1"/>
    </xf>
    <xf numFmtId="0" fontId="70" fillId="12" borderId="4" xfId="7" applyFont="1" applyFill="1" applyBorder="1" applyAlignment="1">
      <alignment horizontal="center" vertical="center" wrapText="1"/>
    </xf>
    <xf numFmtId="0" fontId="70" fillId="12" borderId="5" xfId="7" applyFont="1" applyFill="1" applyBorder="1" applyAlignment="1">
      <alignment horizontal="center" vertical="center" wrapText="1"/>
    </xf>
    <xf numFmtId="0" fontId="15" fillId="0" borderId="0" xfId="7" applyFont="1" applyAlignment="1">
      <alignment horizontal="center" vertical="center"/>
    </xf>
    <xf numFmtId="0" fontId="15" fillId="0" borderId="6" xfId="7" applyFont="1" applyBorder="1"/>
    <xf numFmtId="0" fontId="70" fillId="0" borderId="2" xfId="7" applyFont="1" applyBorder="1" applyAlignment="1">
      <alignment horizontal="center"/>
    </xf>
    <xf numFmtId="0" fontId="15" fillId="0" borderId="2" xfId="7" applyFont="1" applyBorder="1"/>
    <xf numFmtId="2" fontId="15" fillId="0" borderId="2" xfId="7" applyNumberFormat="1" applyFont="1" applyBorder="1"/>
    <xf numFmtId="168" fontId="15" fillId="0" borderId="2" xfId="8" applyNumberFormat="1" applyFont="1" applyBorder="1"/>
    <xf numFmtId="0" fontId="15" fillId="0" borderId="7" xfId="7" applyFont="1" applyBorder="1"/>
    <xf numFmtId="0" fontId="15" fillId="0" borderId="0" xfId="7" applyFont="1"/>
    <xf numFmtId="0" fontId="15" fillId="0" borderId="8" xfId="7" applyFont="1" applyBorder="1"/>
    <xf numFmtId="0" fontId="70" fillId="0" borderId="9" xfId="7" applyFont="1" applyBorder="1" applyAlignment="1">
      <alignment horizontal="center"/>
    </xf>
    <xf numFmtId="0" fontId="15" fillId="0" borderId="9" xfId="7" applyFont="1" applyBorder="1"/>
    <xf numFmtId="2" fontId="15" fillId="0" borderId="9" xfId="7" applyNumberFormat="1" applyFont="1" applyBorder="1"/>
    <xf numFmtId="168" fontId="15" fillId="0" borderId="9" xfId="8" applyNumberFormat="1" applyFont="1" applyBorder="1"/>
    <xf numFmtId="0" fontId="15" fillId="0" borderId="10" xfId="7" applyFont="1" applyBorder="1"/>
    <xf numFmtId="0" fontId="15" fillId="0" borderId="0" xfId="7" applyFont="1" applyBorder="1"/>
    <xf numFmtId="168" fontId="15" fillId="0" borderId="0" xfId="8" applyNumberFormat="1" applyFont="1" applyBorder="1"/>
    <xf numFmtId="0" fontId="70" fillId="2" borderId="6" xfId="7" applyFont="1" applyFill="1" applyBorder="1" applyAlignment="1">
      <alignment horizontal="center"/>
    </xf>
    <xf numFmtId="0" fontId="70" fillId="2" borderId="2" xfId="7" applyFont="1" applyFill="1" applyBorder="1" applyAlignment="1">
      <alignment horizontal="center"/>
    </xf>
    <xf numFmtId="0" fontId="70" fillId="2" borderId="7" xfId="7" applyFont="1" applyFill="1" applyBorder="1" applyAlignment="1">
      <alignment horizontal="center"/>
    </xf>
    <xf numFmtId="0" fontId="72" fillId="0" borderId="8" xfId="7" applyFont="1" applyBorder="1" applyAlignment="1">
      <alignment horizontal="center"/>
    </xf>
    <xf numFmtId="0" fontId="72" fillId="0" borderId="9" xfId="7" applyFont="1" applyBorder="1" applyAlignment="1">
      <alignment horizontal="center"/>
    </xf>
    <xf numFmtId="0" fontId="72" fillId="0" borderId="10" xfId="7" applyFont="1" applyBorder="1" applyAlignment="1">
      <alignment horizontal="center"/>
    </xf>
    <xf numFmtId="0" fontId="14" fillId="0" borderId="6" xfId="7" applyFont="1" applyBorder="1" applyAlignment="1">
      <alignment horizontal="center"/>
    </xf>
    <xf numFmtId="168" fontId="15" fillId="0" borderId="7" xfId="8" applyNumberFormat="1" applyFont="1" applyBorder="1"/>
    <xf numFmtId="0" fontId="14" fillId="12" borderId="6" xfId="7" applyFont="1" applyFill="1" applyBorder="1"/>
    <xf numFmtId="0" fontId="14" fillId="12" borderId="2" xfId="7" applyFont="1" applyFill="1" applyBorder="1"/>
    <xf numFmtId="0" fontId="14" fillId="12" borderId="7" xfId="7" applyFont="1" applyFill="1" applyBorder="1"/>
    <xf numFmtId="0" fontId="72" fillId="0" borderId="6" xfId="7" applyFont="1" applyBorder="1" applyAlignment="1">
      <alignment horizontal="left"/>
    </xf>
    <xf numFmtId="0" fontId="72" fillId="0" borderId="8" xfId="7" applyFont="1" applyBorder="1" applyAlignment="1">
      <alignment horizontal="left"/>
    </xf>
    <xf numFmtId="0" fontId="14" fillId="0" borderId="8" xfId="7" applyFont="1" applyBorder="1" applyAlignment="1">
      <alignment horizontal="center"/>
    </xf>
    <xf numFmtId="0" fontId="15" fillId="0" borderId="9" xfId="7" applyFont="1" applyFill="1" applyBorder="1"/>
    <xf numFmtId="168" fontId="15" fillId="0" borderId="10" xfId="8" applyNumberFormat="1" applyFont="1" applyBorder="1"/>
    <xf numFmtId="2" fontId="15" fillId="0" borderId="0" xfId="7" applyNumberFormat="1" applyFont="1" applyBorder="1"/>
    <xf numFmtId="0" fontId="15" fillId="0" borderId="7" xfId="7" applyFont="1" applyBorder="1" applyAlignment="1">
      <alignment horizontal="center"/>
    </xf>
    <xf numFmtId="0" fontId="15" fillId="0" borderId="10" xfId="7" applyFont="1" applyBorder="1" applyAlignment="1">
      <alignment horizontal="center"/>
    </xf>
    <xf numFmtId="0" fontId="75" fillId="0" borderId="0" xfId="7" applyFont="1"/>
    <xf numFmtId="0" fontId="51" fillId="0" borderId="0" xfId="7" applyFont="1"/>
    <xf numFmtId="0" fontId="70" fillId="12" borderId="51" xfId="7" applyFont="1" applyFill="1" applyBorder="1" applyAlignment="1"/>
    <xf numFmtId="0" fontId="70" fillId="12" borderId="57" xfId="7" applyFont="1" applyFill="1" applyBorder="1" applyAlignment="1"/>
    <xf numFmtId="0" fontId="70" fillId="12" borderId="52" xfId="7" applyFont="1" applyFill="1" applyBorder="1" applyAlignment="1"/>
    <xf numFmtId="0" fontId="14" fillId="0" borderId="5" xfId="7" applyFont="1" applyBorder="1" applyAlignment="1">
      <alignment horizontal="center"/>
    </xf>
    <xf numFmtId="0" fontId="71" fillId="0" borderId="51" xfId="7" applyFont="1" applyBorder="1" applyAlignment="1"/>
    <xf numFmtId="0" fontId="71" fillId="0" borderId="57" xfId="7" applyFont="1" applyBorder="1" applyAlignment="1"/>
    <xf numFmtId="0" fontId="71" fillId="0" borderId="52" xfId="7" applyFont="1" applyBorder="1" applyAlignment="1"/>
    <xf numFmtId="0" fontId="14" fillId="0" borderId="51" xfId="7" applyFont="1" applyBorder="1" applyAlignment="1"/>
    <xf numFmtId="0" fontId="14" fillId="0" borderId="57" xfId="7" applyFont="1" applyBorder="1" applyAlignment="1"/>
    <xf numFmtId="0" fontId="14" fillId="0" borderId="56" xfId="7" applyFont="1" applyBorder="1" applyAlignment="1"/>
    <xf numFmtId="0" fontId="73" fillId="0" borderId="58" xfId="7" applyFont="1" applyBorder="1" applyAlignment="1"/>
    <xf numFmtId="0" fontId="73" fillId="0" borderId="38" xfId="7" applyFont="1" applyBorder="1" applyAlignment="1"/>
    <xf numFmtId="0" fontId="73" fillId="0" borderId="14" xfId="7" applyFont="1" applyBorder="1" applyAlignment="1"/>
    <xf numFmtId="0" fontId="73" fillId="0" borderId="59" xfId="7" applyFont="1" applyBorder="1" applyAlignment="1"/>
    <xf numFmtId="0" fontId="73" fillId="0" borderId="60" xfId="7" applyFont="1" applyBorder="1" applyAlignment="1"/>
    <xf numFmtId="0" fontId="73" fillId="0" borderId="61" xfId="7" applyFont="1" applyBorder="1" applyAlignment="1"/>
    <xf numFmtId="0" fontId="15" fillId="0" borderId="0" xfId="3" applyFont="1" applyBorder="1"/>
    <xf numFmtId="0" fontId="14" fillId="2" borderId="2" xfId="3" applyFont="1" applyFill="1" applyBorder="1" applyAlignment="1">
      <alignment horizontal="center"/>
    </xf>
    <xf numFmtId="169" fontId="76" fillId="0" borderId="2" xfId="9" applyFont="1" applyBorder="1"/>
    <xf numFmtId="0" fontId="77" fillId="0" borderId="0" xfId="3" applyFont="1"/>
    <xf numFmtId="0" fontId="15" fillId="0" borderId="8" xfId="3" applyFont="1" applyBorder="1" applyAlignment="1">
      <alignment horizontal="center"/>
    </xf>
    <xf numFmtId="0" fontId="78" fillId="0" borderId="2" xfId="6" applyFont="1" applyBorder="1" applyAlignment="1">
      <alignment vertical="center"/>
    </xf>
    <xf numFmtId="0" fontId="14" fillId="0" borderId="0" xfId="3" applyFont="1" applyFill="1" applyBorder="1" applyAlignment="1"/>
    <xf numFmtId="0" fontId="15" fillId="0" borderId="0" xfId="3" applyFont="1" applyFill="1" applyBorder="1"/>
    <xf numFmtId="14" fontId="15" fillId="0" borderId="0" xfId="3" applyNumberFormat="1" applyFont="1" applyBorder="1"/>
    <xf numFmtId="0" fontId="14" fillId="2" borderId="6" xfId="3" applyFont="1" applyFill="1" applyBorder="1"/>
    <xf numFmtId="0" fontId="14" fillId="2" borderId="7" xfId="3" applyFont="1" applyFill="1" applyBorder="1" applyAlignment="1">
      <alignment horizontal="center"/>
    </xf>
    <xf numFmtId="0" fontId="14" fillId="0" borderId="9" xfId="3" applyFont="1" applyBorder="1"/>
    <xf numFmtId="169" fontId="76" fillId="0" borderId="9" xfId="9" applyFont="1" applyBorder="1"/>
    <xf numFmtId="0" fontId="14" fillId="2" borderId="7" xfId="3" applyFont="1" applyFill="1" applyBorder="1"/>
    <xf numFmtId="0" fontId="15" fillId="0" borderId="6" xfId="3" applyFont="1" applyBorder="1" applyAlignment="1">
      <alignment horizontal="center"/>
    </xf>
    <xf numFmtId="0" fontId="14" fillId="0" borderId="6" xfId="3" applyFont="1" applyBorder="1" applyAlignment="1">
      <alignment horizontal="center"/>
    </xf>
    <xf numFmtId="0" fontId="14" fillId="0" borderId="8" xfId="3" applyFont="1" applyBorder="1" applyAlignment="1">
      <alignment horizontal="center"/>
    </xf>
    <xf numFmtId="0" fontId="15" fillId="0" borderId="7" xfId="3" applyFont="1" applyBorder="1" applyAlignment="1">
      <alignment horizontal="center"/>
    </xf>
    <xf numFmtId="0" fontId="15" fillId="0" borderId="8" xfId="3" applyFont="1" applyFill="1" applyBorder="1"/>
    <xf numFmtId="0" fontId="78" fillId="0" borderId="65" xfId="6" applyFont="1" applyBorder="1" applyAlignment="1">
      <alignment vertical="center"/>
    </xf>
    <xf numFmtId="0" fontId="78" fillId="0" borderId="42" xfId="6" applyFont="1" applyBorder="1" applyAlignment="1">
      <alignment vertical="center"/>
    </xf>
    <xf numFmtId="0" fontId="78" fillId="0" borderId="42" xfId="6" applyFont="1" applyBorder="1" applyAlignment="1">
      <alignment horizontal="center" vertical="center"/>
    </xf>
    <xf numFmtId="0" fontId="78" fillId="0" borderId="66" xfId="6" applyFont="1" applyBorder="1" applyAlignment="1">
      <alignment vertical="center"/>
    </xf>
    <xf numFmtId="0" fontId="15" fillId="0" borderId="6" xfId="3" quotePrefix="1" applyFont="1" applyBorder="1" applyAlignment="1">
      <alignment horizontal="center"/>
    </xf>
    <xf numFmtId="0" fontId="15" fillId="0" borderId="8" xfId="3" quotePrefix="1" applyFont="1" applyBorder="1" applyAlignment="1">
      <alignment horizontal="center"/>
    </xf>
    <xf numFmtId="14" fontId="15" fillId="0" borderId="9" xfId="3" applyNumberFormat="1" applyFont="1" applyBorder="1"/>
    <xf numFmtId="0" fontId="65" fillId="0" borderId="2" xfId="7" applyFont="1" applyFill="1" applyBorder="1" applyAlignment="1"/>
    <xf numFmtId="0" fontId="27" fillId="0" borderId="2" xfId="0" applyFont="1" applyFill="1" applyBorder="1"/>
    <xf numFmtId="170" fontId="23" fillId="0" borderId="7" xfId="5" applyNumberFormat="1" applyFont="1" applyBorder="1"/>
    <xf numFmtId="0" fontId="2" fillId="0" borderId="48" xfId="0" applyFont="1" applyBorder="1"/>
    <xf numFmtId="0" fontId="30" fillId="13" borderId="68" xfId="6" applyFont="1" applyFill="1" applyBorder="1" applyAlignment="1">
      <alignment horizontal="center"/>
    </xf>
    <xf numFmtId="0" fontId="30" fillId="13" borderId="67" xfId="6" applyFont="1" applyFill="1" applyBorder="1" applyAlignment="1">
      <alignment horizontal="center"/>
    </xf>
    <xf numFmtId="0" fontId="30" fillId="13" borderId="69" xfId="6" applyFont="1" applyFill="1" applyBorder="1" applyAlignment="1">
      <alignment horizontal="center"/>
    </xf>
    <xf numFmtId="0" fontId="2" fillId="0" borderId="70" xfId="0" applyFont="1" applyBorder="1"/>
    <xf numFmtId="4" fontId="2" fillId="0" borderId="70" xfId="0" applyNumberFormat="1" applyFont="1" applyBorder="1"/>
    <xf numFmtId="0" fontId="2" fillId="0" borderId="71" xfId="0" applyFont="1" applyBorder="1"/>
    <xf numFmtId="0" fontId="2" fillId="0" borderId="47" xfId="0" applyFont="1" applyBorder="1"/>
    <xf numFmtId="4" fontId="2" fillId="0" borderId="47" xfId="0" applyNumberFormat="1" applyFont="1" applyBorder="1"/>
    <xf numFmtId="0" fontId="2" fillId="0" borderId="15" xfId="0" applyFont="1" applyBorder="1"/>
    <xf numFmtId="4" fontId="2" fillId="0" borderId="15" xfId="0" applyNumberFormat="1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4" xfId="0" applyFont="1" applyBorder="1"/>
    <xf numFmtId="0" fontId="9" fillId="0" borderId="25" xfId="0" applyFont="1" applyBorder="1"/>
    <xf numFmtId="0" fontId="26" fillId="0" borderId="2" xfId="0" applyFont="1" applyBorder="1" applyAlignment="1">
      <alignment horizontal="center" vertical="center"/>
    </xf>
    <xf numFmtId="0" fontId="9" fillId="2" borderId="6" xfId="0" applyFont="1" applyFill="1" applyBorder="1"/>
    <xf numFmtId="0" fontId="9" fillId="2" borderId="7" xfId="0" applyFont="1" applyFill="1" applyBorder="1"/>
    <xf numFmtId="0" fontId="79" fillId="0" borderId="2" xfId="0" applyFont="1" applyBorder="1" applyAlignment="1">
      <alignment horizont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7" fillId="0" borderId="6" xfId="0" applyFont="1" applyBorder="1"/>
    <xf numFmtId="0" fontId="27" fillId="0" borderId="7" xfId="0" applyFont="1" applyBorder="1"/>
    <xf numFmtId="0" fontId="26" fillId="0" borderId="9" xfId="0" applyFont="1" applyBorder="1" applyAlignment="1">
      <alignment horizontal="center" vertical="center"/>
    </xf>
    <xf numFmtId="0" fontId="27" fillId="0" borderId="9" xfId="0" applyNumberFormat="1" applyFont="1" applyBorder="1"/>
    <xf numFmtId="0" fontId="27" fillId="0" borderId="9" xfId="0" applyFont="1" applyBorder="1"/>
    <xf numFmtId="0" fontId="27" fillId="0" borderId="10" xfId="0" applyFont="1" applyBorder="1"/>
    <xf numFmtId="0" fontId="15" fillId="0" borderId="9" xfId="3" applyNumberFormat="1" applyFont="1" applyBorder="1"/>
    <xf numFmtId="0" fontId="14" fillId="2" borderId="6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0" borderId="8" xfId="3" applyFont="1" applyBorder="1"/>
    <xf numFmtId="0" fontId="14" fillId="0" borderId="10" xfId="3" applyFont="1" applyBorder="1"/>
    <xf numFmtId="0" fontId="14" fillId="2" borderId="6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4" fillId="0" borderId="16" xfId="3" applyFont="1" applyBorder="1"/>
    <xf numFmtId="14" fontId="15" fillId="0" borderId="13" xfId="3" applyNumberFormat="1" applyFont="1" applyBorder="1"/>
    <xf numFmtId="14" fontId="15" fillId="0" borderId="12" xfId="3" applyNumberFormat="1" applyFont="1" applyBorder="1"/>
    <xf numFmtId="0" fontId="14" fillId="0" borderId="7" xfId="3" applyFont="1" applyBorder="1" applyAlignment="1">
      <alignment horizontal="center"/>
    </xf>
    <xf numFmtId="0" fontId="14" fillId="0" borderId="10" xfId="3" applyFont="1" applyBorder="1" applyAlignment="1">
      <alignment horizontal="center"/>
    </xf>
    <xf numFmtId="0" fontId="36" fillId="4" borderId="17" xfId="0" applyFont="1" applyFill="1" applyBorder="1" applyAlignment="1">
      <alignment horizontal="center" vertical="center"/>
    </xf>
    <xf numFmtId="0" fontId="36" fillId="4" borderId="72" xfId="0" applyFont="1" applyFill="1" applyBorder="1" applyAlignment="1">
      <alignment horizontal="center" vertical="center"/>
    </xf>
    <xf numFmtId="0" fontId="36" fillId="4" borderId="72" xfId="0" applyFont="1" applyFill="1" applyBorder="1" applyAlignment="1">
      <alignment horizontal="center" vertical="center" wrapText="1"/>
    </xf>
    <xf numFmtId="0" fontId="36" fillId="4" borderId="73" xfId="0" applyFont="1" applyFill="1" applyBorder="1" applyAlignment="1">
      <alignment horizontal="center" vertical="center" wrapText="1"/>
    </xf>
    <xf numFmtId="0" fontId="36" fillId="6" borderId="74" xfId="0" applyFont="1" applyFill="1" applyBorder="1" applyAlignment="1">
      <alignment horizontal="center"/>
    </xf>
    <xf numFmtId="0" fontId="37" fillId="6" borderId="75" xfId="0" applyFont="1" applyFill="1" applyBorder="1"/>
    <xf numFmtId="0" fontId="36" fillId="9" borderId="74" xfId="0" applyFont="1" applyFill="1" applyBorder="1" applyAlignment="1">
      <alignment horizontal="center"/>
    </xf>
    <xf numFmtId="0" fontId="37" fillId="9" borderId="75" xfId="0" applyFont="1" applyFill="1" applyBorder="1"/>
    <xf numFmtId="0" fontId="36" fillId="6" borderId="59" xfId="0" applyFont="1" applyFill="1" applyBorder="1" applyAlignment="1">
      <alignment horizontal="center"/>
    </xf>
    <xf numFmtId="0" fontId="37" fillId="6" borderId="76" xfId="0" applyFont="1" applyFill="1" applyBorder="1"/>
    <xf numFmtId="14" fontId="37" fillId="6" borderId="76" xfId="0" applyNumberFormat="1" applyFont="1" applyFill="1" applyBorder="1"/>
    <xf numFmtId="0" fontId="37" fillId="6" borderId="10" xfId="0" applyFont="1" applyFill="1" applyBorder="1"/>
    <xf numFmtId="0" fontId="65" fillId="0" borderId="6" xfId="7" applyFont="1" applyFill="1" applyBorder="1" applyAlignment="1">
      <alignment horizontal="center"/>
    </xf>
    <xf numFmtId="0" fontId="65" fillId="0" borderId="8" xfId="7" applyFont="1" applyFill="1" applyBorder="1" applyAlignment="1">
      <alignment horizontal="center"/>
    </xf>
    <xf numFmtId="168" fontId="65" fillId="0" borderId="9" xfId="7" applyNumberFormat="1" applyFont="1" applyFill="1" applyBorder="1"/>
    <xf numFmtId="168" fontId="65" fillId="0" borderId="10" xfId="7" applyNumberFormat="1" applyFont="1" applyFill="1" applyBorder="1"/>
    <xf numFmtId="0" fontId="66" fillId="12" borderId="2" xfId="7" applyFont="1" applyFill="1" applyBorder="1" applyAlignment="1">
      <alignment horizontal="center" vertical="center" wrapText="1"/>
    </xf>
    <xf numFmtId="0" fontId="66" fillId="12" borderId="2" xfId="7" applyFont="1" applyFill="1" applyBorder="1" applyAlignment="1">
      <alignment horizontal="center" vertical="center"/>
    </xf>
    <xf numFmtId="0" fontId="66" fillId="0" borderId="4" xfId="7" applyFont="1" applyFill="1" applyBorder="1"/>
    <xf numFmtId="168" fontId="66" fillId="0" borderId="4" xfId="8" applyNumberFormat="1" applyFont="1" applyFill="1" applyBorder="1"/>
    <xf numFmtId="0" fontId="66" fillId="12" borderId="6" xfId="7" applyFont="1" applyFill="1" applyBorder="1" applyAlignment="1">
      <alignment horizontal="center" vertical="center" wrapText="1"/>
    </xf>
    <xf numFmtId="0" fontId="66" fillId="12" borderId="7" xfId="7" applyFont="1" applyFill="1" applyBorder="1" applyAlignment="1">
      <alignment horizontal="center" vertical="center" wrapText="1"/>
    </xf>
    <xf numFmtId="0" fontId="15" fillId="0" borderId="17" xfId="0" applyFont="1" applyBorder="1"/>
    <xf numFmtId="0" fontId="15" fillId="0" borderId="6" xfId="0" applyFont="1" applyBorder="1"/>
    <xf numFmtId="0" fontId="15" fillId="0" borderId="7" xfId="0" applyNumberFormat="1" applyFont="1" applyBorder="1"/>
    <xf numFmtId="0" fontId="15" fillId="0" borderId="8" xfId="0" applyFont="1" applyBorder="1"/>
    <xf numFmtId="0" fontId="15" fillId="0" borderId="9" xfId="0" applyNumberFormat="1" applyFont="1" applyBorder="1"/>
    <xf numFmtId="14" fontId="15" fillId="0" borderId="9" xfId="0" applyNumberFormat="1" applyFont="1" applyBorder="1"/>
    <xf numFmtId="0" fontId="15" fillId="0" borderId="10" xfId="0" applyNumberFormat="1" applyFont="1" applyBorder="1"/>
    <xf numFmtId="171" fontId="2" fillId="0" borderId="3" xfId="0" quotePrefix="1" applyNumberFormat="1" applyFont="1" applyBorder="1" applyAlignment="1">
      <alignment horizontal="left"/>
    </xf>
    <xf numFmtId="171" fontId="2" fillId="0" borderId="6" xfId="0" quotePrefix="1" applyNumberFormat="1" applyFont="1" applyBorder="1" applyAlignment="1">
      <alignment horizontal="left"/>
    </xf>
    <xf numFmtId="0" fontId="15" fillId="0" borderId="2" xfId="2" applyNumberFormat="1" applyFont="1" applyBorder="1"/>
    <xf numFmtId="168" fontId="15" fillId="0" borderId="2" xfId="5" applyNumberFormat="1" applyFont="1" applyBorder="1"/>
    <xf numFmtId="0" fontId="15" fillId="0" borderId="9" xfId="3" applyFont="1" applyBorder="1" applyAlignment="1">
      <alignment horizontal="center"/>
    </xf>
    <xf numFmtId="172" fontId="15" fillId="0" borderId="6" xfId="3" applyNumberFormat="1" applyFont="1" applyBorder="1" applyAlignment="1">
      <alignment horizontal="center"/>
    </xf>
    <xf numFmtId="0" fontId="2" fillId="2" borderId="0" xfId="0" applyFont="1" applyFill="1"/>
    <xf numFmtId="0" fontId="80" fillId="2" borderId="0" xfId="0" applyFont="1" applyFill="1"/>
    <xf numFmtId="0" fontId="4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3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34" xfId="0" applyFont="1" applyBorder="1"/>
    <xf numFmtId="0" fontId="16" fillId="0" borderId="1" xfId="1" applyFont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0" fontId="18" fillId="0" borderId="39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5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3" fillId="0" borderId="0" xfId="1" applyFont="1" applyBorder="1" applyAlignment="1">
      <alignment horizontal="center"/>
    </xf>
    <xf numFmtId="0" fontId="14" fillId="0" borderId="16" xfId="3" applyFont="1" applyBorder="1" applyAlignment="1">
      <alignment horizontal="center" wrapText="1"/>
    </xf>
    <xf numFmtId="0" fontId="14" fillId="0" borderId="13" xfId="3" applyFont="1" applyBorder="1" applyAlignment="1">
      <alignment horizontal="center"/>
    </xf>
    <xf numFmtId="0" fontId="34" fillId="2" borderId="51" xfId="3" applyFont="1" applyFill="1" applyBorder="1" applyAlignment="1">
      <alignment horizontal="center"/>
    </xf>
    <xf numFmtId="0" fontId="34" fillId="2" borderId="52" xfId="3" applyFont="1" applyFill="1" applyBorder="1" applyAlignment="1">
      <alignment horizontal="center"/>
    </xf>
    <xf numFmtId="0" fontId="35" fillId="0" borderId="46" xfId="3" applyFont="1" applyBorder="1" applyAlignment="1">
      <alignment horizontal="center"/>
    </xf>
    <xf numFmtId="0" fontId="13" fillId="0" borderId="51" xfId="3" applyFont="1" applyBorder="1" applyAlignment="1">
      <alignment horizontal="center" vertical="center"/>
    </xf>
    <xf numFmtId="0" fontId="13" fillId="0" borderId="57" xfId="3" applyFont="1" applyBorder="1" applyAlignment="1">
      <alignment horizontal="center" vertical="center"/>
    </xf>
    <xf numFmtId="0" fontId="13" fillId="0" borderId="52" xfId="3" applyFont="1" applyBorder="1" applyAlignment="1">
      <alignment horizontal="center" vertical="center"/>
    </xf>
    <xf numFmtId="0" fontId="14" fillId="2" borderId="51" xfId="3" applyFont="1" applyFill="1" applyBorder="1" applyAlignment="1">
      <alignment horizontal="center" vertical="center"/>
    </xf>
    <xf numFmtId="0" fontId="14" fillId="2" borderId="57" xfId="3" applyFont="1" applyFill="1" applyBorder="1" applyAlignment="1">
      <alignment horizontal="center" vertical="center"/>
    </xf>
    <xf numFmtId="0" fontId="14" fillId="2" borderId="52" xfId="3" applyFont="1" applyFill="1" applyBorder="1" applyAlignment="1">
      <alignment horizontal="center" vertical="center"/>
    </xf>
    <xf numFmtId="0" fontId="14" fillId="2" borderId="51" xfId="3" applyFont="1" applyFill="1" applyBorder="1" applyAlignment="1">
      <alignment horizontal="center"/>
    </xf>
    <xf numFmtId="0" fontId="14" fillId="2" borderId="57" xfId="3" applyFont="1" applyFill="1" applyBorder="1" applyAlignment="1">
      <alignment horizontal="center"/>
    </xf>
    <xf numFmtId="0" fontId="14" fillId="2" borderId="52" xfId="3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8" fillId="5" borderId="3" xfId="0" applyFont="1" applyFill="1" applyBorder="1" applyAlignment="1">
      <alignment horizontal="center"/>
    </xf>
    <xf numFmtId="0" fontId="38" fillId="5" borderId="5" xfId="0" applyFont="1" applyFill="1" applyBorder="1" applyAlignment="1">
      <alignment horizontal="center"/>
    </xf>
    <xf numFmtId="0" fontId="38" fillId="5" borderId="17" xfId="0" applyFont="1" applyFill="1" applyBorder="1" applyAlignment="1">
      <alignment horizontal="center"/>
    </xf>
    <xf numFmtId="0" fontId="38" fillId="5" borderId="18" xfId="0" applyFont="1" applyFill="1" applyBorder="1" applyAlignment="1">
      <alignment horizontal="center"/>
    </xf>
    <xf numFmtId="0" fontId="38" fillId="5" borderId="19" xfId="0" applyFont="1" applyFill="1" applyBorder="1" applyAlignment="1">
      <alignment horizontal="center"/>
    </xf>
    <xf numFmtId="0" fontId="46" fillId="0" borderId="0" xfId="0" applyFont="1"/>
    <xf numFmtId="0" fontId="48" fillId="5" borderId="38" xfId="0" applyFont="1" applyFill="1" applyBorder="1" applyAlignment="1">
      <alignment horizontal="center"/>
    </xf>
    <xf numFmtId="0" fontId="48" fillId="5" borderId="11" xfId="0" applyFont="1" applyFill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50" fillId="0" borderId="2" xfId="0" applyFont="1" applyBorder="1"/>
    <xf numFmtId="0" fontId="52" fillId="0" borderId="6" xfId="7" applyFont="1" applyBorder="1" applyAlignment="1"/>
    <xf numFmtId="0" fontId="52" fillId="0" borderId="2" xfId="7" applyFont="1" applyBorder="1" applyAlignment="1"/>
    <xf numFmtId="0" fontId="52" fillId="0" borderId="8" xfId="7" applyFont="1" applyBorder="1" applyAlignment="1"/>
    <xf numFmtId="0" fontId="52" fillId="0" borderId="9" xfId="7" applyFont="1" applyBorder="1" applyAlignment="1"/>
    <xf numFmtId="0" fontId="63" fillId="12" borderId="1" xfId="1" applyFont="1" applyFill="1" applyAlignment="1">
      <alignment horizontal="center"/>
    </xf>
    <xf numFmtId="0" fontId="58" fillId="12" borderId="51" xfId="7" applyFont="1" applyFill="1" applyBorder="1" applyAlignment="1">
      <alignment horizontal="center"/>
    </xf>
    <xf numFmtId="0" fontId="58" fillId="12" borderId="52" xfId="7" applyFont="1" applyFill="1" applyBorder="1" applyAlignment="1">
      <alignment horizontal="center"/>
    </xf>
    <xf numFmtId="0" fontId="58" fillId="12" borderId="3" xfId="7" applyFont="1" applyFill="1" applyBorder="1" applyAlignment="1">
      <alignment horizontal="center"/>
    </xf>
    <xf numFmtId="0" fontId="58" fillId="12" borderId="4" xfId="7" applyFont="1" applyFill="1" applyBorder="1" applyAlignment="1">
      <alignment horizontal="center"/>
    </xf>
    <xf numFmtId="0" fontId="58" fillId="12" borderId="5" xfId="7" applyFont="1" applyFill="1" applyBorder="1" applyAlignment="1">
      <alignment horizontal="center"/>
    </xf>
    <xf numFmtId="0" fontId="62" fillId="0" borderId="3" xfId="7" applyFont="1" applyBorder="1"/>
    <xf numFmtId="0" fontId="62" fillId="0" borderId="4" xfId="7" applyFont="1" applyBorder="1"/>
    <xf numFmtId="0" fontId="58" fillId="0" borderId="53" xfId="7" applyFont="1" applyFill="1" applyBorder="1" applyAlignment="1">
      <alignment horizontal="center"/>
    </xf>
    <xf numFmtId="0" fontId="58" fillId="0" borderId="55" xfId="7" applyFont="1" applyFill="1" applyBorder="1" applyAlignment="1">
      <alignment horizontal="center"/>
    </xf>
    <xf numFmtId="0" fontId="58" fillId="0" borderId="54" xfId="7" applyFont="1" applyFill="1" applyBorder="1" applyAlignment="1">
      <alignment horizontal="center"/>
    </xf>
    <xf numFmtId="0" fontId="64" fillId="0" borderId="0" xfId="7" applyFont="1" applyFill="1" applyBorder="1" applyAlignment="1">
      <alignment horizontal="center"/>
    </xf>
    <xf numFmtId="0" fontId="66" fillId="12" borderId="3" xfId="7" applyFont="1" applyFill="1" applyBorder="1" applyAlignment="1">
      <alignment horizontal="center"/>
    </xf>
    <xf numFmtId="0" fontId="66" fillId="12" borderId="4" xfId="7" applyFont="1" applyFill="1" applyBorder="1" applyAlignment="1">
      <alignment horizontal="center"/>
    </xf>
    <xf numFmtId="0" fontId="66" fillId="12" borderId="5" xfId="7" applyFont="1" applyFill="1" applyBorder="1" applyAlignment="1">
      <alignment horizontal="center"/>
    </xf>
    <xf numFmtId="0" fontId="66" fillId="12" borderId="51" xfId="7" applyFont="1" applyFill="1" applyBorder="1" applyAlignment="1">
      <alignment horizontal="center"/>
    </xf>
    <xf numFmtId="0" fontId="66" fillId="12" borderId="57" xfId="7" applyFont="1" applyFill="1" applyBorder="1" applyAlignment="1">
      <alignment horizontal="center"/>
    </xf>
    <xf numFmtId="0" fontId="66" fillId="12" borderId="52" xfId="7" applyFont="1" applyFill="1" applyBorder="1" applyAlignment="1">
      <alignment horizontal="center"/>
    </xf>
    <xf numFmtId="0" fontId="66" fillId="0" borderId="77" xfId="7" applyFont="1" applyFill="1" applyBorder="1" applyAlignment="1">
      <alignment horizontal="center"/>
    </xf>
    <xf numFmtId="0" fontId="66" fillId="0" borderId="11" xfId="7" applyFont="1" applyFill="1" applyBorder="1" applyAlignment="1">
      <alignment horizontal="center"/>
    </xf>
    <xf numFmtId="0" fontId="66" fillId="0" borderId="41" xfId="7" applyFont="1" applyFill="1" applyBorder="1" applyAlignment="1">
      <alignment horizontal="center"/>
    </xf>
    <xf numFmtId="0" fontId="69" fillId="0" borderId="0" xfId="7" applyFont="1" applyAlignment="1">
      <alignment horizontal="center"/>
    </xf>
    <xf numFmtId="0" fontId="71" fillId="0" borderId="51" xfId="7" applyFont="1" applyBorder="1" applyAlignment="1">
      <alignment horizontal="center"/>
    </xf>
    <xf numFmtId="0" fontId="71" fillId="0" borderId="57" xfId="7" applyFont="1" applyBorder="1" applyAlignment="1">
      <alignment horizontal="center"/>
    </xf>
    <xf numFmtId="0" fontId="71" fillId="0" borderId="52" xfId="7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4" fillId="3" borderId="51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33" fillId="0" borderId="62" xfId="1" applyFont="1" applyBorder="1" applyAlignment="1">
      <alignment horizontal="center" vertical="center"/>
    </xf>
    <xf numFmtId="0" fontId="33" fillId="0" borderId="63" xfId="1" applyFont="1" applyBorder="1" applyAlignment="1">
      <alignment horizontal="center" vertical="center"/>
    </xf>
    <xf numFmtId="0" fontId="33" fillId="0" borderId="64" xfId="1" applyFont="1" applyBorder="1" applyAlignment="1">
      <alignment horizontal="center" vertical="center"/>
    </xf>
    <xf numFmtId="0" fontId="14" fillId="2" borderId="3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4" xfId="3" applyFont="1" applyFill="1" applyBorder="1" applyAlignment="1">
      <alignment horizontal="center"/>
    </xf>
    <xf numFmtId="174" fontId="15" fillId="0" borderId="7" xfId="3" applyNumberFormat="1" applyFont="1" applyBorder="1"/>
    <xf numFmtId="174" fontId="15" fillId="0" borderId="2" xfId="3" applyNumberFormat="1" applyFont="1" applyBorder="1"/>
    <xf numFmtId="175" fontId="15" fillId="0" borderId="2" xfId="3" applyNumberFormat="1" applyFont="1" applyBorder="1"/>
    <xf numFmtId="175" fontId="15" fillId="0" borderId="7" xfId="3" applyNumberFormat="1" applyFont="1" applyBorder="1"/>
  </cellXfs>
  <cellStyles count="10">
    <cellStyle name="Comma" xfId="5" builtinId="3"/>
    <cellStyle name="Comma 2" xfId="8"/>
    <cellStyle name="Comma 3" xfId="9"/>
    <cellStyle name="Heading 1" xfId="1" builtinId="16"/>
    <cellStyle name="Heading 2" xfId="6" builtinId="17"/>
    <cellStyle name="Hyperlink" xfId="4" builtinId="8"/>
    <cellStyle name="Normal" xfId="0" builtinId="0"/>
    <cellStyle name="Normal 2" xfId="3"/>
    <cellStyle name="Normal 3" xfId="7"/>
    <cellStyle name="Percent" xfId="2" builtinId="5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0"/>
  <sheetViews>
    <sheetView zoomScale="70" zoomScaleNormal="70" workbookViewId="0">
      <selection activeCell="F14" sqref="F14"/>
    </sheetView>
  </sheetViews>
  <sheetFormatPr defaultRowHeight="18.75" x14ac:dyDescent="0.3"/>
  <cols>
    <col min="1" max="1" width="22.28515625" style="1" bestFit="1" customWidth="1"/>
    <col min="2" max="2" width="18.28515625" style="1" customWidth="1"/>
    <col min="3" max="3" width="14.85546875" style="1" customWidth="1"/>
    <col min="4" max="4" width="17.85546875" style="1" bestFit="1" customWidth="1"/>
    <col min="5" max="5" width="17.5703125" style="1" bestFit="1" customWidth="1"/>
    <col min="6" max="6" width="13.5703125" style="1" bestFit="1" customWidth="1"/>
    <col min="7" max="7" width="9" style="1" bestFit="1" customWidth="1"/>
    <col min="8" max="8" width="15.5703125" style="1" bestFit="1" customWidth="1"/>
    <col min="9" max="9" width="14.7109375" style="1" bestFit="1" customWidth="1"/>
    <col min="10" max="10" width="9.140625" style="1"/>
    <col min="11" max="11" width="16.28515625" style="1" bestFit="1" customWidth="1"/>
    <col min="12" max="12" width="18" style="1" customWidth="1"/>
    <col min="13" max="16384" width="9.140625" style="1"/>
  </cols>
  <sheetData>
    <row r="1" spans="1:12" x14ac:dyDescent="0.3">
      <c r="A1" t="s">
        <v>0</v>
      </c>
      <c r="B1"/>
      <c r="C1"/>
      <c r="D1"/>
      <c r="E1"/>
      <c r="F1"/>
      <c r="G1"/>
      <c r="H1"/>
      <c r="I1"/>
      <c r="J1"/>
    </row>
    <row r="2" spans="1:12" x14ac:dyDescent="0.3">
      <c r="A2" t="s">
        <v>1</v>
      </c>
      <c r="B2"/>
      <c r="C2"/>
      <c r="D2"/>
      <c r="E2"/>
      <c r="F2"/>
      <c r="G2"/>
      <c r="H2"/>
      <c r="I2"/>
      <c r="J2"/>
    </row>
    <row r="3" spans="1:12" x14ac:dyDescent="0.3">
      <c r="A3"/>
      <c r="B3"/>
      <c r="C3"/>
      <c r="D3"/>
      <c r="E3"/>
      <c r="F3"/>
      <c r="G3"/>
      <c r="H3"/>
      <c r="I3"/>
      <c r="J3"/>
    </row>
    <row r="4" spans="1:12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/>
    </row>
    <row r="5" spans="1:12" ht="23.25" customHeight="1" x14ac:dyDescent="0.3">
      <c r="A5" t="s">
        <v>531</v>
      </c>
      <c r="B5" t="s">
        <v>556</v>
      </c>
      <c r="C5" t="s">
        <v>568</v>
      </c>
      <c r="D5" t="s">
        <v>15</v>
      </c>
      <c r="E5">
        <v>38808</v>
      </c>
      <c r="F5">
        <v>2</v>
      </c>
      <c r="G5">
        <v>35000</v>
      </c>
      <c r="H5"/>
      <c r="I5"/>
      <c r="J5"/>
    </row>
    <row r="6" spans="1:12" ht="23.25" customHeight="1" x14ac:dyDescent="0.3">
      <c r="A6" t="s">
        <v>532</v>
      </c>
      <c r="B6" t="s">
        <v>557</v>
      </c>
      <c r="C6" t="s">
        <v>569</v>
      </c>
      <c r="D6" t="s">
        <v>16</v>
      </c>
      <c r="E6">
        <v>39889</v>
      </c>
      <c r="F6">
        <v>2</v>
      </c>
      <c r="G6">
        <v>33000</v>
      </c>
      <c r="H6"/>
      <c r="I6"/>
      <c r="J6"/>
    </row>
    <row r="7" spans="1:12" ht="23.25" customHeight="1" x14ac:dyDescent="0.3">
      <c r="A7" t="s">
        <v>533</v>
      </c>
      <c r="B7" t="s">
        <v>558</v>
      </c>
      <c r="C7" t="s">
        <v>570</v>
      </c>
      <c r="D7" t="s">
        <v>17</v>
      </c>
      <c r="E7">
        <v>39529</v>
      </c>
      <c r="F7">
        <v>2</v>
      </c>
      <c r="G7">
        <v>51000</v>
      </c>
      <c r="H7"/>
      <c r="I7"/>
      <c r="J7"/>
    </row>
    <row r="8" spans="1:12" ht="23.25" customHeight="1" x14ac:dyDescent="0.3">
      <c r="A8" t="s">
        <v>534</v>
      </c>
      <c r="B8" t="s">
        <v>559</v>
      </c>
      <c r="C8" t="s">
        <v>571</v>
      </c>
      <c r="D8" t="s">
        <v>18</v>
      </c>
      <c r="E8">
        <v>39522</v>
      </c>
      <c r="F8">
        <v>7</v>
      </c>
      <c r="G8">
        <v>55000</v>
      </c>
      <c r="H8"/>
      <c r="I8"/>
      <c r="J8"/>
    </row>
    <row r="9" spans="1:12" ht="23.25" customHeight="1" x14ac:dyDescent="0.3">
      <c r="A9" t="s">
        <v>11</v>
      </c>
      <c r="B9" t="s">
        <v>560</v>
      </c>
      <c r="C9" t="s">
        <v>572</v>
      </c>
      <c r="D9" t="s">
        <v>16</v>
      </c>
      <c r="E9">
        <v>39104</v>
      </c>
      <c r="F9">
        <v>4</v>
      </c>
      <c r="G9">
        <v>32000</v>
      </c>
      <c r="H9"/>
      <c r="I9"/>
      <c r="J9"/>
      <c r="L9" s="396" t="s">
        <v>582</v>
      </c>
    </row>
    <row r="10" spans="1:12" ht="23.25" customHeight="1" x14ac:dyDescent="0.3">
      <c r="A10" t="s">
        <v>12</v>
      </c>
      <c r="B10" t="s">
        <v>561</v>
      </c>
      <c r="C10" t="s">
        <v>573</v>
      </c>
      <c r="D10" t="s">
        <v>17</v>
      </c>
      <c r="E10">
        <v>37870</v>
      </c>
      <c r="F10">
        <v>4</v>
      </c>
      <c r="G10">
        <v>29000</v>
      </c>
      <c r="H10"/>
      <c r="I10"/>
      <c r="J10"/>
      <c r="L10" s="395" t="s">
        <v>585</v>
      </c>
    </row>
    <row r="11" spans="1:12" ht="23.25" customHeight="1" x14ac:dyDescent="0.3">
      <c r="A11" t="s">
        <v>19</v>
      </c>
      <c r="B11" t="s">
        <v>562</v>
      </c>
      <c r="C11" t="s">
        <v>574</v>
      </c>
      <c r="D11" t="s">
        <v>18</v>
      </c>
      <c r="E11">
        <v>39466</v>
      </c>
      <c r="F11">
        <v>2</v>
      </c>
      <c r="G11">
        <v>72000</v>
      </c>
      <c r="H11"/>
      <c r="I11"/>
      <c r="J11"/>
      <c r="L11" s="395" t="s">
        <v>585</v>
      </c>
    </row>
    <row r="12" spans="1:12" ht="23.25" customHeight="1" x14ac:dyDescent="0.3">
      <c r="A12" t="s">
        <v>535</v>
      </c>
      <c r="B12" t="s">
        <v>29</v>
      </c>
      <c r="C12" t="s">
        <v>575</v>
      </c>
      <c r="D12" t="s">
        <v>15</v>
      </c>
      <c r="E12">
        <v>38944</v>
      </c>
      <c r="F12">
        <v>2</v>
      </c>
      <c r="G12">
        <v>35000</v>
      </c>
      <c r="H12"/>
      <c r="I12"/>
      <c r="J12"/>
      <c r="L12" s="395" t="s">
        <v>584</v>
      </c>
    </row>
    <row r="13" spans="1:12" ht="23.25" customHeight="1" x14ac:dyDescent="0.3">
      <c r="A13" t="s">
        <v>536</v>
      </c>
      <c r="B13" t="s">
        <v>556</v>
      </c>
      <c r="C13" t="s">
        <v>576</v>
      </c>
      <c r="D13" t="s">
        <v>17</v>
      </c>
      <c r="E13">
        <v>38623</v>
      </c>
      <c r="F13">
        <v>2</v>
      </c>
      <c r="G13">
        <v>36000</v>
      </c>
      <c r="H13"/>
      <c r="I13"/>
      <c r="J13"/>
      <c r="K13" s="18"/>
      <c r="L13" s="395" t="s">
        <v>583</v>
      </c>
    </row>
    <row r="14" spans="1:12" ht="23.25" customHeight="1" x14ac:dyDescent="0.3">
      <c r="A14" t="s">
        <v>13</v>
      </c>
      <c r="B14" t="s">
        <v>563</v>
      </c>
      <c r="C14" t="s">
        <v>570</v>
      </c>
      <c r="D14"/>
      <c r="E14">
        <v>37989</v>
      </c>
      <c r="F14">
        <v>2</v>
      </c>
      <c r="G14">
        <v>38000</v>
      </c>
      <c r="H14"/>
      <c r="I14"/>
      <c r="J14"/>
      <c r="L14" s="395" t="s">
        <v>583</v>
      </c>
    </row>
    <row r="15" spans="1:12" ht="23.25" customHeight="1" x14ac:dyDescent="0.3">
      <c r="A15" t="s">
        <v>537</v>
      </c>
      <c r="B15" t="s">
        <v>556</v>
      </c>
      <c r="C15" t="s">
        <v>577</v>
      </c>
      <c r="D15"/>
      <c r="E15">
        <v>38374</v>
      </c>
      <c r="F15">
        <v>2</v>
      </c>
      <c r="G15">
        <v>34000</v>
      </c>
      <c r="H15"/>
      <c r="I15"/>
      <c r="J15"/>
      <c r="L15" s="395" t="s">
        <v>586</v>
      </c>
    </row>
    <row r="16" spans="1:12" ht="23.25" customHeight="1" x14ac:dyDescent="0.3">
      <c r="A16" t="s">
        <v>538</v>
      </c>
      <c r="B16" t="s">
        <v>564</v>
      </c>
      <c r="C16" t="s">
        <v>578</v>
      </c>
      <c r="D16"/>
      <c r="E16">
        <v>38972</v>
      </c>
      <c r="F16">
        <v>2</v>
      </c>
      <c r="G16">
        <v>40000</v>
      </c>
      <c r="H16"/>
      <c r="I16"/>
      <c r="J16"/>
      <c r="L16" s="395" t="s">
        <v>587</v>
      </c>
    </row>
    <row r="17" spans="1:10" ht="23.25" customHeight="1" x14ac:dyDescent="0.3">
      <c r="A17" t="s">
        <v>14</v>
      </c>
      <c r="B17" t="s">
        <v>565</v>
      </c>
      <c r="C17" t="s">
        <v>579</v>
      </c>
      <c r="D17"/>
      <c r="E17">
        <v>39368</v>
      </c>
      <c r="F17">
        <v>3</v>
      </c>
      <c r="G17">
        <v>60000</v>
      </c>
      <c r="H17"/>
      <c r="I17"/>
      <c r="J17"/>
    </row>
    <row r="18" spans="1:10" ht="23.25" customHeight="1" x14ac:dyDescent="0.3">
      <c r="A18" t="s">
        <v>539</v>
      </c>
      <c r="B18" t="s">
        <v>566</v>
      </c>
      <c r="C18" t="s">
        <v>580</v>
      </c>
      <c r="D18"/>
      <c r="E18">
        <v>38364</v>
      </c>
      <c r="F18">
        <v>4</v>
      </c>
      <c r="G18">
        <v>65000</v>
      </c>
      <c r="H18"/>
      <c r="I18"/>
      <c r="J18"/>
    </row>
    <row r="19" spans="1:10" ht="23.25" customHeight="1" x14ac:dyDescent="0.3">
      <c r="A19" t="s">
        <v>20</v>
      </c>
      <c r="B19" t="s">
        <v>567</v>
      </c>
      <c r="C19" t="s">
        <v>581</v>
      </c>
      <c r="D19"/>
      <c r="E19">
        <v>38493</v>
      </c>
      <c r="F19">
        <v>2</v>
      </c>
      <c r="G19">
        <v>47000</v>
      </c>
      <c r="H19"/>
      <c r="I19"/>
      <c r="J19"/>
    </row>
    <row r="20" spans="1:10" x14ac:dyDescent="0.3">
      <c r="A20"/>
      <c r="B20"/>
      <c r="C20"/>
      <c r="D20"/>
      <c r="E20"/>
      <c r="F20"/>
      <c r="G20"/>
      <c r="H20"/>
      <c r="I20"/>
      <c r="J20"/>
    </row>
  </sheetData>
  <sortState ref="L10:L16">
    <sortCondition ref="L10:L16" customList="S,M,L,XL,XXL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5"/>
  <sheetViews>
    <sheetView workbookViewId="0">
      <selection activeCell="C16" sqref="C16"/>
    </sheetView>
  </sheetViews>
  <sheetFormatPr defaultRowHeight="15" x14ac:dyDescent="0.25"/>
  <cols>
    <col min="1" max="1" width="4.85546875" bestFit="1" customWidth="1"/>
    <col min="2" max="2" width="10.28515625" bestFit="1" customWidth="1"/>
    <col min="3" max="5" width="10.140625" bestFit="1" customWidth="1"/>
    <col min="6" max="6" width="9.5703125" bestFit="1" customWidth="1"/>
    <col min="7" max="7" width="7.7109375" bestFit="1" customWidth="1"/>
    <col min="8" max="8" width="6.28515625" bestFit="1" customWidth="1"/>
    <col min="9" max="9" width="11.7109375" bestFit="1" customWidth="1"/>
  </cols>
  <sheetData>
    <row r="1" spans="1:9" ht="24" thickBot="1" x14ac:dyDescent="0.4">
      <c r="A1" s="425" t="s">
        <v>271</v>
      </c>
      <c r="B1" s="425"/>
      <c r="C1" s="425"/>
      <c r="D1" s="425"/>
      <c r="E1" s="425"/>
      <c r="F1" s="425"/>
      <c r="G1" s="425"/>
      <c r="H1" s="425"/>
      <c r="I1" s="425"/>
    </row>
    <row r="2" spans="1:9" ht="18.75" thickTop="1" thickBot="1" x14ac:dyDescent="0.35">
      <c r="A2" s="321" t="s">
        <v>252</v>
      </c>
      <c r="B2" s="322" t="s">
        <v>253</v>
      </c>
      <c r="C2" s="322" t="s">
        <v>254</v>
      </c>
      <c r="D2" s="322" t="s">
        <v>255</v>
      </c>
      <c r="E2" s="322" t="s">
        <v>256</v>
      </c>
      <c r="F2" s="322" t="s">
        <v>257</v>
      </c>
      <c r="G2" s="322" t="s">
        <v>258</v>
      </c>
      <c r="H2" s="322" t="s">
        <v>259</v>
      </c>
      <c r="I2" s="323" t="s">
        <v>260</v>
      </c>
    </row>
    <row r="3" spans="1:9" ht="19.5" thickTop="1" x14ac:dyDescent="0.3">
      <c r="A3" s="324"/>
      <c r="B3" s="324" t="s">
        <v>261</v>
      </c>
      <c r="C3" s="324">
        <v>8</v>
      </c>
      <c r="D3" s="324">
        <v>15</v>
      </c>
      <c r="E3" s="324">
        <v>9</v>
      </c>
      <c r="F3" s="325"/>
      <c r="G3" s="324"/>
      <c r="H3" s="324"/>
      <c r="I3" s="326"/>
    </row>
    <row r="4" spans="1:9" ht="18.75" x14ac:dyDescent="0.3">
      <c r="A4" s="327"/>
      <c r="B4" s="327" t="s">
        <v>262</v>
      </c>
      <c r="C4" s="327">
        <v>4</v>
      </c>
      <c r="D4" s="327">
        <v>15</v>
      </c>
      <c r="E4" s="327">
        <v>16</v>
      </c>
      <c r="F4" s="328"/>
      <c r="G4" s="327"/>
      <c r="H4" s="327"/>
      <c r="I4" s="320"/>
    </row>
    <row r="5" spans="1:9" ht="18.75" x14ac:dyDescent="0.3">
      <c r="A5" s="327"/>
      <c r="B5" s="327" t="s">
        <v>263</v>
      </c>
      <c r="C5" s="327">
        <v>11</v>
      </c>
      <c r="D5" s="327">
        <v>6</v>
      </c>
      <c r="E5" s="327">
        <v>8</v>
      </c>
      <c r="F5" s="328"/>
      <c r="G5" s="327"/>
      <c r="H5" s="327"/>
      <c r="I5" s="320"/>
    </row>
    <row r="6" spans="1:9" ht="18.75" x14ac:dyDescent="0.3">
      <c r="A6" s="327"/>
      <c r="B6" s="327" t="s">
        <v>264</v>
      </c>
      <c r="C6" s="327">
        <v>17</v>
      </c>
      <c r="D6" s="327">
        <v>16</v>
      </c>
      <c r="E6" s="327">
        <v>3</v>
      </c>
      <c r="F6" s="328"/>
      <c r="G6" s="327"/>
      <c r="H6" s="327"/>
      <c r="I6" s="320"/>
    </row>
    <row r="7" spans="1:9" ht="18.75" x14ac:dyDescent="0.3">
      <c r="A7" s="327"/>
      <c r="B7" s="327" t="s">
        <v>265</v>
      </c>
      <c r="C7" s="327">
        <v>17</v>
      </c>
      <c r="D7" s="327">
        <v>18</v>
      </c>
      <c r="E7" s="327">
        <v>10</v>
      </c>
      <c r="F7" s="328"/>
      <c r="G7" s="327"/>
      <c r="H7" s="327"/>
      <c r="I7" s="320"/>
    </row>
    <row r="8" spans="1:9" ht="18.75" x14ac:dyDescent="0.3">
      <c r="A8" s="327"/>
      <c r="B8" s="327" t="s">
        <v>266</v>
      </c>
      <c r="C8" s="327">
        <v>6</v>
      </c>
      <c r="D8" s="327">
        <v>5</v>
      </c>
      <c r="E8" s="327">
        <v>13</v>
      </c>
      <c r="F8" s="328"/>
      <c r="G8" s="327"/>
      <c r="H8" s="327"/>
      <c r="I8" s="320"/>
    </row>
    <row r="9" spans="1:9" ht="18.75" x14ac:dyDescent="0.3">
      <c r="A9" s="327"/>
      <c r="B9" s="327" t="s">
        <v>267</v>
      </c>
      <c r="C9" s="327">
        <v>18</v>
      </c>
      <c r="D9" s="327">
        <v>19</v>
      </c>
      <c r="E9" s="327">
        <v>15</v>
      </c>
      <c r="F9" s="328"/>
      <c r="G9" s="327"/>
      <c r="H9" s="327"/>
      <c r="I9" s="320"/>
    </row>
    <row r="10" spans="1:9" ht="18.75" x14ac:dyDescent="0.3">
      <c r="A10" s="327"/>
      <c r="B10" s="327" t="s">
        <v>268</v>
      </c>
      <c r="C10" s="327">
        <v>15</v>
      </c>
      <c r="D10" s="327">
        <v>8</v>
      </c>
      <c r="E10" s="327">
        <v>6</v>
      </c>
      <c r="F10" s="328"/>
      <c r="G10" s="327"/>
      <c r="H10" s="327"/>
      <c r="I10" s="320"/>
    </row>
    <row r="11" spans="1:9" ht="18.75" x14ac:dyDescent="0.3">
      <c r="A11" s="327"/>
      <c r="B11" s="327" t="s">
        <v>269</v>
      </c>
      <c r="C11" s="327">
        <v>15</v>
      </c>
      <c r="D11" s="327">
        <v>4</v>
      </c>
      <c r="E11" s="327">
        <v>16</v>
      </c>
      <c r="F11" s="328"/>
      <c r="G11" s="327"/>
      <c r="H11" s="327"/>
      <c r="I11" s="320"/>
    </row>
    <row r="12" spans="1:9" ht="18.75" x14ac:dyDescent="0.3">
      <c r="A12" s="327"/>
      <c r="B12" s="327" t="s">
        <v>264</v>
      </c>
      <c r="C12" s="327">
        <v>6</v>
      </c>
      <c r="D12" s="327">
        <v>11</v>
      </c>
      <c r="E12" s="327">
        <v>18</v>
      </c>
      <c r="F12" s="328"/>
      <c r="G12" s="327"/>
      <c r="H12" s="327"/>
      <c r="I12" s="320"/>
    </row>
    <row r="13" spans="1:9" ht="18.75" x14ac:dyDescent="0.3">
      <c r="A13" s="329"/>
      <c r="B13" s="329" t="s">
        <v>270</v>
      </c>
      <c r="C13" s="329">
        <v>16</v>
      </c>
      <c r="D13" s="329">
        <v>17</v>
      </c>
      <c r="E13" s="329">
        <v>5</v>
      </c>
      <c r="F13" s="330"/>
      <c r="G13" s="329"/>
      <c r="H13" s="329"/>
      <c r="I13" s="2"/>
    </row>
    <row r="14" spans="1:9" ht="18.75" x14ac:dyDescent="0.3">
      <c r="B14" s="104"/>
      <c r="C14" s="13"/>
      <c r="D14" s="13"/>
      <c r="E14" s="13"/>
      <c r="F14" s="12"/>
      <c r="G14" s="12"/>
      <c r="H14" s="12"/>
      <c r="I14" s="12"/>
    </row>
    <row r="16" spans="1:9" s="105" customFormat="1" ht="20.25" x14ac:dyDescent="0.3"/>
    <row r="17" s="105" customFormat="1" ht="20.25" x14ac:dyDescent="0.3"/>
    <row r="18" s="105" customFormat="1" ht="20.25" x14ac:dyDescent="0.3"/>
    <row r="19" s="105" customFormat="1" ht="20.25" x14ac:dyDescent="0.3"/>
    <row r="20" s="105" customFormat="1" ht="20.25" x14ac:dyDescent="0.3"/>
    <row r="21" s="105" customFormat="1" ht="20.25" x14ac:dyDescent="0.3"/>
    <row r="22" s="106" customFormat="1" ht="21" x14ac:dyDescent="0.35"/>
    <row r="23" s="106" customFormat="1" ht="21" x14ac:dyDescent="0.35"/>
    <row r="24" s="106" customFormat="1" ht="21" x14ac:dyDescent="0.35"/>
    <row r="25" s="106" customFormat="1" ht="21" x14ac:dyDescent="0.35"/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1"/>
  <sheetViews>
    <sheetView workbookViewId="0">
      <selection activeCell="E22" sqref="E22"/>
    </sheetView>
  </sheetViews>
  <sheetFormatPr defaultRowHeight="15" x14ac:dyDescent="0.2"/>
  <cols>
    <col min="1" max="1" width="19" style="44" bestFit="1" customWidth="1"/>
    <col min="2" max="2" width="15" style="44" bestFit="1" customWidth="1"/>
    <col min="3" max="3" width="7.85546875" style="44" bestFit="1" customWidth="1"/>
    <col min="4" max="4" width="9.140625" style="44"/>
    <col min="5" max="5" width="15.5703125" style="44" bestFit="1" customWidth="1"/>
    <col min="6" max="6" width="13.42578125" style="44" bestFit="1" customWidth="1"/>
    <col min="7" max="7" width="14.7109375" style="44" bestFit="1" customWidth="1"/>
    <col min="8" max="8" width="13.42578125" style="44" bestFit="1" customWidth="1"/>
    <col min="9" max="9" width="9.7109375" style="44" bestFit="1" customWidth="1"/>
    <col min="10" max="10" width="15.7109375" style="44" customWidth="1"/>
    <col min="11" max="16384" width="9.140625" style="44"/>
  </cols>
  <sheetData>
    <row r="1" spans="1:10" ht="21" thickBot="1" x14ac:dyDescent="0.35">
      <c r="A1" s="430" t="s">
        <v>275</v>
      </c>
      <c r="B1" s="430"/>
      <c r="C1" s="430"/>
      <c r="D1" s="430"/>
      <c r="E1" s="430"/>
      <c r="F1" s="430"/>
      <c r="G1" s="430"/>
      <c r="H1" s="430"/>
      <c r="I1" s="430"/>
      <c r="J1" s="430"/>
    </row>
    <row r="2" spans="1:10" ht="31.5" x14ac:dyDescent="0.2">
      <c r="A2" s="41" t="s">
        <v>133</v>
      </c>
      <c r="B2" s="42" t="s">
        <v>132</v>
      </c>
      <c r="C2" s="42" t="s">
        <v>131</v>
      </c>
      <c r="D2" s="42" t="s">
        <v>130</v>
      </c>
      <c r="E2" s="42" t="s">
        <v>129</v>
      </c>
      <c r="F2" s="42" t="s">
        <v>551</v>
      </c>
      <c r="G2" s="42" t="s">
        <v>128</v>
      </c>
      <c r="H2" s="42" t="s">
        <v>550</v>
      </c>
      <c r="I2" s="42" t="s">
        <v>314</v>
      </c>
      <c r="J2" s="43" t="s">
        <v>127</v>
      </c>
    </row>
    <row r="3" spans="1:10" ht="19.5" customHeight="1" x14ac:dyDescent="0.2">
      <c r="A3" s="45" t="s">
        <v>126</v>
      </c>
      <c r="B3" s="115">
        <v>111223</v>
      </c>
      <c r="C3" s="46">
        <v>8</v>
      </c>
      <c r="D3" s="46">
        <v>7.1</v>
      </c>
      <c r="E3" s="46">
        <v>8.4</v>
      </c>
      <c r="F3" s="46"/>
      <c r="G3" s="108" t="s">
        <v>117</v>
      </c>
      <c r="H3" s="46"/>
      <c r="I3" s="46"/>
      <c r="J3" s="47"/>
    </row>
    <row r="4" spans="1:10" ht="19.5" customHeight="1" x14ac:dyDescent="0.2">
      <c r="A4" s="45" t="s">
        <v>125</v>
      </c>
      <c r="B4" s="115">
        <v>444555666</v>
      </c>
      <c r="C4" s="46">
        <v>10</v>
      </c>
      <c r="D4" s="46">
        <v>7</v>
      </c>
      <c r="E4" s="46">
        <v>8</v>
      </c>
      <c r="F4" s="46"/>
      <c r="G4" s="108" t="s">
        <v>114</v>
      </c>
      <c r="H4" s="46"/>
      <c r="I4" s="46"/>
      <c r="J4" s="47"/>
    </row>
    <row r="5" spans="1:10" ht="19.5" customHeight="1" x14ac:dyDescent="0.2">
      <c r="A5" s="45" t="s">
        <v>124</v>
      </c>
      <c r="B5" s="115">
        <v>777889999</v>
      </c>
      <c r="C5" s="46">
        <v>7</v>
      </c>
      <c r="D5" s="46">
        <v>7</v>
      </c>
      <c r="E5" s="46">
        <v>6</v>
      </c>
      <c r="F5" s="46"/>
      <c r="G5" s="108" t="s">
        <v>117</v>
      </c>
      <c r="H5" s="46"/>
      <c r="I5" s="46"/>
      <c r="J5" s="47"/>
    </row>
    <row r="6" spans="1:10" ht="19.5" customHeight="1" x14ac:dyDescent="0.2">
      <c r="A6" s="45" t="s">
        <v>123</v>
      </c>
      <c r="B6" s="115">
        <v>123456789</v>
      </c>
      <c r="C6" s="46">
        <v>6.5</v>
      </c>
      <c r="D6" s="46">
        <v>6.5</v>
      </c>
      <c r="E6" s="46">
        <v>6</v>
      </c>
      <c r="F6" s="46"/>
      <c r="G6" s="108" t="s">
        <v>117</v>
      </c>
      <c r="H6" s="46"/>
      <c r="I6" s="46"/>
      <c r="J6" s="47"/>
    </row>
    <row r="7" spans="1:10" ht="19.5" customHeight="1" x14ac:dyDescent="0.2">
      <c r="A7" s="45" t="s">
        <v>122</v>
      </c>
      <c r="B7" s="115">
        <v>999999999</v>
      </c>
      <c r="C7" s="46">
        <v>7</v>
      </c>
      <c r="D7" s="46">
        <v>7</v>
      </c>
      <c r="E7" s="46">
        <v>6</v>
      </c>
      <c r="F7" s="46"/>
      <c r="G7" s="108" t="s">
        <v>117</v>
      </c>
      <c r="H7" s="46"/>
      <c r="I7" s="46"/>
      <c r="J7" s="47"/>
    </row>
    <row r="8" spans="1:10" ht="19.5" customHeight="1" x14ac:dyDescent="0.2">
      <c r="A8" s="45" t="s">
        <v>121</v>
      </c>
      <c r="B8" s="115">
        <v>888888888</v>
      </c>
      <c r="C8" s="46">
        <v>9</v>
      </c>
      <c r="D8" s="46">
        <v>9</v>
      </c>
      <c r="E8" s="46">
        <v>7</v>
      </c>
      <c r="F8" s="46"/>
      <c r="G8" s="108" t="s">
        <v>117</v>
      </c>
      <c r="H8" s="46"/>
      <c r="I8" s="46"/>
      <c r="J8" s="47"/>
    </row>
    <row r="9" spans="1:10" ht="19.5" customHeight="1" x14ac:dyDescent="0.2">
      <c r="A9" s="45" t="s">
        <v>120</v>
      </c>
      <c r="B9" s="115">
        <v>100000000</v>
      </c>
      <c r="C9" s="46">
        <v>6</v>
      </c>
      <c r="D9" s="46">
        <v>4</v>
      </c>
      <c r="E9" s="46">
        <v>4</v>
      </c>
      <c r="F9" s="46"/>
      <c r="G9" s="108" t="s">
        <v>114</v>
      </c>
      <c r="H9" s="46"/>
      <c r="I9" s="46"/>
      <c r="J9" s="47"/>
    </row>
    <row r="10" spans="1:10" ht="19.5" customHeight="1" x14ac:dyDescent="0.2">
      <c r="A10" s="45" t="s">
        <v>119</v>
      </c>
      <c r="B10" s="115">
        <v>222222222</v>
      </c>
      <c r="C10" s="46">
        <v>7.5</v>
      </c>
      <c r="D10" s="46">
        <v>7</v>
      </c>
      <c r="E10" s="46">
        <v>9.5</v>
      </c>
      <c r="F10" s="46"/>
      <c r="G10" s="108" t="s">
        <v>117</v>
      </c>
      <c r="H10" s="46"/>
      <c r="I10" s="46"/>
      <c r="J10" s="47"/>
    </row>
    <row r="11" spans="1:10" ht="19.5" customHeight="1" x14ac:dyDescent="0.2">
      <c r="A11" s="45" t="s">
        <v>118</v>
      </c>
      <c r="B11" s="115">
        <v>200000000</v>
      </c>
      <c r="C11" s="46">
        <v>8</v>
      </c>
      <c r="D11" s="46">
        <v>9</v>
      </c>
      <c r="E11" s="46">
        <v>7</v>
      </c>
      <c r="F11" s="46"/>
      <c r="G11" s="108" t="s">
        <v>117</v>
      </c>
      <c r="H11" s="46"/>
      <c r="I11" s="46"/>
      <c r="J11" s="47"/>
    </row>
    <row r="12" spans="1:10" ht="19.5" customHeight="1" x14ac:dyDescent="0.2">
      <c r="A12" s="45" t="s">
        <v>116</v>
      </c>
      <c r="B12" s="115">
        <v>444444444</v>
      </c>
      <c r="C12" s="46">
        <v>8.1999999999999993</v>
      </c>
      <c r="D12" s="46">
        <v>7.8</v>
      </c>
      <c r="E12" s="46">
        <v>7.7</v>
      </c>
      <c r="F12" s="46"/>
      <c r="G12" s="108" t="s">
        <v>114</v>
      </c>
      <c r="H12" s="46"/>
      <c r="I12" s="46"/>
      <c r="J12" s="47"/>
    </row>
    <row r="13" spans="1:10" ht="19.5" customHeight="1" thickBot="1" x14ac:dyDescent="0.25">
      <c r="A13" s="48" t="s">
        <v>115</v>
      </c>
      <c r="B13" s="348">
        <v>555555555</v>
      </c>
      <c r="C13" s="49">
        <v>6</v>
      </c>
      <c r="D13" s="49">
        <v>8.8000000000000007</v>
      </c>
      <c r="E13" s="49">
        <v>5</v>
      </c>
      <c r="F13" s="49"/>
      <c r="G13" s="393" t="s">
        <v>114</v>
      </c>
      <c r="H13" s="49"/>
      <c r="I13" s="49"/>
      <c r="J13" s="54"/>
    </row>
    <row r="14" spans="1:10" ht="19.5" customHeight="1" x14ac:dyDescent="0.2"/>
    <row r="15" spans="1:10" ht="19.5" customHeight="1" thickBot="1" x14ac:dyDescent="0.25"/>
    <row r="16" spans="1:10" ht="19.5" customHeight="1" x14ac:dyDescent="0.25">
      <c r="A16" s="50" t="s">
        <v>113</v>
      </c>
      <c r="B16" s="51">
        <v>0.3</v>
      </c>
      <c r="C16" s="51">
        <v>0.3</v>
      </c>
      <c r="D16" s="52">
        <v>0.4</v>
      </c>
      <c r="E16" s="426" t="s">
        <v>549</v>
      </c>
      <c r="G16" s="428" t="s">
        <v>314</v>
      </c>
      <c r="H16" s="429"/>
    </row>
    <row r="17" spans="1:8" ht="19.5" customHeight="1" x14ac:dyDescent="0.25">
      <c r="A17" s="45" t="s">
        <v>112</v>
      </c>
      <c r="B17" s="46"/>
      <c r="C17" s="46"/>
      <c r="D17" s="47"/>
      <c r="E17" s="427"/>
      <c r="G17" s="45">
        <v>0</v>
      </c>
      <c r="H17" s="358" t="s">
        <v>111</v>
      </c>
    </row>
    <row r="18" spans="1:8" ht="19.5" customHeight="1" thickBot="1" x14ac:dyDescent="0.3">
      <c r="A18" s="45" t="s">
        <v>110</v>
      </c>
      <c r="B18" s="46"/>
      <c r="C18" s="46"/>
      <c r="D18" s="47"/>
      <c r="E18" s="53">
        <v>3</v>
      </c>
      <c r="G18" s="45">
        <v>6</v>
      </c>
      <c r="H18" s="358" t="s">
        <v>109</v>
      </c>
    </row>
    <row r="19" spans="1:8" ht="19.5" customHeight="1" thickBot="1" x14ac:dyDescent="0.3">
      <c r="A19" s="48" t="s">
        <v>108</v>
      </c>
      <c r="B19" s="49"/>
      <c r="C19" s="49"/>
      <c r="D19" s="54"/>
      <c r="G19" s="45">
        <v>7</v>
      </c>
      <c r="H19" s="358" t="s">
        <v>107</v>
      </c>
    </row>
    <row r="20" spans="1:8" ht="19.5" customHeight="1" x14ac:dyDescent="0.25">
      <c r="G20" s="45">
        <v>8</v>
      </c>
      <c r="H20" s="358" t="s">
        <v>106</v>
      </c>
    </row>
    <row r="21" spans="1:8" ht="19.5" customHeight="1" thickBot="1" x14ac:dyDescent="0.3">
      <c r="G21" s="48">
        <v>9</v>
      </c>
      <c r="H21" s="359" t="s">
        <v>105</v>
      </c>
    </row>
  </sheetData>
  <mergeCells count="3">
    <mergeCell ref="E16:E17"/>
    <mergeCell ref="G16:H16"/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tabSelected="1" workbookViewId="0">
      <pane ySplit="2" topLeftCell="A3" activePane="bottomLeft" state="frozen"/>
      <selection pane="bottomLeft" activeCell="M8" sqref="M8"/>
    </sheetView>
  </sheetViews>
  <sheetFormatPr defaultRowHeight="15" x14ac:dyDescent="0.2"/>
  <cols>
    <col min="1" max="1" width="12.42578125" style="44" bestFit="1" customWidth="1"/>
    <col min="2" max="2" width="14.140625" style="44" bestFit="1" customWidth="1"/>
    <col min="3" max="3" width="15.7109375" style="44" bestFit="1" customWidth="1"/>
    <col min="4" max="4" width="19.5703125" style="44" bestFit="1" customWidth="1"/>
    <col min="5" max="5" width="15.85546875" style="44" bestFit="1" customWidth="1"/>
    <col min="6" max="6" width="21.7109375" style="44" bestFit="1" customWidth="1"/>
    <col min="7" max="7" width="16.5703125" style="44" bestFit="1" customWidth="1"/>
    <col min="8" max="8" width="8.85546875" style="44" bestFit="1" customWidth="1"/>
    <col min="9" max="9" width="13.42578125" style="44" bestFit="1" customWidth="1"/>
    <col min="10" max="10" width="16" style="44" bestFit="1" customWidth="1"/>
    <col min="11" max="11" width="8.28515625" style="44" bestFit="1" customWidth="1"/>
    <col min="12" max="16384" width="9.140625" style="44"/>
  </cols>
  <sheetData>
    <row r="1" spans="1:11" ht="26.25" x14ac:dyDescent="0.2">
      <c r="A1" s="431" t="s">
        <v>277</v>
      </c>
      <c r="B1" s="432"/>
      <c r="C1" s="432"/>
      <c r="D1" s="432"/>
      <c r="E1" s="432"/>
      <c r="F1" s="432"/>
      <c r="G1" s="432"/>
      <c r="H1" s="432"/>
      <c r="I1" s="432"/>
      <c r="J1" s="432"/>
      <c r="K1" s="433"/>
    </row>
    <row r="2" spans="1:11" ht="31.5" x14ac:dyDescent="0.2">
      <c r="A2" s="349" t="s">
        <v>417</v>
      </c>
      <c r="B2" s="107" t="s">
        <v>278</v>
      </c>
      <c r="C2" s="107" t="s">
        <v>279</v>
      </c>
      <c r="D2" s="107" t="s">
        <v>280</v>
      </c>
      <c r="E2" s="107" t="s">
        <v>281</v>
      </c>
      <c r="F2" s="107" t="s">
        <v>282</v>
      </c>
      <c r="G2" s="107" t="s">
        <v>283</v>
      </c>
      <c r="H2" s="107" t="s">
        <v>8</v>
      </c>
      <c r="I2" s="107" t="s">
        <v>284</v>
      </c>
      <c r="J2" s="107" t="s">
        <v>285</v>
      </c>
      <c r="K2" s="350" t="s">
        <v>286</v>
      </c>
    </row>
    <row r="3" spans="1:11" ht="18" customHeight="1" x14ac:dyDescent="0.2">
      <c r="A3" s="394">
        <v>1</v>
      </c>
      <c r="B3" s="46" t="s">
        <v>287</v>
      </c>
      <c r="C3" s="108" t="s">
        <v>288</v>
      </c>
      <c r="D3" s="46" t="str">
        <f t="shared" ref="D3:D5" si="0">VLOOKUP(C3,$C$18:$G$20,2,0)</f>
        <v>Lập trình</v>
      </c>
      <c r="E3" s="494">
        <f t="shared" ref="E3:E4" si="1">VLOOKUP(C3,$C$18:$G$20,3,0)</f>
        <v>42179</v>
      </c>
      <c r="F3" s="109">
        <v>42291</v>
      </c>
      <c r="G3" s="46">
        <f t="shared" ref="G3:G14" si="2">NETWORKDAYS(E3,F3,$A$17:$A$19)</f>
        <v>81</v>
      </c>
      <c r="H3" s="495">
        <f>HLOOKUP(C3,$I$17:$K$18,2,0)*G3</f>
        <v>1863</v>
      </c>
      <c r="I3" s="46">
        <f>VLOOKUP(C3,$C$18:$G$20,4,0)-G3</f>
        <v>19</v>
      </c>
      <c r="J3" s="495">
        <f>HLOOKUP(C3,$I$17:$K$18,2,0)*I3*IF(I3&gt;0,2,1)</f>
        <v>874</v>
      </c>
      <c r="K3" s="496">
        <f>H3+J3</f>
        <v>2737</v>
      </c>
    </row>
    <row r="4" spans="1:11" ht="18" customHeight="1" x14ac:dyDescent="0.2">
      <c r="A4" s="394">
        <v>2</v>
      </c>
      <c r="B4" s="46" t="s">
        <v>289</v>
      </c>
      <c r="C4" s="108" t="s">
        <v>290</v>
      </c>
      <c r="D4" s="46" t="str">
        <f t="shared" si="0"/>
        <v>Phân tích hệ thống</v>
      </c>
      <c r="E4" s="494">
        <f t="shared" si="1"/>
        <v>42005</v>
      </c>
      <c r="F4" s="109">
        <v>42071</v>
      </c>
      <c r="G4" s="46">
        <f t="shared" si="2"/>
        <v>46</v>
      </c>
      <c r="H4" s="495">
        <f t="shared" ref="H4:H14" si="3">HLOOKUP(C4,$I$17:$K$18,2,0)*G4</f>
        <v>1242</v>
      </c>
      <c r="I4" s="46">
        <f t="shared" ref="I4:I14" si="4">VLOOKUP(C4,$C$18:$G$20,4,0)-G4</f>
        <v>-1</v>
      </c>
      <c r="J4" s="495">
        <f>HLOOKUP(C4,$I$17:$K$18,2,0)*I4*IF(I4&gt;0,2,1)</f>
        <v>-27</v>
      </c>
      <c r="K4" s="496">
        <f t="shared" ref="K4:K14" si="5">H4+J4</f>
        <v>1215</v>
      </c>
    </row>
    <row r="5" spans="1:11" ht="18" customHeight="1" x14ac:dyDescent="0.2">
      <c r="A5" s="394">
        <v>3</v>
      </c>
      <c r="B5" s="46" t="s">
        <v>291</v>
      </c>
      <c r="C5" s="108" t="s">
        <v>288</v>
      </c>
      <c r="D5" s="46" t="str">
        <f t="shared" si="0"/>
        <v>Lập trình</v>
      </c>
      <c r="E5" s="494">
        <f>VLOOKUP(C5,$C$18:$G$20,3,0)</f>
        <v>42179</v>
      </c>
      <c r="F5" s="109">
        <v>42308</v>
      </c>
      <c r="G5" s="46">
        <f>NETWORKDAYS(E5,F5,$A$17:$A$19)</f>
        <v>93</v>
      </c>
      <c r="H5" s="495">
        <f t="shared" si="3"/>
        <v>2139</v>
      </c>
      <c r="I5" s="46">
        <f t="shared" si="4"/>
        <v>7</v>
      </c>
      <c r="J5" s="495">
        <f t="shared" ref="J5:J14" si="6">HLOOKUP(C5,$I$17:$K$18,2,0)*I5*IF(I5&gt;0,2,1)</f>
        <v>322</v>
      </c>
      <c r="K5" s="496">
        <f t="shared" si="5"/>
        <v>2461</v>
      </c>
    </row>
    <row r="6" spans="1:11" ht="18" customHeight="1" x14ac:dyDescent="0.2">
      <c r="A6" s="394">
        <v>4</v>
      </c>
      <c r="B6" s="46" t="s">
        <v>292</v>
      </c>
      <c r="C6" s="108" t="s">
        <v>288</v>
      </c>
      <c r="D6" s="46" t="str">
        <f t="shared" ref="D6:D14" si="7">VLOOKUP(C6,$C$18:$G$20,2,0)</f>
        <v>Lập trình</v>
      </c>
      <c r="E6" s="494">
        <f t="shared" ref="E6:E14" si="8">VLOOKUP(C6,$C$18:$G$20,3,0)</f>
        <v>42179</v>
      </c>
      <c r="F6" s="109">
        <v>42262</v>
      </c>
      <c r="G6" s="46">
        <f t="shared" si="2"/>
        <v>60</v>
      </c>
      <c r="H6" s="495">
        <f t="shared" si="3"/>
        <v>1380</v>
      </c>
      <c r="I6" s="46">
        <f t="shared" si="4"/>
        <v>40</v>
      </c>
      <c r="J6" s="495">
        <f t="shared" si="6"/>
        <v>1840</v>
      </c>
      <c r="K6" s="496">
        <f t="shared" si="5"/>
        <v>3220</v>
      </c>
    </row>
    <row r="7" spans="1:11" ht="18" customHeight="1" x14ac:dyDescent="0.2">
      <c r="A7" s="394">
        <v>5</v>
      </c>
      <c r="B7" s="46" t="s">
        <v>148</v>
      </c>
      <c r="C7" s="108" t="s">
        <v>290</v>
      </c>
      <c r="D7" s="46" t="str">
        <f t="shared" si="7"/>
        <v>Phân tích hệ thống</v>
      </c>
      <c r="E7" s="494">
        <f t="shared" si="8"/>
        <v>42005</v>
      </c>
      <c r="F7" s="109">
        <v>42073</v>
      </c>
      <c r="G7" s="46">
        <f t="shared" si="2"/>
        <v>48</v>
      </c>
      <c r="H7" s="495">
        <f t="shared" si="3"/>
        <v>1296</v>
      </c>
      <c r="I7" s="46">
        <f t="shared" si="4"/>
        <v>-3</v>
      </c>
      <c r="J7" s="495">
        <f t="shared" si="6"/>
        <v>-81</v>
      </c>
      <c r="K7" s="496">
        <f t="shared" si="5"/>
        <v>1215</v>
      </c>
    </row>
    <row r="8" spans="1:11" ht="18" customHeight="1" x14ac:dyDescent="0.2">
      <c r="A8" s="394">
        <v>6</v>
      </c>
      <c r="B8" s="46" t="s">
        <v>293</v>
      </c>
      <c r="C8" s="108" t="s">
        <v>294</v>
      </c>
      <c r="D8" s="46" t="str">
        <f t="shared" si="7"/>
        <v>Thiết kế hệ thống</v>
      </c>
      <c r="E8" s="494">
        <f t="shared" si="8"/>
        <v>42070</v>
      </c>
      <c r="F8" s="109">
        <v>42179</v>
      </c>
      <c r="G8" s="46">
        <f t="shared" si="2"/>
        <v>77</v>
      </c>
      <c r="H8" s="495">
        <f t="shared" si="3"/>
        <v>3157</v>
      </c>
      <c r="I8" s="46">
        <f t="shared" si="4"/>
        <v>-1</v>
      </c>
      <c r="J8" s="495">
        <f t="shared" si="6"/>
        <v>-41</v>
      </c>
      <c r="K8" s="496">
        <f t="shared" si="5"/>
        <v>3116</v>
      </c>
    </row>
    <row r="9" spans="1:11" ht="18" customHeight="1" x14ac:dyDescent="0.2">
      <c r="A9" s="394">
        <v>7</v>
      </c>
      <c r="B9" s="46" t="s">
        <v>295</v>
      </c>
      <c r="C9" s="108" t="s">
        <v>294</v>
      </c>
      <c r="D9" s="46" t="str">
        <f t="shared" si="7"/>
        <v>Thiết kế hệ thống</v>
      </c>
      <c r="E9" s="494">
        <f t="shared" si="8"/>
        <v>42070</v>
      </c>
      <c r="F9" s="109">
        <v>42156</v>
      </c>
      <c r="G9" s="46">
        <f t="shared" si="2"/>
        <v>60</v>
      </c>
      <c r="H9" s="495">
        <f t="shared" si="3"/>
        <v>2460</v>
      </c>
      <c r="I9" s="46">
        <f t="shared" si="4"/>
        <v>16</v>
      </c>
      <c r="J9" s="495">
        <f t="shared" si="6"/>
        <v>1312</v>
      </c>
      <c r="K9" s="496">
        <f t="shared" si="5"/>
        <v>3772</v>
      </c>
    </row>
    <row r="10" spans="1:11" ht="18" customHeight="1" x14ac:dyDescent="0.2">
      <c r="A10" s="394">
        <v>8</v>
      </c>
      <c r="B10" s="46" t="s">
        <v>296</v>
      </c>
      <c r="C10" s="108" t="s">
        <v>288</v>
      </c>
      <c r="D10" s="46" t="str">
        <f t="shared" si="7"/>
        <v>Lập trình</v>
      </c>
      <c r="E10" s="494">
        <f t="shared" si="8"/>
        <v>42179</v>
      </c>
      <c r="F10" s="109">
        <v>42326</v>
      </c>
      <c r="G10" s="46">
        <f t="shared" si="2"/>
        <v>106</v>
      </c>
      <c r="H10" s="495">
        <f t="shared" si="3"/>
        <v>2438</v>
      </c>
      <c r="I10" s="46">
        <f t="shared" si="4"/>
        <v>-6</v>
      </c>
      <c r="J10" s="495">
        <f t="shared" si="6"/>
        <v>-138</v>
      </c>
      <c r="K10" s="496">
        <f t="shared" si="5"/>
        <v>2300</v>
      </c>
    </row>
    <row r="11" spans="1:11" ht="18" customHeight="1" x14ac:dyDescent="0.2">
      <c r="A11" s="394">
        <v>9</v>
      </c>
      <c r="B11" s="46" t="s">
        <v>297</v>
      </c>
      <c r="C11" s="108" t="s">
        <v>290</v>
      </c>
      <c r="D11" s="46" t="str">
        <f t="shared" si="7"/>
        <v>Phân tích hệ thống</v>
      </c>
      <c r="E11" s="494">
        <f t="shared" si="8"/>
        <v>42005</v>
      </c>
      <c r="F11" s="109">
        <v>42069</v>
      </c>
      <c r="G11" s="46">
        <f t="shared" si="2"/>
        <v>46</v>
      </c>
      <c r="H11" s="495">
        <f t="shared" si="3"/>
        <v>1242</v>
      </c>
      <c r="I11" s="46">
        <f t="shared" si="4"/>
        <v>-1</v>
      </c>
      <c r="J11" s="495">
        <f t="shared" si="6"/>
        <v>-27</v>
      </c>
      <c r="K11" s="496">
        <f t="shared" si="5"/>
        <v>1215</v>
      </c>
    </row>
    <row r="12" spans="1:11" ht="18" customHeight="1" x14ac:dyDescent="0.2">
      <c r="A12" s="394">
        <v>10</v>
      </c>
      <c r="B12" s="46" t="s">
        <v>298</v>
      </c>
      <c r="C12" s="108" t="s">
        <v>288</v>
      </c>
      <c r="D12" s="46" t="str">
        <f t="shared" si="7"/>
        <v>Lập trình</v>
      </c>
      <c r="E12" s="494">
        <f t="shared" si="8"/>
        <v>42179</v>
      </c>
      <c r="F12" s="109">
        <v>42324</v>
      </c>
      <c r="G12" s="46">
        <f t="shared" si="2"/>
        <v>104</v>
      </c>
      <c r="H12" s="495">
        <f t="shared" si="3"/>
        <v>2392</v>
      </c>
      <c r="I12" s="46">
        <f t="shared" si="4"/>
        <v>-4</v>
      </c>
      <c r="J12" s="495">
        <f t="shared" si="6"/>
        <v>-92</v>
      </c>
      <c r="K12" s="496">
        <f t="shared" si="5"/>
        <v>2300</v>
      </c>
    </row>
    <row r="13" spans="1:11" ht="18" customHeight="1" x14ac:dyDescent="0.2">
      <c r="A13" s="394">
        <v>11</v>
      </c>
      <c r="B13" s="46" t="s">
        <v>299</v>
      </c>
      <c r="C13" s="108" t="s">
        <v>288</v>
      </c>
      <c r="D13" s="46" t="str">
        <f t="shared" si="7"/>
        <v>Lập trình</v>
      </c>
      <c r="E13" s="494">
        <f t="shared" si="8"/>
        <v>42179</v>
      </c>
      <c r="F13" s="109">
        <v>42249</v>
      </c>
      <c r="G13" s="46">
        <f t="shared" si="2"/>
        <v>51</v>
      </c>
      <c r="H13" s="495">
        <f t="shared" si="3"/>
        <v>1173</v>
      </c>
      <c r="I13" s="46">
        <f t="shared" si="4"/>
        <v>49</v>
      </c>
      <c r="J13" s="495">
        <f t="shared" si="6"/>
        <v>2254</v>
      </c>
      <c r="K13" s="496">
        <f t="shared" si="5"/>
        <v>3427</v>
      </c>
    </row>
    <row r="14" spans="1:11" ht="18" customHeight="1" thickBot="1" x14ac:dyDescent="0.25">
      <c r="A14" s="394">
        <v>12</v>
      </c>
      <c r="B14" s="49" t="s">
        <v>300</v>
      </c>
      <c r="C14" s="393" t="s">
        <v>290</v>
      </c>
      <c r="D14" s="46" t="str">
        <f t="shared" si="7"/>
        <v>Phân tích hệ thống</v>
      </c>
      <c r="E14" s="494">
        <f t="shared" si="8"/>
        <v>42005</v>
      </c>
      <c r="F14" s="316">
        <v>42078</v>
      </c>
      <c r="G14" s="46">
        <f t="shared" si="2"/>
        <v>51</v>
      </c>
      <c r="H14" s="495">
        <f t="shared" si="3"/>
        <v>1377</v>
      </c>
      <c r="I14" s="46">
        <f t="shared" si="4"/>
        <v>-6</v>
      </c>
      <c r="J14" s="495">
        <f t="shared" si="6"/>
        <v>-162</v>
      </c>
      <c r="K14" s="496">
        <f t="shared" si="5"/>
        <v>1215</v>
      </c>
    </row>
    <row r="15" spans="1:11" ht="18" customHeight="1" thickBot="1" x14ac:dyDescent="0.25">
      <c r="A15" s="110"/>
      <c r="F15" s="111"/>
    </row>
    <row r="16" spans="1:11" ht="18" customHeight="1" x14ac:dyDescent="0.25">
      <c r="A16" s="355" t="s">
        <v>552</v>
      </c>
      <c r="C16" s="434" t="s">
        <v>301</v>
      </c>
      <c r="D16" s="435"/>
      <c r="E16" s="435"/>
      <c r="F16" s="435"/>
      <c r="G16" s="436"/>
      <c r="I16" s="437" t="s">
        <v>554</v>
      </c>
      <c r="J16" s="438"/>
      <c r="K16" s="439"/>
    </row>
    <row r="17" spans="1:11" ht="18" customHeight="1" x14ac:dyDescent="0.25">
      <c r="A17" s="356">
        <v>42013</v>
      </c>
      <c r="C17" s="353" t="s">
        <v>302</v>
      </c>
      <c r="D17" s="113" t="s">
        <v>303</v>
      </c>
      <c r="E17" s="113" t="s">
        <v>553</v>
      </c>
      <c r="F17" s="113" t="s">
        <v>304</v>
      </c>
      <c r="G17" s="354" t="s">
        <v>282</v>
      </c>
      <c r="I17" s="300" t="s">
        <v>290</v>
      </c>
      <c r="J17" s="114" t="s">
        <v>294</v>
      </c>
      <c r="K17" s="304" t="s">
        <v>288</v>
      </c>
    </row>
    <row r="18" spans="1:11" ht="18" customHeight="1" thickBot="1" x14ac:dyDescent="0.3">
      <c r="A18" s="356">
        <v>42078</v>
      </c>
      <c r="C18" s="45" t="s">
        <v>290</v>
      </c>
      <c r="D18" s="46" t="s">
        <v>305</v>
      </c>
      <c r="E18" s="109">
        <v>42005</v>
      </c>
      <c r="F18" s="115">
        <v>45</v>
      </c>
      <c r="G18" s="493">
        <f>WORKDAY(E18,F18,$A$17:$A$19)</f>
        <v>42069</v>
      </c>
      <c r="I18" s="351">
        <v>27</v>
      </c>
      <c r="J18" s="302">
        <v>41</v>
      </c>
      <c r="K18" s="352">
        <v>23</v>
      </c>
    </row>
    <row r="19" spans="1:11" ht="18" customHeight="1" thickBot="1" x14ac:dyDescent="0.25">
      <c r="A19" s="357">
        <v>42124</v>
      </c>
      <c r="C19" s="45" t="s">
        <v>294</v>
      </c>
      <c r="D19" s="46" t="s">
        <v>306</v>
      </c>
      <c r="E19" s="109">
        <v>42070</v>
      </c>
      <c r="F19" s="115">
        <v>76</v>
      </c>
      <c r="G19" s="493">
        <f t="shared" ref="G19:G20" si="9">WORKDAY(E19,F19,$A$17:$A$19)</f>
        <v>42178</v>
      </c>
    </row>
    <row r="20" spans="1:11" ht="18" customHeight="1" thickBot="1" x14ac:dyDescent="0.25">
      <c r="C20" s="48" t="s">
        <v>288</v>
      </c>
      <c r="D20" s="49" t="s">
        <v>307</v>
      </c>
      <c r="E20" s="316">
        <v>42179</v>
      </c>
      <c r="F20" s="348">
        <v>100</v>
      </c>
      <c r="G20" s="493">
        <f t="shared" si="9"/>
        <v>42319</v>
      </c>
    </row>
    <row r="21" spans="1:11" ht="18" customHeight="1" x14ac:dyDescent="0.2"/>
  </sheetData>
  <mergeCells count="3">
    <mergeCell ref="A1:K1"/>
    <mergeCell ref="C16:G16"/>
    <mergeCell ref="I16:K16"/>
  </mergeCells>
  <conditionalFormatting sqref="A3:K14">
    <cfRule type="expression" dxfId="1" priority="1">
      <formula>MONTH($F3)=11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workbookViewId="0">
      <selection activeCell="G24" sqref="G24"/>
    </sheetView>
  </sheetViews>
  <sheetFormatPr defaultRowHeight="15" x14ac:dyDescent="0.25"/>
  <cols>
    <col min="1" max="1" width="14.5703125" bestFit="1" customWidth="1"/>
    <col min="2" max="2" width="15.140625" bestFit="1" customWidth="1"/>
    <col min="3" max="3" width="15.7109375" bestFit="1" customWidth="1"/>
    <col min="4" max="4" width="14" customWidth="1"/>
    <col min="5" max="5" width="12.5703125" customWidth="1"/>
    <col min="6" max="6" width="11.42578125" customWidth="1"/>
    <col min="8" max="8" width="16.28515625" bestFit="1" customWidth="1"/>
    <col min="9" max="9" width="24.42578125" bestFit="1" customWidth="1"/>
    <col min="10" max="10" width="10.7109375" bestFit="1" customWidth="1"/>
    <col min="11" max="11" width="12.85546875" customWidth="1"/>
    <col min="12" max="12" width="15.85546875" bestFit="1" customWidth="1"/>
  </cols>
  <sheetData>
    <row r="1" spans="1:12" ht="18.75" x14ac:dyDescent="0.3">
      <c r="A1" s="440" t="s">
        <v>308</v>
      </c>
      <c r="B1" s="440"/>
      <c r="C1" s="440"/>
      <c r="D1" s="440"/>
      <c r="E1" s="440"/>
      <c r="F1" s="440"/>
      <c r="G1" s="116"/>
      <c r="H1" s="117"/>
      <c r="I1" s="117"/>
      <c r="J1" s="116"/>
    </row>
    <row r="2" spans="1:12" ht="19.5" thickBot="1" x14ac:dyDescent="0.35">
      <c r="A2" s="117"/>
      <c r="B2" s="117"/>
      <c r="C2" s="117"/>
      <c r="D2" s="117"/>
      <c r="E2" s="117"/>
      <c r="F2" s="117"/>
      <c r="G2" s="116"/>
      <c r="J2" s="117"/>
    </row>
    <row r="3" spans="1:12" ht="19.5" thickBot="1" x14ac:dyDescent="0.35">
      <c r="A3" s="360" t="s">
        <v>309</v>
      </c>
      <c r="B3" s="361" t="s">
        <v>310</v>
      </c>
      <c r="C3" s="362" t="s">
        <v>311</v>
      </c>
      <c r="D3" s="362" t="s">
        <v>312</v>
      </c>
      <c r="E3" s="362" t="s">
        <v>313</v>
      </c>
      <c r="F3" s="363" t="s">
        <v>314</v>
      </c>
      <c r="G3" s="117"/>
      <c r="H3" s="441" t="s">
        <v>315</v>
      </c>
      <c r="I3" s="442"/>
      <c r="K3" s="441" t="s">
        <v>316</v>
      </c>
      <c r="L3" s="442"/>
    </row>
    <row r="4" spans="1:12" ht="18.75" x14ac:dyDescent="0.3">
      <c r="A4" s="364" t="s">
        <v>317</v>
      </c>
      <c r="B4" s="118" t="s">
        <v>318</v>
      </c>
      <c r="C4" s="119"/>
      <c r="D4" s="119"/>
      <c r="E4" s="118">
        <v>8.09</v>
      </c>
      <c r="F4" s="365"/>
      <c r="G4" s="117"/>
      <c r="H4" s="120" t="s">
        <v>319</v>
      </c>
      <c r="I4" s="121" t="s">
        <v>320</v>
      </c>
      <c r="J4" s="122"/>
      <c r="K4" s="123" t="s">
        <v>321</v>
      </c>
      <c r="L4" s="124" t="s">
        <v>322</v>
      </c>
    </row>
    <row r="5" spans="1:12" ht="18.75" x14ac:dyDescent="0.3">
      <c r="A5" s="366" t="s">
        <v>323</v>
      </c>
      <c r="B5" s="125" t="s">
        <v>324</v>
      </c>
      <c r="C5" s="119"/>
      <c r="D5" s="126"/>
      <c r="E5" s="125">
        <v>6.1</v>
      </c>
      <c r="F5" s="367"/>
      <c r="G5" s="117"/>
      <c r="H5" s="127" t="s">
        <v>325</v>
      </c>
      <c r="I5" s="128" t="s">
        <v>326</v>
      </c>
      <c r="J5" s="117"/>
      <c r="K5" s="129">
        <v>5</v>
      </c>
      <c r="L5" s="128" t="s">
        <v>197</v>
      </c>
    </row>
    <row r="6" spans="1:12" ht="18.75" x14ac:dyDescent="0.3">
      <c r="A6" s="364" t="s">
        <v>327</v>
      </c>
      <c r="B6" s="118" t="s">
        <v>328</v>
      </c>
      <c r="C6" s="119"/>
      <c r="D6" s="119"/>
      <c r="E6" s="118">
        <v>6.87</v>
      </c>
      <c r="F6" s="365"/>
      <c r="G6" s="117"/>
      <c r="H6" s="130" t="s">
        <v>329</v>
      </c>
      <c r="I6" s="128" t="s">
        <v>330</v>
      </c>
      <c r="J6" s="117"/>
      <c r="K6" s="129">
        <v>6.5</v>
      </c>
      <c r="L6" s="128" t="s">
        <v>331</v>
      </c>
    </row>
    <row r="7" spans="1:12" ht="18.75" x14ac:dyDescent="0.3">
      <c r="A7" s="366" t="s">
        <v>332</v>
      </c>
      <c r="B7" s="125" t="s">
        <v>333</v>
      </c>
      <c r="C7" s="119"/>
      <c r="D7" s="126"/>
      <c r="E7" s="125">
        <v>7.04</v>
      </c>
      <c r="F7" s="367"/>
      <c r="G7" s="117"/>
      <c r="H7" s="130" t="s">
        <v>334</v>
      </c>
      <c r="I7" s="128" t="s">
        <v>335</v>
      </c>
      <c r="J7" s="117"/>
      <c r="K7" s="129">
        <v>8</v>
      </c>
      <c r="L7" s="128" t="s">
        <v>336</v>
      </c>
    </row>
    <row r="8" spans="1:12" ht="19.5" thickBot="1" x14ac:dyDescent="0.35">
      <c r="A8" s="364" t="s">
        <v>337</v>
      </c>
      <c r="B8" s="118" t="s">
        <v>119</v>
      </c>
      <c r="C8" s="119"/>
      <c r="D8" s="119"/>
      <c r="E8" s="118">
        <v>7.52</v>
      </c>
      <c r="F8" s="365"/>
      <c r="G8" s="117"/>
      <c r="H8" s="130" t="s">
        <v>338</v>
      </c>
      <c r="I8" s="128" t="s">
        <v>339</v>
      </c>
      <c r="J8" s="117"/>
      <c r="K8" s="131">
        <v>9.5</v>
      </c>
      <c r="L8" s="132" t="s">
        <v>340</v>
      </c>
    </row>
    <row r="9" spans="1:12" ht="18.75" x14ac:dyDescent="0.3">
      <c r="A9" s="366" t="s">
        <v>341</v>
      </c>
      <c r="B9" s="125" t="s">
        <v>333</v>
      </c>
      <c r="C9" s="119"/>
      <c r="D9" s="126"/>
      <c r="E9" s="125">
        <v>7.11</v>
      </c>
      <c r="F9" s="367"/>
      <c r="G9" s="117"/>
      <c r="H9" s="130" t="s">
        <v>342</v>
      </c>
      <c r="I9" s="128" t="s">
        <v>343</v>
      </c>
      <c r="J9" s="117"/>
    </row>
    <row r="10" spans="1:12" ht="19.5" thickBot="1" x14ac:dyDescent="0.35">
      <c r="A10" s="364" t="s">
        <v>344</v>
      </c>
      <c r="B10" s="118" t="s">
        <v>345</v>
      </c>
      <c r="C10" s="119"/>
      <c r="D10" s="119"/>
      <c r="E10" s="118">
        <v>7.89</v>
      </c>
      <c r="F10" s="365"/>
      <c r="G10" s="117"/>
      <c r="H10" s="133" t="s">
        <v>346</v>
      </c>
      <c r="I10" s="132" t="s">
        <v>347</v>
      </c>
      <c r="J10" s="117"/>
    </row>
    <row r="11" spans="1:12" ht="19.5" thickBot="1" x14ac:dyDescent="0.35">
      <c r="A11" s="366" t="s">
        <v>348</v>
      </c>
      <c r="B11" s="125" t="s">
        <v>349</v>
      </c>
      <c r="C11" s="119"/>
      <c r="D11" s="126"/>
      <c r="E11" s="125">
        <v>6.1</v>
      </c>
      <c r="F11" s="367"/>
      <c r="G11" s="117"/>
      <c r="H11" s="117"/>
      <c r="I11" s="117"/>
      <c r="J11" s="117"/>
      <c r="K11" s="117"/>
      <c r="L11" s="117"/>
    </row>
    <row r="12" spans="1:12" ht="18.75" x14ac:dyDescent="0.3">
      <c r="A12" s="364" t="s">
        <v>350</v>
      </c>
      <c r="B12" s="118" t="s">
        <v>351</v>
      </c>
      <c r="C12" s="119"/>
      <c r="D12" s="119"/>
      <c r="E12" s="118">
        <v>6.87</v>
      </c>
      <c r="F12" s="365"/>
      <c r="G12" s="117"/>
      <c r="H12" s="443" t="s">
        <v>352</v>
      </c>
      <c r="I12" s="444"/>
      <c r="J12" s="444"/>
      <c r="K12" s="445"/>
    </row>
    <row r="13" spans="1:12" ht="18.75" x14ac:dyDescent="0.3">
      <c r="A13" s="366" t="s">
        <v>353</v>
      </c>
      <c r="B13" s="125" t="s">
        <v>354</v>
      </c>
      <c r="C13" s="119"/>
      <c r="D13" s="126"/>
      <c r="E13" s="125">
        <v>8.1999999999999993</v>
      </c>
      <c r="F13" s="367"/>
      <c r="G13" s="117"/>
      <c r="H13" s="134" t="s">
        <v>355</v>
      </c>
      <c r="I13" s="135" t="s">
        <v>356</v>
      </c>
      <c r="J13" s="135" t="s">
        <v>357</v>
      </c>
      <c r="K13" s="136" t="s">
        <v>342</v>
      </c>
    </row>
    <row r="14" spans="1:12" ht="19.5" thickBot="1" x14ac:dyDescent="0.35">
      <c r="A14" s="364" t="s">
        <v>353</v>
      </c>
      <c r="B14" s="118" t="s">
        <v>328</v>
      </c>
      <c r="C14" s="119"/>
      <c r="D14" s="119"/>
      <c r="E14" s="118">
        <v>9.86</v>
      </c>
      <c r="F14" s="365"/>
      <c r="G14" s="117"/>
      <c r="H14" s="137" t="s">
        <v>358</v>
      </c>
      <c r="I14" s="138" t="s">
        <v>359</v>
      </c>
      <c r="J14" s="138" t="s">
        <v>360</v>
      </c>
      <c r="K14" s="132" t="s">
        <v>361</v>
      </c>
    </row>
    <row r="15" spans="1:12" ht="18.75" x14ac:dyDescent="0.3">
      <c r="A15" s="366" t="s">
        <v>362</v>
      </c>
      <c r="B15" s="125" t="s">
        <v>363</v>
      </c>
      <c r="C15" s="119"/>
      <c r="D15" s="126"/>
      <c r="E15" s="125">
        <v>9.66</v>
      </c>
      <c r="F15" s="367"/>
      <c r="G15" s="117"/>
    </row>
    <row r="16" spans="1:12" ht="18.75" x14ac:dyDescent="0.3">
      <c r="A16" s="364" t="s">
        <v>364</v>
      </c>
      <c r="B16" s="118" t="s">
        <v>365</v>
      </c>
      <c r="C16" s="119"/>
      <c r="D16" s="119"/>
      <c r="E16" s="118">
        <v>9.8699999999999992</v>
      </c>
      <c r="F16" s="365"/>
      <c r="G16" s="117"/>
    </row>
    <row r="17" spans="1:12" ht="18.75" x14ac:dyDescent="0.3">
      <c r="A17" s="366" t="s">
        <v>366</v>
      </c>
      <c r="B17" s="125" t="s">
        <v>119</v>
      </c>
      <c r="C17" s="119"/>
      <c r="D17" s="126"/>
      <c r="E17" s="125">
        <v>5.68</v>
      </c>
      <c r="F17" s="367"/>
      <c r="G17" s="117"/>
    </row>
    <row r="18" spans="1:12" ht="19.5" thickBot="1" x14ac:dyDescent="0.35">
      <c r="A18" s="368" t="s">
        <v>367</v>
      </c>
      <c r="B18" s="369" t="s">
        <v>368</v>
      </c>
      <c r="C18" s="370"/>
      <c r="D18" s="370"/>
      <c r="E18" s="369">
        <v>7.92</v>
      </c>
      <c r="F18" s="371"/>
      <c r="G18" s="117"/>
    </row>
    <row r="19" spans="1:12" ht="18.75" x14ac:dyDescent="0.3">
      <c r="A19" s="139"/>
      <c r="B19" s="117"/>
      <c r="C19" s="117"/>
      <c r="D19" s="117"/>
      <c r="E19" s="117"/>
      <c r="F19" s="117"/>
      <c r="G19" s="116"/>
    </row>
    <row r="20" spans="1:12" ht="20.25" x14ac:dyDescent="0.3">
      <c r="A20" s="140"/>
      <c r="B20" s="140"/>
      <c r="C20" s="140"/>
      <c r="D20" s="140"/>
      <c r="E20" s="140"/>
      <c r="F20" s="117"/>
      <c r="G20" s="116"/>
    </row>
    <row r="21" spans="1:12" ht="20.25" x14ac:dyDescent="0.3">
      <c r="A21" s="140"/>
      <c r="B21" s="140"/>
      <c r="C21" s="140"/>
      <c r="D21" s="140"/>
      <c r="E21" s="140"/>
      <c r="F21" s="117"/>
      <c r="G21" s="116"/>
    </row>
    <row r="22" spans="1:12" ht="20.25" x14ac:dyDescent="0.3">
      <c r="A22" s="140"/>
      <c r="B22" s="140"/>
      <c r="C22" s="140"/>
      <c r="D22" s="140"/>
      <c r="E22" s="140"/>
      <c r="F22" s="117"/>
      <c r="G22" s="116"/>
    </row>
    <row r="23" spans="1:12" ht="20.25" x14ac:dyDescent="0.3">
      <c r="A23" s="141"/>
      <c r="B23" s="140"/>
      <c r="C23" s="140"/>
      <c r="D23" s="140"/>
      <c r="E23" s="140"/>
      <c r="F23" s="117"/>
      <c r="G23" s="116"/>
    </row>
    <row r="24" spans="1:12" ht="20.25" x14ac:dyDescent="0.3">
      <c r="A24" s="140"/>
      <c r="B24" s="140"/>
      <c r="C24" s="140"/>
      <c r="D24" s="140"/>
      <c r="E24" s="140"/>
      <c r="F24" s="117"/>
      <c r="G24" s="116"/>
    </row>
    <row r="25" spans="1:12" ht="20.25" x14ac:dyDescent="0.3">
      <c r="A25" s="141"/>
      <c r="B25" s="140"/>
      <c r="C25" s="140"/>
      <c r="D25" s="140"/>
      <c r="E25" s="140"/>
      <c r="F25" s="117"/>
      <c r="G25" s="116"/>
    </row>
    <row r="26" spans="1:12" ht="20.25" x14ac:dyDescent="0.3">
      <c r="A26" s="140"/>
      <c r="B26" s="140"/>
      <c r="C26" s="140"/>
      <c r="D26" s="140"/>
      <c r="E26" s="140"/>
      <c r="F26" s="117"/>
      <c r="G26" s="116"/>
    </row>
    <row r="27" spans="1:12" ht="20.25" x14ac:dyDescent="0.3">
      <c r="A27" s="140"/>
      <c r="B27" s="140"/>
      <c r="C27" s="140"/>
      <c r="D27" s="140"/>
      <c r="E27" s="140"/>
      <c r="F27" s="117"/>
      <c r="G27" s="116"/>
      <c r="L27" s="117"/>
    </row>
    <row r="28" spans="1:12" ht="20.25" x14ac:dyDescent="0.3">
      <c r="A28" s="140"/>
      <c r="B28" s="140"/>
      <c r="C28" s="140"/>
      <c r="D28" s="140"/>
      <c r="E28" s="140"/>
      <c r="F28" s="117"/>
      <c r="G28" s="116"/>
      <c r="L28" s="117"/>
    </row>
  </sheetData>
  <mergeCells count="4">
    <mergeCell ref="A1:F1"/>
    <mergeCell ref="H3:I3"/>
    <mergeCell ref="K3:L3"/>
    <mergeCell ref="H12:K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9"/>
  <sheetViews>
    <sheetView workbookViewId="0">
      <selection activeCell="N12" sqref="N12"/>
    </sheetView>
  </sheetViews>
  <sheetFormatPr defaultRowHeight="15.75" x14ac:dyDescent="0.25"/>
  <cols>
    <col min="1" max="1" width="30.5703125" style="146" customWidth="1"/>
    <col min="2" max="2" width="12.5703125" style="146" customWidth="1"/>
    <col min="3" max="3" width="13.140625" style="146" customWidth="1"/>
    <col min="4" max="4" width="13.85546875" style="146" customWidth="1"/>
    <col min="5" max="5" width="1.5703125" style="146" customWidth="1"/>
    <col min="6" max="6" width="23.85546875" style="146" bestFit="1" customWidth="1"/>
    <col min="7" max="7" width="14.85546875" style="146" customWidth="1"/>
    <col min="8" max="8" width="14.140625" customWidth="1"/>
    <col min="9" max="10" width="13.85546875" customWidth="1"/>
    <col min="11" max="16384" width="9.140625" style="146"/>
  </cols>
  <sheetData>
    <row r="1" spans="1:9" ht="36" x14ac:dyDescent="0.55000000000000004">
      <c r="A1" s="142" t="s">
        <v>369</v>
      </c>
      <c r="B1" s="143"/>
      <c r="C1" s="143"/>
      <c r="D1" s="143"/>
      <c r="E1" s="144"/>
      <c r="F1" s="145">
        <v>41640</v>
      </c>
      <c r="G1" s="143"/>
    </row>
    <row r="2" spans="1:9" ht="18.75" x14ac:dyDescent="0.3">
      <c r="A2" s="147" t="s">
        <v>370</v>
      </c>
      <c r="B2" s="148" t="s">
        <v>56</v>
      </c>
      <c r="C2" s="148" t="s">
        <v>371</v>
      </c>
      <c r="D2" s="148" t="s">
        <v>372</v>
      </c>
      <c r="E2" s="149"/>
      <c r="F2" s="447" t="s">
        <v>373</v>
      </c>
      <c r="G2" s="447"/>
      <c r="I2" s="150"/>
    </row>
    <row r="3" spans="1:9" ht="18.75" x14ac:dyDescent="0.3">
      <c r="A3" s="151" t="s">
        <v>374</v>
      </c>
      <c r="B3" s="152">
        <v>6</v>
      </c>
      <c r="C3" s="153">
        <v>2</v>
      </c>
      <c r="D3" s="154">
        <v>7813</v>
      </c>
      <c r="E3" s="155"/>
      <c r="F3" s="147" t="s">
        <v>370</v>
      </c>
      <c r="G3" s="147" t="s">
        <v>375</v>
      </c>
      <c r="I3" s="156"/>
    </row>
    <row r="4" spans="1:9" s="157" customFormat="1" ht="17.25" x14ac:dyDescent="0.3">
      <c r="A4" s="151" t="s">
        <v>376</v>
      </c>
      <c r="B4" s="152">
        <v>8</v>
      </c>
      <c r="C4" s="153">
        <v>3</v>
      </c>
      <c r="D4" s="154">
        <v>5034</v>
      </c>
      <c r="F4" s="158" t="s">
        <v>376</v>
      </c>
      <c r="G4" s="159"/>
      <c r="I4" s="156"/>
    </row>
    <row r="5" spans="1:9" s="157" customFormat="1" ht="17.25" x14ac:dyDescent="0.3">
      <c r="A5" s="151" t="s">
        <v>377</v>
      </c>
      <c r="B5" s="152">
        <v>9</v>
      </c>
      <c r="C5" s="153">
        <v>1</v>
      </c>
      <c r="D5" s="154">
        <v>8342</v>
      </c>
      <c r="F5" s="151" t="s">
        <v>378</v>
      </c>
      <c r="G5" s="159"/>
      <c r="I5" s="156"/>
    </row>
    <row r="6" spans="1:9" s="157" customFormat="1" ht="17.25" x14ac:dyDescent="0.3">
      <c r="A6" s="151" t="s">
        <v>379</v>
      </c>
      <c r="B6" s="152">
        <v>11</v>
      </c>
      <c r="C6" s="153">
        <v>1</v>
      </c>
      <c r="D6" s="154">
        <v>2058</v>
      </c>
      <c r="F6" s="151" t="s">
        <v>377</v>
      </c>
      <c r="G6" s="159"/>
    </row>
    <row r="7" spans="1:9" s="157" customFormat="1" ht="17.25" x14ac:dyDescent="0.3">
      <c r="A7" s="151" t="s">
        <v>378</v>
      </c>
      <c r="B7" s="152">
        <v>9</v>
      </c>
      <c r="C7" s="153">
        <v>1</v>
      </c>
      <c r="D7" s="154">
        <v>3514</v>
      </c>
      <c r="F7" s="151" t="s">
        <v>374</v>
      </c>
      <c r="G7" s="159"/>
    </row>
    <row r="8" spans="1:9" s="157" customFormat="1" ht="17.25" x14ac:dyDescent="0.3">
      <c r="A8" s="151" t="s">
        <v>377</v>
      </c>
      <c r="B8" s="152">
        <v>12</v>
      </c>
      <c r="C8" s="153">
        <v>1</v>
      </c>
      <c r="D8" s="154">
        <v>6154</v>
      </c>
      <c r="F8" s="151" t="s">
        <v>379</v>
      </c>
      <c r="G8" s="159"/>
    </row>
    <row r="9" spans="1:9" s="157" customFormat="1" ht="17.25" x14ac:dyDescent="0.3">
      <c r="A9" s="151" t="s">
        <v>376</v>
      </c>
      <c r="B9" s="152">
        <v>7</v>
      </c>
      <c r="C9" s="153">
        <v>3</v>
      </c>
      <c r="D9" s="154">
        <v>1035</v>
      </c>
    </row>
    <row r="10" spans="1:9" s="157" customFormat="1" ht="18.75" x14ac:dyDescent="0.3">
      <c r="A10" s="151" t="s">
        <v>378</v>
      </c>
      <c r="B10" s="152">
        <v>12</v>
      </c>
      <c r="C10" s="153">
        <v>3</v>
      </c>
      <c r="D10" s="154">
        <v>6025</v>
      </c>
      <c r="F10" s="448" t="s">
        <v>380</v>
      </c>
      <c r="G10" s="448"/>
    </row>
    <row r="11" spans="1:9" s="157" customFormat="1" ht="18.75" x14ac:dyDescent="0.3">
      <c r="A11" s="151" t="s">
        <v>377</v>
      </c>
      <c r="B11" s="152">
        <v>19</v>
      </c>
      <c r="C11" s="153">
        <v>1</v>
      </c>
      <c r="D11" s="154">
        <v>7675</v>
      </c>
      <c r="F11" s="148" t="s">
        <v>371</v>
      </c>
      <c r="G11" s="160" t="s">
        <v>375</v>
      </c>
      <c r="I11" s="161"/>
    </row>
    <row r="12" spans="1:9" s="157" customFormat="1" ht="17.25" x14ac:dyDescent="0.3">
      <c r="A12" s="151" t="s">
        <v>379</v>
      </c>
      <c r="B12" s="152">
        <v>3</v>
      </c>
      <c r="C12" s="153">
        <v>2</v>
      </c>
      <c r="D12" s="154">
        <v>4366</v>
      </c>
      <c r="F12" s="158">
        <v>1</v>
      </c>
      <c r="G12" s="159"/>
    </row>
    <row r="13" spans="1:9" s="157" customFormat="1" ht="17.25" x14ac:dyDescent="0.3">
      <c r="A13" s="151" t="s">
        <v>377</v>
      </c>
      <c r="B13" s="152">
        <v>8</v>
      </c>
      <c r="C13" s="153">
        <v>2</v>
      </c>
      <c r="D13" s="154">
        <v>8055</v>
      </c>
      <c r="F13" s="151">
        <v>2</v>
      </c>
      <c r="G13" s="159"/>
    </row>
    <row r="14" spans="1:9" s="157" customFormat="1" ht="17.25" x14ac:dyDescent="0.3">
      <c r="A14" s="151" t="s">
        <v>377</v>
      </c>
      <c r="B14" s="152">
        <v>5</v>
      </c>
      <c r="C14" s="153">
        <v>4</v>
      </c>
      <c r="D14" s="154">
        <v>2787</v>
      </c>
      <c r="F14" s="151">
        <v>3</v>
      </c>
      <c r="G14" s="159"/>
    </row>
    <row r="15" spans="1:9" s="157" customFormat="1" ht="17.25" x14ac:dyDescent="0.3">
      <c r="A15" s="151" t="s">
        <v>376</v>
      </c>
      <c r="B15" s="152">
        <v>4</v>
      </c>
      <c r="C15" s="153">
        <v>2</v>
      </c>
      <c r="D15" s="154">
        <v>2335</v>
      </c>
      <c r="F15" s="151">
        <v>4</v>
      </c>
      <c r="G15" s="159"/>
    </row>
    <row r="16" spans="1:9" s="157" customFormat="1" ht="17.25" x14ac:dyDescent="0.3">
      <c r="A16" s="151" t="s">
        <v>374</v>
      </c>
      <c r="B16" s="152">
        <v>13</v>
      </c>
      <c r="C16" s="153">
        <v>2</v>
      </c>
      <c r="D16" s="154">
        <v>3715</v>
      </c>
    </row>
    <row r="17" spans="1:7" s="157" customFormat="1" ht="17.25" x14ac:dyDescent="0.3">
      <c r="A17" s="151" t="s">
        <v>379</v>
      </c>
      <c r="B17" s="152">
        <v>14</v>
      </c>
      <c r="C17" s="153">
        <v>3</v>
      </c>
      <c r="D17" s="154">
        <v>7235</v>
      </c>
    </row>
    <row r="18" spans="1:7" s="157" customFormat="1" ht="17.25" x14ac:dyDescent="0.3">
      <c r="A18" s="151" t="s">
        <v>374</v>
      </c>
      <c r="B18" s="152">
        <v>8</v>
      </c>
      <c r="C18" s="153">
        <v>2</v>
      </c>
      <c r="D18" s="154">
        <v>8761</v>
      </c>
      <c r="F18" s="146"/>
      <c r="G18" s="146"/>
    </row>
    <row r="19" spans="1:7" s="157" customFormat="1" ht="17.25" x14ac:dyDescent="0.3">
      <c r="A19" s="162" t="s">
        <v>381</v>
      </c>
      <c r="B19" s="163"/>
      <c r="C19" s="162"/>
      <c r="D19" s="164"/>
      <c r="F19" s="146"/>
      <c r="G19" s="146"/>
    </row>
    <row r="20" spans="1:7" s="157" customFormat="1" ht="18.75" x14ac:dyDescent="0.3">
      <c r="A20" s="150" t="s">
        <v>104</v>
      </c>
      <c r="D20" s="146"/>
      <c r="F20" s="146"/>
      <c r="G20" s="146"/>
    </row>
    <row r="21" spans="1:7" ht="18.75" x14ac:dyDescent="0.3">
      <c r="A21" s="449" t="s">
        <v>382</v>
      </c>
      <c r="B21" s="449"/>
      <c r="C21" s="449"/>
      <c r="D21" s="165"/>
    </row>
    <row r="22" spans="1:7" ht="18.75" x14ac:dyDescent="0.3">
      <c r="A22" s="449" t="s">
        <v>383</v>
      </c>
      <c r="B22" s="449"/>
      <c r="C22" s="449"/>
      <c r="D22" s="165"/>
    </row>
    <row r="23" spans="1:7" ht="18.75" x14ac:dyDescent="0.3">
      <c r="A23" s="450" t="s">
        <v>384</v>
      </c>
      <c r="B23" s="450"/>
      <c r="C23" s="450"/>
      <c r="D23" s="165"/>
    </row>
    <row r="24" spans="1:7" x14ac:dyDescent="0.25">
      <c r="A24" s="446"/>
      <c r="B24" s="446"/>
      <c r="C24" s="446"/>
    </row>
    <row r="44" spans="1:1" x14ac:dyDescent="0.25">
      <c r="A44" s="146" t="s">
        <v>385</v>
      </c>
    </row>
    <row r="45" spans="1:1" x14ac:dyDescent="0.25">
      <c r="A45" s="146" t="s">
        <v>386</v>
      </c>
    </row>
    <row r="46" spans="1:1" x14ac:dyDescent="0.25">
      <c r="A46" s="146" t="s">
        <v>387</v>
      </c>
    </row>
    <row r="47" spans="1:1" x14ac:dyDescent="0.25">
      <c r="A47" s="146" t="s">
        <v>388</v>
      </c>
    </row>
    <row r="48" spans="1:1" x14ac:dyDescent="0.25">
      <c r="A48" s="146" t="s">
        <v>389</v>
      </c>
    </row>
    <row r="49" spans="1:1" x14ac:dyDescent="0.25">
      <c r="A49" s="146" t="s">
        <v>390</v>
      </c>
    </row>
  </sheetData>
  <mergeCells count="6">
    <mergeCell ref="A24:C24"/>
    <mergeCell ref="F2:G2"/>
    <mergeCell ref="F10:G10"/>
    <mergeCell ref="A21:C21"/>
    <mergeCell ref="A22:C22"/>
    <mergeCell ref="A23:C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6"/>
  <sheetViews>
    <sheetView topLeftCell="A10" workbookViewId="0">
      <selection activeCell="F21" sqref="F21:I21"/>
    </sheetView>
  </sheetViews>
  <sheetFormatPr defaultRowHeight="16.5" x14ac:dyDescent="0.25"/>
  <cols>
    <col min="1" max="2" width="25" style="167" bestFit="1" customWidth="1"/>
    <col min="3" max="3" width="18.5703125" style="167" customWidth="1"/>
    <col min="4" max="4" width="15.42578125" style="167" customWidth="1"/>
    <col min="5" max="5" width="16.28515625" style="167" customWidth="1"/>
    <col min="6" max="6" width="19.5703125" style="167" customWidth="1"/>
    <col min="7" max="7" width="16" style="167" customWidth="1"/>
    <col min="8" max="8" width="4.28515625" style="167" customWidth="1"/>
    <col min="9" max="9" width="31.7109375" style="167" customWidth="1"/>
    <col min="10" max="10" width="25" style="167" bestFit="1" customWidth="1"/>
    <col min="11" max="11" width="16" style="167" customWidth="1"/>
    <col min="12" max="16384" width="9.140625" style="167"/>
  </cols>
  <sheetData>
    <row r="1" spans="1:11" ht="27" thickBot="1" x14ac:dyDescent="0.45">
      <c r="A1" s="455" t="s">
        <v>391</v>
      </c>
      <c r="B1" s="455"/>
      <c r="C1" s="455"/>
      <c r="D1" s="455"/>
      <c r="E1" s="455"/>
      <c r="F1" s="455"/>
      <c r="G1" s="455"/>
      <c r="H1" s="166"/>
      <c r="I1" s="456" t="s">
        <v>69</v>
      </c>
      <c r="J1" s="457"/>
    </row>
    <row r="2" spans="1:11" ht="21.75" customHeight="1" thickTop="1" thickBot="1" x14ac:dyDescent="0.35">
      <c r="A2" s="198" t="s">
        <v>53</v>
      </c>
      <c r="B2" s="198" t="s">
        <v>54</v>
      </c>
      <c r="C2" s="198" t="s">
        <v>55</v>
      </c>
      <c r="D2" s="198" t="s">
        <v>56</v>
      </c>
      <c r="E2" s="198" t="s">
        <v>57</v>
      </c>
      <c r="F2" s="198" t="s">
        <v>58</v>
      </c>
      <c r="G2" s="198" t="s">
        <v>59</v>
      </c>
      <c r="I2" s="169" t="s">
        <v>60</v>
      </c>
      <c r="J2" s="170" t="s">
        <v>61</v>
      </c>
    </row>
    <row r="3" spans="1:11" ht="21.75" customHeight="1" thickTop="1" x14ac:dyDescent="0.25">
      <c r="A3" s="171" t="s">
        <v>64</v>
      </c>
      <c r="B3" s="172"/>
      <c r="C3" s="172"/>
      <c r="D3" s="172">
        <v>12</v>
      </c>
      <c r="E3" s="173">
        <v>42404</v>
      </c>
      <c r="F3" s="172"/>
      <c r="G3" s="172"/>
      <c r="I3" s="174" t="s">
        <v>70</v>
      </c>
      <c r="J3" s="175" t="s">
        <v>74</v>
      </c>
    </row>
    <row r="4" spans="1:11" ht="21.75" customHeight="1" x14ac:dyDescent="0.25">
      <c r="A4" s="171" t="s">
        <v>64</v>
      </c>
      <c r="B4" s="172"/>
      <c r="C4" s="172"/>
      <c r="D4" s="172">
        <v>15</v>
      </c>
      <c r="E4" s="173">
        <v>42376</v>
      </c>
      <c r="F4" s="172"/>
      <c r="G4" s="172"/>
      <c r="I4" s="174" t="s">
        <v>71</v>
      </c>
      <c r="J4" s="175" t="s">
        <v>75</v>
      </c>
    </row>
    <row r="5" spans="1:11" ht="21.75" customHeight="1" x14ac:dyDescent="0.25">
      <c r="A5" s="171" t="s">
        <v>65</v>
      </c>
      <c r="B5" s="172"/>
      <c r="C5" s="172"/>
      <c r="D5" s="172">
        <v>10</v>
      </c>
      <c r="E5" s="173">
        <v>42410</v>
      </c>
      <c r="F5" s="172"/>
      <c r="G5" s="172"/>
      <c r="I5" s="174" t="s">
        <v>72</v>
      </c>
      <c r="J5" s="175" t="s">
        <v>76</v>
      </c>
    </row>
    <row r="6" spans="1:11" ht="21.75" customHeight="1" thickBot="1" x14ac:dyDescent="0.3">
      <c r="A6" s="171" t="s">
        <v>65</v>
      </c>
      <c r="B6" s="172"/>
      <c r="C6" s="172"/>
      <c r="D6" s="172">
        <v>15</v>
      </c>
      <c r="E6" s="173">
        <v>42394</v>
      </c>
      <c r="F6" s="172"/>
      <c r="G6" s="172"/>
      <c r="I6" s="176" t="s">
        <v>73</v>
      </c>
      <c r="J6" s="177" t="s">
        <v>77</v>
      </c>
    </row>
    <row r="7" spans="1:11" ht="21.75" customHeight="1" thickBot="1" x14ac:dyDescent="0.3">
      <c r="A7" s="171" t="s">
        <v>65</v>
      </c>
      <c r="B7" s="172"/>
      <c r="C7" s="172"/>
      <c r="D7" s="172">
        <v>20</v>
      </c>
      <c r="E7" s="173">
        <v>42380</v>
      </c>
      <c r="F7" s="172"/>
      <c r="G7" s="172"/>
    </row>
    <row r="8" spans="1:11" ht="21.75" customHeight="1" x14ac:dyDescent="0.25">
      <c r="A8" s="171" t="s">
        <v>63</v>
      </c>
      <c r="B8" s="172"/>
      <c r="C8" s="172"/>
      <c r="D8" s="172">
        <v>10</v>
      </c>
      <c r="E8" s="173">
        <v>42388</v>
      </c>
      <c r="F8" s="172"/>
      <c r="G8" s="172"/>
      <c r="I8" s="458" t="s">
        <v>392</v>
      </c>
      <c r="J8" s="459"/>
      <c r="K8" s="460"/>
    </row>
    <row r="9" spans="1:11" ht="21.75" customHeight="1" x14ac:dyDescent="0.25">
      <c r="A9" s="171" t="s">
        <v>63</v>
      </c>
      <c r="B9" s="172"/>
      <c r="C9" s="172"/>
      <c r="D9" s="172">
        <v>12</v>
      </c>
      <c r="E9" s="173">
        <v>42374</v>
      </c>
      <c r="F9" s="172"/>
      <c r="G9" s="172"/>
      <c r="I9" s="178" t="s">
        <v>53</v>
      </c>
      <c r="J9" s="168" t="s">
        <v>54</v>
      </c>
      <c r="K9" s="179" t="s">
        <v>58</v>
      </c>
    </row>
    <row r="10" spans="1:11" ht="21.75" customHeight="1" x14ac:dyDescent="0.25">
      <c r="A10" s="171" t="s">
        <v>67</v>
      </c>
      <c r="B10" s="172"/>
      <c r="C10" s="172"/>
      <c r="D10" s="172">
        <v>25</v>
      </c>
      <c r="E10" s="173">
        <v>42408</v>
      </c>
      <c r="F10" s="172"/>
      <c r="G10" s="172"/>
      <c r="I10" s="174" t="s">
        <v>78</v>
      </c>
      <c r="J10" s="172" t="s">
        <v>84</v>
      </c>
      <c r="K10" s="180">
        <v>289000</v>
      </c>
    </row>
    <row r="11" spans="1:11" ht="21.75" customHeight="1" x14ac:dyDescent="0.25">
      <c r="A11" s="171" t="s">
        <v>67</v>
      </c>
      <c r="B11" s="172"/>
      <c r="C11" s="172"/>
      <c r="D11" s="172">
        <v>40</v>
      </c>
      <c r="E11" s="173">
        <v>42390</v>
      </c>
      <c r="F11" s="172"/>
      <c r="G11" s="172"/>
      <c r="I11" s="174" t="s">
        <v>79</v>
      </c>
      <c r="J11" s="172" t="s">
        <v>393</v>
      </c>
      <c r="K11" s="181">
        <v>459000</v>
      </c>
    </row>
    <row r="12" spans="1:11" ht="21.75" customHeight="1" x14ac:dyDescent="0.25">
      <c r="A12" s="171" t="s">
        <v>62</v>
      </c>
      <c r="B12" s="172"/>
      <c r="C12" s="172"/>
      <c r="D12" s="172">
        <v>10</v>
      </c>
      <c r="E12" s="173">
        <v>42370</v>
      </c>
      <c r="F12" s="172"/>
      <c r="G12" s="172"/>
      <c r="I12" s="174" t="s">
        <v>80</v>
      </c>
      <c r="J12" s="172" t="s">
        <v>394</v>
      </c>
      <c r="K12" s="180">
        <v>640000</v>
      </c>
    </row>
    <row r="13" spans="1:11" ht="21.75" customHeight="1" x14ac:dyDescent="0.25">
      <c r="A13" s="171" t="s">
        <v>62</v>
      </c>
      <c r="B13" s="172"/>
      <c r="C13" s="172"/>
      <c r="D13" s="172">
        <v>50</v>
      </c>
      <c r="E13" s="173">
        <v>42384</v>
      </c>
      <c r="F13" s="172"/>
      <c r="G13" s="172"/>
      <c r="I13" s="174" t="s">
        <v>81</v>
      </c>
      <c r="J13" s="182" t="s">
        <v>85</v>
      </c>
      <c r="K13" s="180">
        <v>959000</v>
      </c>
    </row>
    <row r="14" spans="1:11" ht="21.75" customHeight="1" x14ac:dyDescent="0.25">
      <c r="A14" s="171" t="s">
        <v>66</v>
      </c>
      <c r="B14" s="172"/>
      <c r="C14" s="172"/>
      <c r="D14" s="172">
        <v>15</v>
      </c>
      <c r="E14" s="173">
        <v>42382</v>
      </c>
      <c r="F14" s="172"/>
      <c r="G14" s="172"/>
      <c r="I14" s="174" t="s">
        <v>82</v>
      </c>
      <c r="J14" s="172" t="s">
        <v>395</v>
      </c>
      <c r="K14" s="180">
        <v>439000</v>
      </c>
    </row>
    <row r="15" spans="1:11" ht="21.75" customHeight="1" thickBot="1" x14ac:dyDescent="0.3">
      <c r="A15" s="171" t="s">
        <v>66</v>
      </c>
      <c r="B15" s="172"/>
      <c r="C15" s="172"/>
      <c r="D15" s="172">
        <v>40</v>
      </c>
      <c r="E15" s="173">
        <v>42396</v>
      </c>
      <c r="F15" s="172"/>
      <c r="G15" s="172"/>
      <c r="I15" s="176" t="s">
        <v>83</v>
      </c>
      <c r="J15" s="183" t="s">
        <v>396</v>
      </c>
      <c r="K15" s="184">
        <v>1850000</v>
      </c>
    </row>
    <row r="16" spans="1:11" ht="21.75" customHeight="1" x14ac:dyDescent="0.25">
      <c r="A16" s="171" t="s">
        <v>66</v>
      </c>
      <c r="B16" s="172"/>
      <c r="C16" s="172"/>
      <c r="D16" s="172">
        <v>50</v>
      </c>
      <c r="E16" s="173">
        <v>42398</v>
      </c>
      <c r="F16" s="172"/>
      <c r="G16" s="172"/>
    </row>
    <row r="17" spans="1:10" ht="21.75" customHeight="1" x14ac:dyDescent="0.25">
      <c r="A17" s="171" t="s">
        <v>68</v>
      </c>
      <c r="B17" s="172"/>
      <c r="C17" s="172"/>
      <c r="D17" s="172">
        <v>10</v>
      </c>
      <c r="E17" s="173">
        <v>42402</v>
      </c>
      <c r="F17" s="172"/>
      <c r="G17" s="172"/>
    </row>
    <row r="18" spans="1:10" ht="17.25" thickBot="1" x14ac:dyDescent="0.3"/>
    <row r="19" spans="1:10" ht="17.25" thickBot="1" x14ac:dyDescent="0.3">
      <c r="A19" s="185" t="s">
        <v>397</v>
      </c>
      <c r="B19" s="186" t="s">
        <v>398</v>
      </c>
      <c r="C19" s="187" t="s">
        <v>399</v>
      </c>
      <c r="D19" s="187" t="s">
        <v>398</v>
      </c>
    </row>
    <row r="20" spans="1:10" ht="19.5" customHeight="1" x14ac:dyDescent="0.25">
      <c r="A20" s="188" t="s">
        <v>54</v>
      </c>
      <c r="B20" s="189" t="s">
        <v>400</v>
      </c>
      <c r="C20" s="190" t="s">
        <v>401</v>
      </c>
      <c r="D20" s="190" t="s">
        <v>402</v>
      </c>
      <c r="F20" s="461" t="s">
        <v>403</v>
      </c>
      <c r="G20" s="462"/>
      <c r="H20" s="462"/>
      <c r="I20" s="462"/>
      <c r="J20" s="191" t="s">
        <v>314</v>
      </c>
    </row>
    <row r="21" spans="1:10" ht="19.5" customHeight="1" x14ac:dyDescent="0.25">
      <c r="A21" s="192" t="s">
        <v>84</v>
      </c>
      <c r="B21" s="172"/>
      <c r="C21" s="172"/>
      <c r="D21" s="175"/>
      <c r="F21" s="451" t="s">
        <v>404</v>
      </c>
      <c r="G21" s="452"/>
      <c r="H21" s="452"/>
      <c r="I21" s="452"/>
      <c r="J21" s="193"/>
    </row>
    <row r="22" spans="1:10" ht="19.5" customHeight="1" x14ac:dyDescent="0.25">
      <c r="A22" s="192" t="s">
        <v>393</v>
      </c>
      <c r="B22" s="172"/>
      <c r="C22" s="172"/>
      <c r="D22" s="175"/>
      <c r="F22" s="451" t="s">
        <v>405</v>
      </c>
      <c r="G22" s="452"/>
      <c r="H22" s="452"/>
      <c r="I22" s="452"/>
      <c r="J22" s="193"/>
    </row>
    <row r="23" spans="1:10" ht="19.5" customHeight="1" x14ac:dyDescent="0.25">
      <c r="A23" s="192" t="s">
        <v>394</v>
      </c>
      <c r="B23" s="172"/>
      <c r="C23" s="172"/>
      <c r="D23" s="175"/>
      <c r="F23" s="451" t="s">
        <v>406</v>
      </c>
      <c r="G23" s="452"/>
      <c r="H23" s="452"/>
      <c r="I23" s="452"/>
      <c r="J23" s="193"/>
    </row>
    <row r="24" spans="1:10" ht="19.5" customHeight="1" thickBot="1" x14ac:dyDescent="0.3">
      <c r="A24" s="194" t="s">
        <v>85</v>
      </c>
      <c r="B24" s="172"/>
      <c r="C24" s="172"/>
      <c r="D24" s="175"/>
      <c r="F24" s="453" t="s">
        <v>407</v>
      </c>
      <c r="G24" s="454"/>
      <c r="H24" s="454"/>
      <c r="I24" s="454"/>
      <c r="J24" s="195"/>
    </row>
    <row r="25" spans="1:10" ht="19.5" customHeight="1" x14ac:dyDescent="0.25">
      <c r="A25" s="192" t="s">
        <v>395</v>
      </c>
      <c r="B25" s="172"/>
      <c r="C25" s="172"/>
      <c r="D25" s="175"/>
    </row>
    <row r="26" spans="1:10" ht="19.5" customHeight="1" thickBot="1" x14ac:dyDescent="0.3">
      <c r="A26" s="196" t="s">
        <v>396</v>
      </c>
      <c r="B26" s="172"/>
      <c r="C26" s="172"/>
      <c r="D26" s="175"/>
    </row>
  </sheetData>
  <mergeCells count="8">
    <mergeCell ref="F23:I23"/>
    <mergeCell ref="F24:I24"/>
    <mergeCell ref="A1:G1"/>
    <mergeCell ref="I1:J1"/>
    <mergeCell ref="I8:K8"/>
    <mergeCell ref="F20:I20"/>
    <mergeCell ref="F21:I21"/>
    <mergeCell ref="F22:I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workbookViewId="0">
      <selection activeCell="M13" sqref="M13"/>
    </sheetView>
  </sheetViews>
  <sheetFormatPr defaultRowHeight="12.75" x14ac:dyDescent="0.2"/>
  <cols>
    <col min="1" max="1" width="13" style="197" customWidth="1"/>
    <col min="2" max="2" width="11.28515625" style="197" bestFit="1" customWidth="1"/>
    <col min="3" max="3" width="9.7109375" style="197" bestFit="1" customWidth="1"/>
    <col min="4" max="4" width="24.85546875" style="197" customWidth="1"/>
    <col min="5" max="5" width="10.5703125" style="197" bestFit="1" customWidth="1"/>
    <col min="6" max="6" width="9.42578125" style="197" bestFit="1" customWidth="1"/>
    <col min="7" max="7" width="12.42578125" style="197" bestFit="1" customWidth="1"/>
    <col min="8" max="8" width="11" style="197" customWidth="1"/>
    <col min="9" max="9" width="10.7109375" style="197" bestFit="1" customWidth="1"/>
    <col min="10" max="10" width="14.42578125" style="197" bestFit="1" customWidth="1"/>
    <col min="11" max="11" width="17.42578125" style="197" customWidth="1"/>
    <col min="12" max="12" width="16.140625" style="197" customWidth="1"/>
    <col min="13" max="13" width="12.7109375" style="197" customWidth="1"/>
    <col min="14" max="14" width="16.85546875" style="197" customWidth="1"/>
    <col min="15" max="15" width="20.5703125" style="197" customWidth="1"/>
    <col min="16" max="16" width="17.42578125" style="197" customWidth="1"/>
    <col min="17" max="17" width="4.140625" style="197" customWidth="1"/>
    <col min="18" max="18" width="20.7109375" style="197" bestFit="1" customWidth="1"/>
    <col min="19" max="19" width="15.85546875" style="197" customWidth="1"/>
    <col min="20" max="20" width="16.140625" style="197" customWidth="1"/>
    <col min="21" max="21" width="13.85546875" style="197" customWidth="1"/>
    <col min="22" max="16384" width="9.140625" style="197"/>
  </cols>
  <sheetData>
    <row r="1" spans="1:15" s="199" customFormat="1" ht="21" customHeight="1" thickBot="1" x14ac:dyDescent="0.35">
      <c r="A1" s="466" t="s">
        <v>408</v>
      </c>
      <c r="B1" s="466"/>
      <c r="C1" s="466"/>
      <c r="D1" s="466"/>
      <c r="E1" s="466"/>
      <c r="F1" s="466"/>
      <c r="G1" s="466"/>
      <c r="I1" s="473" t="s">
        <v>409</v>
      </c>
      <c r="J1" s="474"/>
      <c r="K1" s="474"/>
      <c r="L1" s="475"/>
      <c r="M1" s="378" t="s">
        <v>410</v>
      </c>
      <c r="N1" s="379">
        <v>21070</v>
      </c>
    </row>
    <row r="2" spans="1:15" s="203" customFormat="1" ht="34.5" customHeight="1" x14ac:dyDescent="0.25">
      <c r="A2" s="200" t="s">
        <v>411</v>
      </c>
      <c r="B2" s="201" t="s">
        <v>412</v>
      </c>
      <c r="C2" s="201" t="s">
        <v>555</v>
      </c>
      <c r="D2" s="201" t="s">
        <v>413</v>
      </c>
      <c r="E2" s="201" t="s">
        <v>414</v>
      </c>
      <c r="F2" s="201" t="s">
        <v>415</v>
      </c>
      <c r="G2" s="202" t="s">
        <v>416</v>
      </c>
      <c r="H2" s="199"/>
      <c r="I2" s="380" t="s">
        <v>417</v>
      </c>
      <c r="J2" s="376" t="s">
        <v>418</v>
      </c>
      <c r="K2" s="376" t="s">
        <v>419</v>
      </c>
      <c r="L2" s="377" t="s">
        <v>8</v>
      </c>
      <c r="M2" s="376" t="s">
        <v>420</v>
      </c>
      <c r="N2" s="381" t="s">
        <v>421</v>
      </c>
    </row>
    <row r="3" spans="1:15" s="199" customFormat="1" ht="16.5" x14ac:dyDescent="0.25">
      <c r="A3" s="372" t="s">
        <v>422</v>
      </c>
      <c r="B3" s="204"/>
      <c r="C3" s="317"/>
      <c r="D3" s="204"/>
      <c r="E3" s="204"/>
      <c r="F3" s="205"/>
      <c r="G3" s="208"/>
      <c r="I3" s="206">
        <v>11</v>
      </c>
      <c r="J3" s="207" t="s">
        <v>423</v>
      </c>
      <c r="K3" s="207"/>
      <c r="L3" s="207"/>
      <c r="M3" s="204"/>
      <c r="N3" s="208"/>
    </row>
    <row r="4" spans="1:15" s="199" customFormat="1" ht="16.5" x14ac:dyDescent="0.25">
      <c r="A4" s="372" t="s">
        <v>424</v>
      </c>
      <c r="B4" s="204"/>
      <c r="C4" s="204"/>
      <c r="D4" s="204"/>
      <c r="E4" s="204"/>
      <c r="F4" s="205"/>
      <c r="G4" s="208"/>
      <c r="I4" s="206">
        <v>22</v>
      </c>
      <c r="J4" s="207" t="s">
        <v>425</v>
      </c>
      <c r="K4" s="207"/>
      <c r="L4" s="207"/>
      <c r="M4" s="204"/>
      <c r="N4" s="208"/>
    </row>
    <row r="5" spans="1:15" s="199" customFormat="1" ht="16.5" x14ac:dyDescent="0.25">
      <c r="A5" s="372" t="s">
        <v>426</v>
      </c>
      <c r="B5" s="204"/>
      <c r="C5" s="204"/>
      <c r="D5" s="204"/>
      <c r="E5" s="204"/>
      <c r="F5" s="205"/>
      <c r="G5" s="208"/>
      <c r="I5" s="206">
        <v>33</v>
      </c>
      <c r="J5" s="207" t="s">
        <v>427</v>
      </c>
      <c r="K5" s="207"/>
      <c r="L5" s="207"/>
      <c r="M5" s="204"/>
      <c r="N5" s="208"/>
    </row>
    <row r="6" spans="1:15" s="199" customFormat="1" ht="17.25" thickBot="1" x14ac:dyDescent="0.3">
      <c r="A6" s="372" t="s">
        <v>428</v>
      </c>
      <c r="B6" s="204"/>
      <c r="C6" s="204"/>
      <c r="D6" s="204"/>
      <c r="E6" s="204"/>
      <c r="F6" s="205"/>
      <c r="G6" s="208"/>
      <c r="I6" s="209">
        <v>44</v>
      </c>
      <c r="J6" s="210" t="s">
        <v>429</v>
      </c>
      <c r="K6" s="210"/>
      <c r="L6" s="210"/>
      <c r="M6" s="221"/>
      <c r="N6" s="375"/>
    </row>
    <row r="7" spans="1:15" s="199" customFormat="1" ht="17.25" thickBot="1" x14ac:dyDescent="0.3">
      <c r="A7" s="372" t="s">
        <v>426</v>
      </c>
      <c r="B7" s="204"/>
      <c r="C7" s="204"/>
      <c r="D7" s="204"/>
      <c r="E7" s="204"/>
      <c r="F7" s="205"/>
      <c r="G7" s="208"/>
    </row>
    <row r="8" spans="1:15" s="199" customFormat="1" ht="16.5" x14ac:dyDescent="0.25">
      <c r="A8" s="372" t="s">
        <v>430</v>
      </c>
      <c r="B8" s="204"/>
      <c r="C8" s="204"/>
      <c r="D8" s="204"/>
      <c r="E8" s="204"/>
      <c r="F8" s="205"/>
      <c r="G8" s="208"/>
      <c r="I8" s="467" t="s">
        <v>431</v>
      </c>
      <c r="J8" s="468"/>
      <c r="K8" s="469"/>
      <c r="M8" s="470" t="s">
        <v>432</v>
      </c>
      <c r="N8" s="471"/>
      <c r="O8" s="472"/>
    </row>
    <row r="9" spans="1:15" s="199" customFormat="1" ht="16.5" x14ac:dyDescent="0.25">
      <c r="A9" s="372" t="s">
        <v>433</v>
      </c>
      <c r="B9" s="204"/>
      <c r="C9" s="204"/>
      <c r="D9" s="204"/>
      <c r="E9" s="204"/>
      <c r="F9" s="205"/>
      <c r="G9" s="208"/>
      <c r="I9" s="211" t="s">
        <v>53</v>
      </c>
      <c r="J9" s="212" t="s">
        <v>54</v>
      </c>
      <c r="K9" s="213" t="s">
        <v>434</v>
      </c>
      <c r="M9" s="211" t="s">
        <v>435</v>
      </c>
      <c r="N9" s="212" t="s">
        <v>436</v>
      </c>
      <c r="O9" s="213" t="s">
        <v>437</v>
      </c>
    </row>
    <row r="10" spans="1:15" s="199" customFormat="1" ht="17.25" thickBot="1" x14ac:dyDescent="0.3">
      <c r="A10" s="372" t="s">
        <v>438</v>
      </c>
      <c r="B10" s="204"/>
      <c r="C10" s="204"/>
      <c r="D10" s="204"/>
      <c r="E10" s="204"/>
      <c r="F10" s="205"/>
      <c r="G10" s="208"/>
      <c r="I10" s="214" t="s">
        <v>82</v>
      </c>
      <c r="J10" s="204" t="s">
        <v>439</v>
      </c>
      <c r="K10" s="215">
        <v>115</v>
      </c>
      <c r="M10" s="216" t="s">
        <v>440</v>
      </c>
      <c r="N10" s="217" t="s">
        <v>441</v>
      </c>
      <c r="O10" s="218" t="s">
        <v>442</v>
      </c>
    </row>
    <row r="11" spans="1:15" s="199" customFormat="1" ht="16.5" x14ac:dyDescent="0.25">
      <c r="A11" s="372" t="s">
        <v>443</v>
      </c>
      <c r="B11" s="204"/>
      <c r="C11" s="204"/>
      <c r="D11" s="204"/>
      <c r="E11" s="204"/>
      <c r="F11" s="205"/>
      <c r="G11" s="208"/>
      <c r="I11" s="214" t="s">
        <v>444</v>
      </c>
      <c r="J11" s="204" t="s">
        <v>445</v>
      </c>
      <c r="K11" s="215">
        <v>321</v>
      </c>
      <c r="M11" s="219"/>
    </row>
    <row r="12" spans="1:15" s="199" customFormat="1" ht="16.5" x14ac:dyDescent="0.25">
      <c r="A12" s="372" t="s">
        <v>446</v>
      </c>
      <c r="B12" s="204"/>
      <c r="C12" s="204"/>
      <c r="D12" s="204"/>
      <c r="E12" s="204"/>
      <c r="F12" s="205"/>
      <c r="G12" s="208"/>
      <c r="I12" s="214" t="s">
        <v>447</v>
      </c>
      <c r="J12" s="204" t="s">
        <v>448</v>
      </c>
      <c r="K12" s="215">
        <v>185</v>
      </c>
      <c r="M12" s="219"/>
    </row>
    <row r="13" spans="1:15" s="199" customFormat="1" ht="16.5" x14ac:dyDescent="0.25">
      <c r="A13" s="372" t="s">
        <v>443</v>
      </c>
      <c r="B13" s="204"/>
      <c r="C13" s="204"/>
      <c r="D13" s="204"/>
      <c r="E13" s="204"/>
      <c r="F13" s="205"/>
      <c r="G13" s="208"/>
      <c r="I13" s="214" t="s">
        <v>449</v>
      </c>
      <c r="J13" s="204" t="s">
        <v>450</v>
      </c>
      <c r="K13" s="215">
        <v>965</v>
      </c>
    </row>
    <row r="14" spans="1:15" s="199" customFormat="1" ht="17.25" thickBot="1" x14ac:dyDescent="0.3">
      <c r="A14" s="372" t="s">
        <v>451</v>
      </c>
      <c r="B14" s="204"/>
      <c r="C14" s="204"/>
      <c r="D14" s="204"/>
      <c r="E14" s="204"/>
      <c r="F14" s="205"/>
      <c r="G14" s="208"/>
      <c r="I14" s="220" t="s">
        <v>452</v>
      </c>
      <c r="J14" s="221" t="s">
        <v>453</v>
      </c>
      <c r="K14" s="222">
        <v>510</v>
      </c>
    </row>
    <row r="15" spans="1:15" s="199" customFormat="1" ht="17.25" thickBot="1" x14ac:dyDescent="0.3">
      <c r="A15" s="372" t="s">
        <v>454</v>
      </c>
      <c r="B15" s="204"/>
      <c r="C15" s="204"/>
      <c r="D15" s="204"/>
      <c r="E15" s="204"/>
      <c r="F15" s="205"/>
      <c r="G15" s="208"/>
    </row>
    <row r="16" spans="1:15" s="199" customFormat="1" ht="17.25" thickBot="1" x14ac:dyDescent="0.3">
      <c r="A16" s="372" t="s">
        <v>455</v>
      </c>
      <c r="B16" s="204"/>
      <c r="C16" s="204"/>
      <c r="D16" s="204"/>
      <c r="E16" s="204"/>
      <c r="F16" s="205"/>
      <c r="G16" s="208"/>
      <c r="I16" s="463" t="s">
        <v>456</v>
      </c>
      <c r="J16" s="464"/>
      <c r="L16" s="463" t="s">
        <v>457</v>
      </c>
      <c r="M16" s="465"/>
      <c r="N16" s="465"/>
      <c r="O16" s="464"/>
    </row>
    <row r="17" spans="1:15" s="199" customFormat="1" ht="16.5" x14ac:dyDescent="0.25">
      <c r="A17" s="372" t="s">
        <v>455</v>
      </c>
      <c r="B17" s="204"/>
      <c r="C17" s="204"/>
      <c r="D17" s="204"/>
      <c r="E17" s="204"/>
      <c r="F17" s="205"/>
      <c r="G17" s="208"/>
      <c r="I17" s="211" t="s">
        <v>54</v>
      </c>
      <c r="J17" s="213" t="s">
        <v>402</v>
      </c>
      <c r="L17" s="223"/>
      <c r="M17" s="224" t="s">
        <v>440</v>
      </c>
      <c r="N17" s="224" t="s">
        <v>441</v>
      </c>
      <c r="O17" s="225" t="s">
        <v>442</v>
      </c>
    </row>
    <row r="18" spans="1:15" s="199" customFormat="1" ht="16.5" x14ac:dyDescent="0.25">
      <c r="A18" s="372" t="s">
        <v>458</v>
      </c>
      <c r="B18" s="204"/>
      <c r="C18" s="204"/>
      <c r="D18" s="204"/>
      <c r="E18" s="204"/>
      <c r="F18" s="205"/>
      <c r="G18" s="208"/>
      <c r="I18" s="214" t="s">
        <v>439</v>
      </c>
      <c r="J18" s="215"/>
      <c r="L18" s="226" t="s">
        <v>439</v>
      </c>
      <c r="M18" s="204"/>
      <c r="N18" s="204"/>
      <c r="O18" s="215"/>
    </row>
    <row r="19" spans="1:15" s="199" customFormat="1" ht="16.5" x14ac:dyDescent="0.25">
      <c r="A19" s="372" t="s">
        <v>459</v>
      </c>
      <c r="B19" s="204"/>
      <c r="C19" s="204"/>
      <c r="D19" s="204"/>
      <c r="E19" s="204"/>
      <c r="F19" s="205"/>
      <c r="G19" s="208"/>
      <c r="I19" s="214" t="s">
        <v>445</v>
      </c>
      <c r="J19" s="215"/>
      <c r="L19" s="226" t="s">
        <v>445</v>
      </c>
      <c r="M19" s="204"/>
      <c r="N19" s="204"/>
      <c r="O19" s="215"/>
    </row>
    <row r="20" spans="1:15" s="199" customFormat="1" ht="17.25" thickBot="1" x14ac:dyDescent="0.3">
      <c r="A20" s="373" t="s">
        <v>460</v>
      </c>
      <c r="B20" s="221"/>
      <c r="C20" s="221"/>
      <c r="D20" s="221"/>
      <c r="E20" s="221"/>
      <c r="F20" s="374"/>
      <c r="G20" s="375"/>
      <c r="I20" s="214" t="s">
        <v>448</v>
      </c>
      <c r="J20" s="215"/>
      <c r="L20" s="226" t="s">
        <v>448</v>
      </c>
      <c r="M20" s="204"/>
      <c r="N20" s="204"/>
      <c r="O20" s="215"/>
    </row>
    <row r="21" spans="1:15" s="199" customFormat="1" ht="16.5" x14ac:dyDescent="0.25">
      <c r="I21" s="214" t="s">
        <v>450</v>
      </c>
      <c r="J21" s="215"/>
      <c r="L21" s="226" t="s">
        <v>450</v>
      </c>
      <c r="M21" s="204"/>
      <c r="N21" s="204"/>
      <c r="O21" s="215"/>
    </row>
    <row r="22" spans="1:15" s="199" customFormat="1" ht="17.25" thickBot="1" x14ac:dyDescent="0.3">
      <c r="A22" s="227"/>
      <c r="I22" s="220" t="s">
        <v>453</v>
      </c>
      <c r="J22" s="222"/>
      <c r="L22" s="228" t="s">
        <v>453</v>
      </c>
      <c r="M22" s="221"/>
      <c r="N22" s="221"/>
      <c r="O22" s="222"/>
    </row>
    <row r="23" spans="1:15" s="229" customFormat="1" ht="18.75" x14ac:dyDescent="0.3"/>
    <row r="24" spans="1:15" s="229" customFormat="1" ht="18.75" x14ac:dyDescent="0.3"/>
    <row r="25" spans="1:15" s="229" customFormat="1" ht="18.75" x14ac:dyDescent="0.3"/>
    <row r="26" spans="1:15" s="229" customFormat="1" ht="18.75" x14ac:dyDescent="0.3">
      <c r="K26" s="199"/>
    </row>
    <row r="27" spans="1:15" s="229" customFormat="1" ht="18.75" x14ac:dyDescent="0.3">
      <c r="J27" s="230"/>
      <c r="K27" s="199"/>
    </row>
    <row r="28" spans="1:15" s="229" customFormat="1" ht="18.75" x14ac:dyDescent="0.3">
      <c r="F28" s="231"/>
      <c r="I28" s="197"/>
      <c r="J28" s="197"/>
      <c r="K28" s="199"/>
    </row>
    <row r="29" spans="1:15" s="229" customFormat="1" ht="18.75" x14ac:dyDescent="0.3">
      <c r="I29" s="197"/>
      <c r="J29" s="197"/>
      <c r="K29" s="199"/>
    </row>
    <row r="30" spans="1:15" s="229" customFormat="1" ht="18.75" x14ac:dyDescent="0.3">
      <c r="I30" s="197"/>
      <c r="J30" s="197"/>
      <c r="K30" s="199"/>
    </row>
    <row r="31" spans="1:15" s="229" customFormat="1" ht="18.75" x14ac:dyDescent="0.3">
      <c r="I31" s="197"/>
      <c r="J31" s="197"/>
    </row>
    <row r="32" spans="1:15" s="229" customFormat="1" ht="18.75" x14ac:dyDescent="0.3">
      <c r="I32" s="197"/>
      <c r="J32" s="197"/>
    </row>
    <row r="33" spans="4:10" s="229" customFormat="1" ht="18.75" x14ac:dyDescent="0.3">
      <c r="I33" s="197"/>
      <c r="J33" s="197"/>
    </row>
    <row r="35" spans="4:10" ht="17.25" customHeight="1" x14ac:dyDescent="0.2"/>
    <row r="36" spans="4:10" ht="17.25" customHeight="1" x14ac:dyDescent="0.2"/>
    <row r="37" spans="4:10" ht="17.25" customHeight="1" x14ac:dyDescent="0.2"/>
    <row r="38" spans="4:10" ht="17.25" customHeight="1" x14ac:dyDescent="0.2"/>
    <row r="39" spans="4:10" ht="17.25" customHeight="1" x14ac:dyDescent="0.2"/>
    <row r="40" spans="4:10" ht="17.25" customHeight="1" x14ac:dyDescent="0.2">
      <c r="D40" s="232"/>
      <c r="E40" s="233"/>
      <c r="F40" s="233"/>
      <c r="G40" s="233"/>
      <c r="H40" s="233"/>
    </row>
    <row r="41" spans="4:10" ht="17.25" customHeight="1" x14ac:dyDescent="0.2">
      <c r="D41" s="232"/>
      <c r="E41" s="233"/>
      <c r="F41" s="233"/>
      <c r="G41" s="233"/>
      <c r="H41" s="233"/>
    </row>
    <row r="42" spans="4:10" ht="17.25" customHeight="1" x14ac:dyDescent="0.2">
      <c r="D42" s="232"/>
      <c r="E42" s="233"/>
      <c r="F42" s="233"/>
      <c r="G42" s="233"/>
      <c r="H42" s="233"/>
    </row>
    <row r="43" spans="4:10" ht="17.25" customHeight="1" x14ac:dyDescent="0.2">
      <c r="D43" s="232"/>
      <c r="E43" s="233"/>
      <c r="F43" s="233"/>
      <c r="G43" s="233"/>
      <c r="H43" s="233"/>
    </row>
    <row r="44" spans="4:10" ht="17.25" customHeight="1" x14ac:dyDescent="0.2"/>
    <row r="45" spans="4:10" ht="17.25" customHeight="1" x14ac:dyDescent="0.2"/>
  </sheetData>
  <mergeCells count="6">
    <mergeCell ref="I16:J16"/>
    <mergeCell ref="L16:O16"/>
    <mergeCell ref="A1:G1"/>
    <mergeCell ref="I8:K8"/>
    <mergeCell ref="M8:O8"/>
    <mergeCell ref="I1:L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1"/>
  <sheetViews>
    <sheetView topLeftCell="A7" workbookViewId="0">
      <selection activeCell="F42" sqref="F42"/>
    </sheetView>
  </sheetViews>
  <sheetFormatPr defaultRowHeight="12.75" x14ac:dyDescent="0.2"/>
  <cols>
    <col min="1" max="1" width="7.7109375" style="274" bestFit="1" customWidth="1"/>
    <col min="2" max="2" width="20.85546875" style="274" customWidth="1"/>
    <col min="3" max="3" width="17.140625" style="274" customWidth="1"/>
    <col min="4" max="4" width="15.7109375" style="274" bestFit="1" customWidth="1"/>
    <col min="5" max="5" width="13.7109375" style="274" customWidth="1"/>
    <col min="6" max="6" width="29.42578125" style="274" customWidth="1"/>
    <col min="7" max="7" width="22" style="274" bestFit="1" customWidth="1"/>
    <col min="8" max="8" width="14.7109375" style="274" customWidth="1"/>
    <col min="9" max="9" width="21" style="274" bestFit="1" customWidth="1"/>
    <col min="10" max="10" width="18.28515625" style="274" customWidth="1"/>
    <col min="11" max="11" width="22" style="274" bestFit="1" customWidth="1"/>
    <col min="12" max="12" width="15.28515625" style="274" customWidth="1"/>
    <col min="13" max="13" width="21" style="274" bestFit="1" customWidth="1"/>
    <col min="14" max="14" width="48" style="274" bestFit="1" customWidth="1"/>
    <col min="15" max="15" width="14.28515625" style="274" customWidth="1"/>
    <col min="16" max="16384" width="9.140625" style="274"/>
  </cols>
  <sheetData>
    <row r="1" spans="1:12" s="234" customFormat="1" ht="27" customHeight="1" thickBot="1" x14ac:dyDescent="0.5">
      <c r="B1" s="476" t="s">
        <v>461</v>
      </c>
      <c r="C1" s="476"/>
      <c r="D1" s="476"/>
      <c r="E1" s="476"/>
      <c r="F1" s="476"/>
      <c r="G1" s="476"/>
      <c r="H1" s="476"/>
      <c r="I1" s="476"/>
      <c r="J1" s="476"/>
      <c r="K1" s="476"/>
      <c r="L1" s="476"/>
    </row>
    <row r="2" spans="1:12" s="238" customFormat="1" ht="18.75" customHeight="1" x14ac:dyDescent="0.25">
      <c r="A2" s="235" t="s">
        <v>22</v>
      </c>
      <c r="B2" s="236" t="s">
        <v>417</v>
      </c>
      <c r="C2" s="236" t="s">
        <v>5</v>
      </c>
      <c r="D2" s="236" t="s">
        <v>462</v>
      </c>
      <c r="E2" s="236" t="s">
        <v>7</v>
      </c>
      <c r="F2" s="236" t="s">
        <v>463</v>
      </c>
      <c r="G2" s="236" t="s">
        <v>464</v>
      </c>
      <c r="H2" s="236" t="s">
        <v>465</v>
      </c>
      <c r="I2" s="236" t="s">
        <v>466</v>
      </c>
      <c r="J2" s="236" t="s">
        <v>286</v>
      </c>
      <c r="K2" s="236" t="s">
        <v>467</v>
      </c>
      <c r="L2" s="237" t="s">
        <v>421</v>
      </c>
    </row>
    <row r="3" spans="1:12" s="245" customFormat="1" ht="19.5" customHeight="1" x14ac:dyDescent="0.25">
      <c r="A3" s="239">
        <v>1</v>
      </c>
      <c r="B3" s="240" t="s">
        <v>468</v>
      </c>
      <c r="C3" s="241"/>
      <c r="D3" s="241"/>
      <c r="E3" s="242">
        <v>9.5500000000000007</v>
      </c>
      <c r="F3" s="241">
        <v>28</v>
      </c>
      <c r="G3" s="241"/>
      <c r="H3" s="241"/>
      <c r="I3" s="243"/>
      <c r="J3" s="243"/>
      <c r="K3" s="241"/>
      <c r="L3" s="244"/>
    </row>
    <row r="4" spans="1:12" s="245" customFormat="1" ht="19.5" customHeight="1" x14ac:dyDescent="0.25">
      <c r="A4" s="239">
        <v>2</v>
      </c>
      <c r="B4" s="240" t="s">
        <v>469</v>
      </c>
      <c r="C4" s="241"/>
      <c r="D4" s="241"/>
      <c r="E4" s="242">
        <v>2.65</v>
      </c>
      <c r="F4" s="241">
        <v>20</v>
      </c>
      <c r="G4" s="241"/>
      <c r="H4" s="241"/>
      <c r="I4" s="241"/>
      <c r="J4" s="243"/>
      <c r="K4" s="241"/>
      <c r="L4" s="244"/>
    </row>
    <row r="5" spans="1:12" s="245" customFormat="1" ht="19.5" customHeight="1" x14ac:dyDescent="0.25">
      <c r="A5" s="239">
        <v>3</v>
      </c>
      <c r="B5" s="240" t="s">
        <v>470</v>
      </c>
      <c r="C5" s="241"/>
      <c r="D5" s="241"/>
      <c r="E5" s="242">
        <v>4.84</v>
      </c>
      <c r="F5" s="241">
        <v>21</v>
      </c>
      <c r="G5" s="241"/>
      <c r="H5" s="241"/>
      <c r="I5" s="241"/>
      <c r="J5" s="243"/>
      <c r="K5" s="241"/>
      <c r="L5" s="244"/>
    </row>
    <row r="6" spans="1:12" s="245" customFormat="1" ht="19.5" customHeight="1" x14ac:dyDescent="0.25">
      <c r="A6" s="239">
        <v>4</v>
      </c>
      <c r="B6" s="240" t="s">
        <v>471</v>
      </c>
      <c r="C6" s="241"/>
      <c r="D6" s="241"/>
      <c r="E6" s="242">
        <v>7.76</v>
      </c>
      <c r="F6" s="241">
        <v>26</v>
      </c>
      <c r="G6" s="241"/>
      <c r="H6" s="241"/>
      <c r="I6" s="241"/>
      <c r="J6" s="243"/>
      <c r="K6" s="241"/>
      <c r="L6" s="244"/>
    </row>
    <row r="7" spans="1:12" s="245" customFormat="1" ht="19.5" customHeight="1" x14ac:dyDescent="0.25">
      <c r="A7" s="239">
        <v>5</v>
      </c>
      <c r="B7" s="240" t="s">
        <v>472</v>
      </c>
      <c r="C7" s="241"/>
      <c r="D7" s="241"/>
      <c r="E7" s="242">
        <v>7.76</v>
      </c>
      <c r="F7" s="241">
        <v>23</v>
      </c>
      <c r="G7" s="241"/>
      <c r="H7" s="241"/>
      <c r="I7" s="241"/>
      <c r="J7" s="243"/>
      <c r="K7" s="241"/>
      <c r="L7" s="244"/>
    </row>
    <row r="8" spans="1:12" s="245" customFormat="1" ht="19.5" customHeight="1" x14ac:dyDescent="0.25">
      <c r="A8" s="239">
        <v>6</v>
      </c>
      <c r="B8" s="240" t="s">
        <v>473</v>
      </c>
      <c r="C8" s="241"/>
      <c r="D8" s="241"/>
      <c r="E8" s="242">
        <v>2.06</v>
      </c>
      <c r="F8" s="241">
        <v>28</v>
      </c>
      <c r="G8" s="241"/>
      <c r="H8" s="241"/>
      <c r="I8" s="241"/>
      <c r="J8" s="243"/>
      <c r="K8" s="241"/>
      <c r="L8" s="244"/>
    </row>
    <row r="9" spans="1:12" s="245" customFormat="1" ht="19.5" customHeight="1" x14ac:dyDescent="0.25">
      <c r="A9" s="239">
        <v>7</v>
      </c>
      <c r="B9" s="240" t="s">
        <v>474</v>
      </c>
      <c r="C9" s="241"/>
      <c r="D9" s="241"/>
      <c r="E9" s="242">
        <v>6.52</v>
      </c>
      <c r="F9" s="241">
        <v>30</v>
      </c>
      <c r="G9" s="241"/>
      <c r="H9" s="241"/>
      <c r="I9" s="241"/>
      <c r="J9" s="243"/>
      <c r="K9" s="241"/>
      <c r="L9" s="244"/>
    </row>
    <row r="10" spans="1:12" s="245" customFormat="1" ht="19.5" customHeight="1" x14ac:dyDescent="0.25">
      <c r="A10" s="239">
        <v>8</v>
      </c>
      <c r="B10" s="240" t="s">
        <v>475</v>
      </c>
      <c r="C10" s="241"/>
      <c r="D10" s="241"/>
      <c r="E10" s="242">
        <v>6.9</v>
      </c>
      <c r="F10" s="241">
        <v>25</v>
      </c>
      <c r="G10" s="241"/>
      <c r="H10" s="241"/>
      <c r="I10" s="241"/>
      <c r="J10" s="243"/>
      <c r="K10" s="241"/>
      <c r="L10" s="244"/>
    </row>
    <row r="11" spans="1:12" s="245" customFormat="1" ht="19.5" customHeight="1" x14ac:dyDescent="0.25">
      <c r="A11" s="239">
        <v>9</v>
      </c>
      <c r="B11" s="240" t="s">
        <v>476</v>
      </c>
      <c r="C11" s="241"/>
      <c r="D11" s="241"/>
      <c r="E11" s="242">
        <v>4.0999999999999996</v>
      </c>
      <c r="F11" s="241">
        <v>26</v>
      </c>
      <c r="G11" s="241"/>
      <c r="H11" s="241"/>
      <c r="I11" s="241"/>
      <c r="J11" s="243"/>
      <c r="K11" s="241"/>
      <c r="L11" s="244"/>
    </row>
    <row r="12" spans="1:12" s="245" customFormat="1" ht="19.5" customHeight="1" x14ac:dyDescent="0.25">
      <c r="A12" s="239">
        <v>10</v>
      </c>
      <c r="B12" s="240" t="s">
        <v>477</v>
      </c>
      <c r="C12" s="241"/>
      <c r="D12" s="241"/>
      <c r="E12" s="242">
        <v>3.52</v>
      </c>
      <c r="F12" s="241">
        <v>17</v>
      </c>
      <c r="G12" s="241"/>
      <c r="H12" s="241"/>
      <c r="I12" s="241"/>
      <c r="J12" s="243"/>
      <c r="K12" s="241"/>
      <c r="L12" s="244"/>
    </row>
    <row r="13" spans="1:12" s="245" customFormat="1" ht="19.5" customHeight="1" x14ac:dyDescent="0.25">
      <c r="A13" s="239">
        <v>11</v>
      </c>
      <c r="B13" s="240" t="s">
        <v>478</v>
      </c>
      <c r="C13" s="241"/>
      <c r="D13" s="241"/>
      <c r="E13" s="242">
        <v>7.9</v>
      </c>
      <c r="F13" s="241">
        <v>21</v>
      </c>
      <c r="G13" s="241"/>
      <c r="H13" s="241"/>
      <c r="I13" s="241"/>
      <c r="J13" s="243"/>
      <c r="K13" s="241"/>
      <c r="L13" s="244"/>
    </row>
    <row r="14" spans="1:12" s="245" customFormat="1" ht="19.5" customHeight="1" x14ac:dyDescent="0.25">
      <c r="A14" s="239">
        <v>12</v>
      </c>
      <c r="B14" s="240" t="s">
        <v>479</v>
      </c>
      <c r="C14" s="241"/>
      <c r="D14" s="241"/>
      <c r="E14" s="242">
        <v>4.8099999999999996</v>
      </c>
      <c r="F14" s="241">
        <v>24</v>
      </c>
      <c r="G14" s="241"/>
      <c r="H14" s="241"/>
      <c r="I14" s="241"/>
      <c r="J14" s="243"/>
      <c r="K14" s="241"/>
      <c r="L14" s="244"/>
    </row>
    <row r="15" spans="1:12" s="245" customFormat="1" ht="19.5" customHeight="1" x14ac:dyDescent="0.25">
      <c r="A15" s="239">
        <v>13</v>
      </c>
      <c r="B15" s="240" t="s">
        <v>480</v>
      </c>
      <c r="C15" s="241"/>
      <c r="D15" s="241"/>
      <c r="E15" s="242">
        <v>5.43</v>
      </c>
      <c r="F15" s="241">
        <v>29</v>
      </c>
      <c r="G15" s="241"/>
      <c r="H15" s="241"/>
      <c r="I15" s="241"/>
      <c r="J15" s="243"/>
      <c r="K15" s="241"/>
      <c r="L15" s="244"/>
    </row>
    <row r="16" spans="1:12" s="245" customFormat="1" ht="19.5" customHeight="1" x14ac:dyDescent="0.25">
      <c r="A16" s="239">
        <v>14</v>
      </c>
      <c r="B16" s="240" t="s">
        <v>481</v>
      </c>
      <c r="C16" s="241"/>
      <c r="D16" s="241"/>
      <c r="E16" s="242">
        <v>1.57</v>
      </c>
      <c r="F16" s="241">
        <v>24</v>
      </c>
      <c r="G16" s="241"/>
      <c r="H16" s="241"/>
      <c r="I16" s="241"/>
      <c r="J16" s="243"/>
      <c r="K16" s="241"/>
      <c r="L16" s="244"/>
    </row>
    <row r="17" spans="1:12" s="245" customFormat="1" ht="19.5" customHeight="1" thickBot="1" x14ac:dyDescent="0.3">
      <c r="A17" s="246">
        <v>15</v>
      </c>
      <c r="B17" s="247" t="s">
        <v>482</v>
      </c>
      <c r="C17" s="248"/>
      <c r="D17" s="248"/>
      <c r="E17" s="249">
        <v>8.6199999999999992</v>
      </c>
      <c r="F17" s="248">
        <v>26</v>
      </c>
      <c r="G17" s="248"/>
      <c r="H17" s="248"/>
      <c r="I17" s="248"/>
      <c r="J17" s="250"/>
      <c r="K17" s="248"/>
      <c r="L17" s="251"/>
    </row>
    <row r="18" spans="1:12" s="245" customFormat="1" ht="15" customHeight="1" thickBot="1" x14ac:dyDescent="0.25">
      <c r="A18" s="252"/>
      <c r="B18" s="252"/>
      <c r="C18" s="252"/>
      <c r="D18" s="252"/>
      <c r="E18" s="252"/>
      <c r="F18" s="252"/>
      <c r="G18" s="252"/>
      <c r="H18" s="252"/>
      <c r="I18" s="252"/>
      <c r="J18" s="253"/>
      <c r="K18" s="252"/>
      <c r="L18" s="252"/>
    </row>
    <row r="19" spans="1:12" s="245" customFormat="1" ht="16.5" customHeight="1" x14ac:dyDescent="0.3">
      <c r="B19" s="477" t="s">
        <v>409</v>
      </c>
      <c r="C19" s="478"/>
      <c r="D19" s="479"/>
      <c r="E19" s="197"/>
      <c r="F19" s="275" t="s">
        <v>484</v>
      </c>
      <c r="G19" s="276"/>
      <c r="H19" s="276"/>
      <c r="I19" s="277"/>
      <c r="J19" s="253"/>
      <c r="K19" s="252"/>
      <c r="L19" s="252"/>
    </row>
    <row r="20" spans="1:12" s="245" customFormat="1" ht="17.25" customHeight="1" x14ac:dyDescent="0.25">
      <c r="B20" s="254" t="s">
        <v>105</v>
      </c>
      <c r="C20" s="255" t="s">
        <v>106</v>
      </c>
      <c r="D20" s="256" t="s">
        <v>107</v>
      </c>
      <c r="E20" s="197"/>
      <c r="F20" s="262" t="s">
        <v>5</v>
      </c>
      <c r="G20" s="263" t="s">
        <v>489</v>
      </c>
      <c r="H20" s="263" t="s">
        <v>286</v>
      </c>
      <c r="I20" s="264" t="s">
        <v>490</v>
      </c>
    </row>
    <row r="21" spans="1:12" s="245" customFormat="1" ht="17.25" customHeight="1" thickBot="1" x14ac:dyDescent="0.25">
      <c r="B21" s="257" t="s">
        <v>485</v>
      </c>
      <c r="C21" s="258" t="s">
        <v>486</v>
      </c>
      <c r="D21" s="259" t="s">
        <v>487</v>
      </c>
      <c r="E21" s="197"/>
      <c r="F21" s="265" t="s">
        <v>485</v>
      </c>
      <c r="G21" s="241"/>
      <c r="H21" s="241"/>
      <c r="I21" s="244"/>
    </row>
    <row r="22" spans="1:12" s="245" customFormat="1" ht="17.25" customHeight="1" thickBot="1" x14ac:dyDescent="0.25">
      <c r="A22" s="197"/>
      <c r="B22" s="197"/>
      <c r="C22" s="197"/>
      <c r="D22" s="197"/>
      <c r="E22" s="197"/>
      <c r="F22" s="265" t="s">
        <v>486</v>
      </c>
      <c r="G22" s="241"/>
      <c r="H22" s="241"/>
      <c r="I22" s="244"/>
    </row>
    <row r="23" spans="1:12" s="245" customFormat="1" ht="17.25" customHeight="1" thickBot="1" x14ac:dyDescent="0.35">
      <c r="A23" s="197"/>
      <c r="B23" s="279" t="s">
        <v>431</v>
      </c>
      <c r="C23" s="280"/>
      <c r="D23" s="281"/>
      <c r="E23" s="197"/>
      <c r="F23" s="266" t="s">
        <v>487</v>
      </c>
      <c r="G23" s="248"/>
      <c r="H23" s="248"/>
      <c r="I23" s="251"/>
    </row>
    <row r="24" spans="1:12" s="245" customFormat="1" ht="17.25" customHeight="1" thickBot="1" x14ac:dyDescent="0.3">
      <c r="A24" s="197"/>
      <c r="B24" s="254" t="s">
        <v>483</v>
      </c>
      <c r="C24" s="255" t="s">
        <v>462</v>
      </c>
      <c r="D24" s="256" t="s">
        <v>464</v>
      </c>
      <c r="E24" s="197"/>
      <c r="F24" s="253"/>
      <c r="G24" s="252"/>
      <c r="H24" s="252"/>
    </row>
    <row r="25" spans="1:12" s="245" customFormat="1" ht="17.25" customHeight="1" x14ac:dyDescent="0.25">
      <c r="A25" s="197"/>
      <c r="B25" s="260" t="s">
        <v>334</v>
      </c>
      <c r="C25" s="241" t="s">
        <v>488</v>
      </c>
      <c r="D25" s="261">
        <v>5000000</v>
      </c>
      <c r="E25" s="197"/>
      <c r="F25" s="282"/>
      <c r="G25" s="283"/>
      <c r="H25" s="284"/>
      <c r="I25" s="278" t="s">
        <v>314</v>
      </c>
    </row>
    <row r="26" spans="1:12" s="245" customFormat="1" ht="21" customHeight="1" x14ac:dyDescent="0.25">
      <c r="A26" s="252"/>
      <c r="B26" s="260" t="s">
        <v>491</v>
      </c>
      <c r="C26" s="241" t="s">
        <v>492</v>
      </c>
      <c r="D26" s="261">
        <v>4000000</v>
      </c>
      <c r="E26" s="270"/>
      <c r="F26" s="285" t="s">
        <v>499</v>
      </c>
      <c r="G26" s="286"/>
      <c r="H26" s="287"/>
      <c r="I26" s="271" t="s">
        <v>500</v>
      </c>
    </row>
    <row r="27" spans="1:12" s="245" customFormat="1" ht="21" customHeight="1" x14ac:dyDescent="0.25">
      <c r="A27" s="252"/>
      <c r="B27" s="260" t="s">
        <v>493</v>
      </c>
      <c r="C27" s="241" t="s">
        <v>494</v>
      </c>
      <c r="D27" s="261">
        <v>3500000</v>
      </c>
      <c r="E27" s="270"/>
      <c r="F27" s="285" t="s">
        <v>501</v>
      </c>
      <c r="G27" s="286"/>
      <c r="H27" s="287"/>
      <c r="I27" s="271" t="s">
        <v>500</v>
      </c>
    </row>
    <row r="28" spans="1:12" s="234" customFormat="1" ht="19.5" thickBot="1" x14ac:dyDescent="0.3">
      <c r="B28" s="260" t="s">
        <v>495</v>
      </c>
      <c r="C28" s="241" t="s">
        <v>496</v>
      </c>
      <c r="D28" s="261">
        <v>3000000</v>
      </c>
      <c r="F28" s="288" t="s">
        <v>502</v>
      </c>
      <c r="G28" s="289"/>
      <c r="H28" s="290"/>
      <c r="I28" s="272" t="s">
        <v>500</v>
      </c>
    </row>
    <row r="29" spans="1:12" s="234" customFormat="1" ht="24" thickBot="1" x14ac:dyDescent="0.4">
      <c r="B29" s="267" t="s">
        <v>497</v>
      </c>
      <c r="C29" s="268" t="s">
        <v>498</v>
      </c>
      <c r="D29" s="269">
        <v>0</v>
      </c>
      <c r="E29" s="273"/>
      <c r="F29" s="273"/>
    </row>
    <row r="30" spans="1:12" s="234" customFormat="1" ht="23.25" x14ac:dyDescent="0.35">
      <c r="C30" s="273"/>
      <c r="D30" s="273"/>
      <c r="E30" s="273"/>
      <c r="F30" s="273"/>
      <c r="G30" s="273"/>
      <c r="H30" s="273"/>
      <c r="J30" s="273"/>
      <c r="K30" s="273"/>
      <c r="L30" s="273"/>
    </row>
    <row r="31" spans="1:12" s="234" customFormat="1" ht="23.25" x14ac:dyDescent="0.35">
      <c r="C31" s="273"/>
      <c r="D31" s="273"/>
      <c r="E31" s="273"/>
      <c r="F31" s="273"/>
      <c r="G31" s="273"/>
      <c r="H31" s="273"/>
      <c r="J31" s="273"/>
      <c r="K31" s="273"/>
      <c r="L31" s="273"/>
    </row>
  </sheetData>
  <mergeCells count="2">
    <mergeCell ref="B1:L1"/>
    <mergeCell ref="B19:D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3"/>
  <sheetViews>
    <sheetView workbookViewId="0">
      <selection activeCell="N24" sqref="N24"/>
    </sheetView>
  </sheetViews>
  <sheetFormatPr defaultRowHeight="15" x14ac:dyDescent="0.2"/>
  <cols>
    <col min="1" max="1" width="13.85546875" style="79" bestFit="1" customWidth="1"/>
    <col min="2" max="2" width="16" style="79" bestFit="1" customWidth="1"/>
    <col min="3" max="3" width="15.42578125" style="79" bestFit="1" customWidth="1"/>
    <col min="4" max="4" width="13.7109375" style="79" bestFit="1" customWidth="1"/>
    <col min="5" max="5" width="12.5703125" style="79" bestFit="1" customWidth="1"/>
    <col min="6" max="6" width="12.7109375" style="79" bestFit="1" customWidth="1"/>
    <col min="7" max="7" width="15.42578125" style="79" bestFit="1" customWidth="1"/>
    <col min="8" max="8" width="16" style="79" bestFit="1" customWidth="1"/>
    <col min="9" max="9" width="11.5703125" style="79" bestFit="1" customWidth="1"/>
    <col min="10" max="10" width="9.85546875" style="79" bestFit="1" customWidth="1"/>
    <col min="11" max="11" width="11.85546875" style="79" customWidth="1"/>
    <col min="12" max="16384" width="9.140625" style="79"/>
  </cols>
  <sheetData>
    <row r="1" spans="1:11" ht="23.25" x14ac:dyDescent="0.35">
      <c r="A1" s="382"/>
      <c r="B1" s="480" t="s">
        <v>233</v>
      </c>
      <c r="C1" s="480"/>
      <c r="D1" s="480"/>
      <c r="E1" s="480"/>
      <c r="F1" s="480"/>
      <c r="G1" s="480"/>
      <c r="H1" s="480"/>
      <c r="I1" s="480"/>
      <c r="J1" s="480"/>
      <c r="K1" s="481"/>
    </row>
    <row r="2" spans="1:11" ht="15.75" x14ac:dyDescent="0.2">
      <c r="A2" s="90" t="s">
        <v>218</v>
      </c>
      <c r="B2" s="80" t="s">
        <v>219</v>
      </c>
      <c r="C2" s="80" t="s">
        <v>225</v>
      </c>
      <c r="D2" s="80" t="s">
        <v>226</v>
      </c>
      <c r="E2" s="80" t="s">
        <v>220</v>
      </c>
      <c r="F2" s="80" t="s">
        <v>221</v>
      </c>
      <c r="G2" s="80" t="s">
        <v>227</v>
      </c>
      <c r="H2" s="80" t="s">
        <v>228</v>
      </c>
      <c r="I2" s="80" t="s">
        <v>229</v>
      </c>
      <c r="J2" s="80" t="s">
        <v>230</v>
      </c>
      <c r="K2" s="91" t="s">
        <v>402</v>
      </c>
    </row>
    <row r="3" spans="1:11" ht="20.25" customHeight="1" x14ac:dyDescent="0.2">
      <c r="A3" s="383">
        <v>1</v>
      </c>
      <c r="B3" s="59" t="s">
        <v>222</v>
      </c>
      <c r="C3" s="81">
        <v>41850</v>
      </c>
      <c r="D3" s="81">
        <v>41870</v>
      </c>
      <c r="E3" s="82"/>
      <c r="F3" s="82"/>
      <c r="G3" s="82"/>
      <c r="H3" s="82"/>
      <c r="I3" s="82">
        <v>1</v>
      </c>
      <c r="J3" s="82"/>
      <c r="K3" s="384"/>
    </row>
    <row r="4" spans="1:11" ht="20.25" customHeight="1" x14ac:dyDescent="0.2">
      <c r="A4" s="383">
        <v>2</v>
      </c>
      <c r="B4" s="59" t="s">
        <v>223</v>
      </c>
      <c r="C4" s="81">
        <v>41933</v>
      </c>
      <c r="D4" s="81">
        <v>41939</v>
      </c>
      <c r="E4" s="82"/>
      <c r="F4" s="82"/>
      <c r="G4" s="82"/>
      <c r="H4" s="82"/>
      <c r="I4" s="82">
        <v>2</v>
      </c>
      <c r="J4" s="82"/>
      <c r="K4" s="384"/>
    </row>
    <row r="5" spans="1:11" ht="20.25" customHeight="1" x14ac:dyDescent="0.2">
      <c r="A5" s="383">
        <v>3</v>
      </c>
      <c r="B5" s="59" t="s">
        <v>222</v>
      </c>
      <c r="C5" s="81">
        <v>41784</v>
      </c>
      <c r="D5" s="81">
        <v>41797</v>
      </c>
      <c r="E5" s="82"/>
      <c r="F5" s="82"/>
      <c r="G5" s="82"/>
      <c r="H5" s="82"/>
      <c r="I5" s="82">
        <v>1</v>
      </c>
      <c r="J5" s="82"/>
      <c r="K5" s="384"/>
    </row>
    <row r="6" spans="1:11" ht="20.25" customHeight="1" x14ac:dyDescent="0.2">
      <c r="A6" s="383">
        <v>4</v>
      </c>
      <c r="B6" s="59" t="s">
        <v>224</v>
      </c>
      <c r="C6" s="81">
        <v>41909</v>
      </c>
      <c r="D6" s="81">
        <v>41915</v>
      </c>
      <c r="E6" s="82"/>
      <c r="F6" s="82"/>
      <c r="G6" s="82"/>
      <c r="H6" s="82"/>
      <c r="I6" s="82">
        <v>3</v>
      </c>
      <c r="J6" s="82"/>
      <c r="K6" s="384"/>
    </row>
    <row r="7" spans="1:11" ht="20.25" customHeight="1" x14ac:dyDescent="0.2">
      <c r="A7" s="383">
        <v>5</v>
      </c>
      <c r="B7" s="59" t="s">
        <v>222</v>
      </c>
      <c r="C7" s="81">
        <v>41878</v>
      </c>
      <c r="D7" s="81">
        <v>41894</v>
      </c>
      <c r="E7" s="82"/>
      <c r="F7" s="82"/>
      <c r="G7" s="82"/>
      <c r="H7" s="82"/>
      <c r="I7" s="82">
        <v>2</v>
      </c>
      <c r="J7" s="82"/>
      <c r="K7" s="384"/>
    </row>
    <row r="8" spans="1:11" ht="20.25" customHeight="1" x14ac:dyDescent="0.2">
      <c r="A8" s="383">
        <v>6</v>
      </c>
      <c r="B8" s="59" t="s">
        <v>224</v>
      </c>
      <c r="C8" s="81">
        <v>41911</v>
      </c>
      <c r="D8" s="81">
        <v>41913</v>
      </c>
      <c r="E8" s="82"/>
      <c r="F8" s="82"/>
      <c r="G8" s="82"/>
      <c r="H8" s="82"/>
      <c r="I8" s="82">
        <v>4</v>
      </c>
      <c r="J8" s="82"/>
      <c r="K8" s="384"/>
    </row>
    <row r="9" spans="1:11" ht="20.25" customHeight="1" x14ac:dyDescent="0.2">
      <c r="A9" s="383">
        <v>7</v>
      </c>
      <c r="B9" s="59" t="s">
        <v>223</v>
      </c>
      <c r="C9" s="81">
        <v>41816</v>
      </c>
      <c r="D9" s="81">
        <v>41825</v>
      </c>
      <c r="E9" s="82"/>
      <c r="F9" s="82"/>
      <c r="G9" s="82"/>
      <c r="H9" s="82"/>
      <c r="I9" s="82">
        <v>2</v>
      </c>
      <c r="J9" s="82"/>
      <c r="K9" s="384"/>
    </row>
    <row r="10" spans="1:11" ht="20.25" customHeight="1" x14ac:dyDescent="0.2">
      <c r="A10" s="383">
        <v>8</v>
      </c>
      <c r="B10" s="59" t="s">
        <v>223</v>
      </c>
      <c r="C10" s="81">
        <v>41902</v>
      </c>
      <c r="D10" s="81">
        <v>41925</v>
      </c>
      <c r="E10" s="82"/>
      <c r="F10" s="82"/>
      <c r="G10" s="82"/>
      <c r="H10" s="82"/>
      <c r="I10" s="82">
        <v>1</v>
      </c>
      <c r="J10" s="82"/>
      <c r="K10" s="384"/>
    </row>
    <row r="11" spans="1:11" ht="20.25" customHeight="1" x14ac:dyDescent="0.2">
      <c r="A11" s="383">
        <v>9</v>
      </c>
      <c r="B11" s="59" t="s">
        <v>222</v>
      </c>
      <c r="C11" s="81">
        <v>41906</v>
      </c>
      <c r="D11" s="81">
        <v>41906</v>
      </c>
      <c r="E11" s="82"/>
      <c r="F11" s="82"/>
      <c r="G11" s="82"/>
      <c r="H11" s="82"/>
      <c r="I11" s="82">
        <v>2</v>
      </c>
      <c r="J11" s="82"/>
      <c r="K11" s="384"/>
    </row>
    <row r="12" spans="1:11" ht="20.25" customHeight="1" x14ac:dyDescent="0.2">
      <c r="A12" s="383">
        <v>10</v>
      </c>
      <c r="B12" s="59" t="s">
        <v>222</v>
      </c>
      <c r="C12" s="81">
        <v>41877</v>
      </c>
      <c r="D12" s="81">
        <v>41894</v>
      </c>
      <c r="E12" s="82"/>
      <c r="F12" s="82"/>
      <c r="G12" s="82"/>
      <c r="H12" s="82"/>
      <c r="I12" s="82">
        <v>3</v>
      </c>
      <c r="J12" s="82"/>
      <c r="K12" s="384"/>
    </row>
    <row r="13" spans="1:11" ht="20.25" customHeight="1" x14ac:dyDescent="0.2">
      <c r="A13" s="383">
        <v>11</v>
      </c>
      <c r="B13" s="59" t="s">
        <v>224</v>
      </c>
      <c r="C13" s="81">
        <v>41901</v>
      </c>
      <c r="D13" s="81">
        <v>41913</v>
      </c>
      <c r="E13" s="82"/>
      <c r="F13" s="82"/>
      <c r="G13" s="82"/>
      <c r="H13" s="82"/>
      <c r="I13" s="82">
        <v>3</v>
      </c>
      <c r="J13" s="82"/>
      <c r="K13" s="384"/>
    </row>
    <row r="14" spans="1:11" ht="20.25" customHeight="1" x14ac:dyDescent="0.2">
      <c r="A14" s="383">
        <v>12</v>
      </c>
      <c r="B14" s="59" t="s">
        <v>224</v>
      </c>
      <c r="C14" s="81">
        <v>41791</v>
      </c>
      <c r="D14" s="81">
        <v>41825</v>
      </c>
      <c r="E14" s="82"/>
      <c r="F14" s="82"/>
      <c r="G14" s="82"/>
      <c r="H14" s="82"/>
      <c r="I14" s="82">
        <v>2</v>
      </c>
      <c r="J14" s="82"/>
      <c r="K14" s="384"/>
    </row>
    <row r="15" spans="1:11" ht="20.25" customHeight="1" x14ac:dyDescent="0.2">
      <c r="A15" s="383">
        <v>13</v>
      </c>
      <c r="B15" s="59" t="s">
        <v>222</v>
      </c>
      <c r="C15" s="81">
        <v>41912</v>
      </c>
      <c r="D15" s="81">
        <v>41925</v>
      </c>
      <c r="E15" s="82"/>
      <c r="F15" s="82"/>
      <c r="G15" s="82"/>
      <c r="H15" s="82"/>
      <c r="I15" s="82">
        <v>3</v>
      </c>
      <c r="J15" s="82"/>
      <c r="K15" s="384"/>
    </row>
    <row r="16" spans="1:11" ht="20.25" customHeight="1" x14ac:dyDescent="0.2">
      <c r="A16" s="383">
        <v>14</v>
      </c>
      <c r="B16" s="59" t="s">
        <v>223</v>
      </c>
      <c r="C16" s="81">
        <v>41906</v>
      </c>
      <c r="D16" s="81">
        <v>41906</v>
      </c>
      <c r="E16" s="82"/>
      <c r="F16" s="82"/>
      <c r="G16" s="82"/>
      <c r="H16" s="82"/>
      <c r="I16" s="82">
        <v>1</v>
      </c>
      <c r="J16" s="82"/>
      <c r="K16" s="384"/>
    </row>
    <row r="17" spans="1:11" ht="20.25" customHeight="1" thickBot="1" x14ac:dyDescent="0.25">
      <c r="A17" s="385">
        <v>15</v>
      </c>
      <c r="B17" s="386" t="s">
        <v>224</v>
      </c>
      <c r="C17" s="387">
        <v>41877</v>
      </c>
      <c r="D17" s="387">
        <v>41894</v>
      </c>
      <c r="E17" s="386"/>
      <c r="F17" s="386"/>
      <c r="G17" s="386"/>
      <c r="H17" s="386"/>
      <c r="I17" s="386">
        <v>2</v>
      </c>
      <c r="J17" s="386"/>
      <c r="K17" s="388"/>
    </row>
    <row r="18" spans="1:11" ht="15.75" thickBot="1" x14ac:dyDescent="0.25"/>
    <row r="19" spans="1:11" ht="15.75" x14ac:dyDescent="0.25">
      <c r="A19" s="482" t="s">
        <v>234</v>
      </c>
      <c r="B19" s="483"/>
      <c r="C19" s="483"/>
      <c r="D19" s="483"/>
      <c r="E19" s="484"/>
      <c r="G19" s="485" t="s">
        <v>236</v>
      </c>
      <c r="H19" s="486"/>
    </row>
    <row r="20" spans="1:11" ht="20.25" customHeight="1" x14ac:dyDescent="0.2">
      <c r="A20" s="90" t="s">
        <v>219</v>
      </c>
      <c r="B20" s="80" t="s">
        <v>228</v>
      </c>
      <c r="C20" s="80" t="s">
        <v>227</v>
      </c>
      <c r="D20" s="80" t="s">
        <v>231</v>
      </c>
      <c r="E20" s="91" t="s">
        <v>232</v>
      </c>
      <c r="G20" s="90" t="s">
        <v>219</v>
      </c>
      <c r="H20" s="91" t="s">
        <v>235</v>
      </c>
    </row>
    <row r="21" spans="1:11" ht="20.25" customHeight="1" x14ac:dyDescent="0.2">
      <c r="A21" s="87" t="s">
        <v>222</v>
      </c>
      <c r="B21" s="86">
        <v>25</v>
      </c>
      <c r="C21" s="59">
        <v>120</v>
      </c>
      <c r="D21" s="59">
        <v>2</v>
      </c>
      <c r="E21" s="83">
        <v>3</v>
      </c>
      <c r="G21" s="87" t="s">
        <v>222</v>
      </c>
      <c r="H21" s="83"/>
    </row>
    <row r="22" spans="1:11" ht="20.25" customHeight="1" x14ac:dyDescent="0.2">
      <c r="A22" s="87" t="s">
        <v>223</v>
      </c>
      <c r="B22" s="86">
        <v>25</v>
      </c>
      <c r="C22" s="59">
        <v>150</v>
      </c>
      <c r="D22" s="59">
        <v>4</v>
      </c>
      <c r="E22" s="83">
        <v>6</v>
      </c>
      <c r="G22" s="87" t="s">
        <v>223</v>
      </c>
      <c r="H22" s="83"/>
    </row>
    <row r="23" spans="1:11" ht="20.25" customHeight="1" thickBot="1" x14ac:dyDescent="0.25">
      <c r="A23" s="88" t="s">
        <v>224</v>
      </c>
      <c r="B23" s="89">
        <v>50</v>
      </c>
      <c r="C23" s="84">
        <v>300</v>
      </c>
      <c r="D23" s="84">
        <v>6</v>
      </c>
      <c r="E23" s="85">
        <v>9</v>
      </c>
      <c r="G23" s="88" t="s">
        <v>224</v>
      </c>
      <c r="H23" s="85"/>
    </row>
  </sheetData>
  <mergeCells count="3">
    <mergeCell ref="B1:K1"/>
    <mergeCell ref="A19:E19"/>
    <mergeCell ref="G19:H1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67"/>
  <sheetViews>
    <sheetView workbookViewId="0">
      <selection activeCell="L40" sqref="L40"/>
    </sheetView>
  </sheetViews>
  <sheetFormatPr defaultRowHeight="15" x14ac:dyDescent="0.2"/>
  <cols>
    <col min="1" max="1" width="15.140625" style="44" customWidth="1"/>
    <col min="2" max="2" width="16.28515625" style="44" customWidth="1"/>
    <col min="3" max="3" width="15.7109375" style="44" bestFit="1" customWidth="1"/>
    <col min="4" max="4" width="15.5703125" style="44" customWidth="1"/>
    <col min="5" max="5" width="10.42578125" style="44" customWidth="1"/>
    <col min="6" max="6" width="17.85546875" style="44" customWidth="1"/>
    <col min="7" max="7" width="17.28515625" style="44" bestFit="1" customWidth="1"/>
    <col min="8" max="8" width="15.85546875" style="44" customWidth="1"/>
    <col min="9" max="9" width="14" style="44" customWidth="1"/>
    <col min="10" max="10" width="16.7109375" style="44" customWidth="1"/>
    <col min="11" max="11" width="17.85546875" style="44" bestFit="1" customWidth="1"/>
    <col min="12" max="16384" width="9.140625" style="44"/>
  </cols>
  <sheetData>
    <row r="1" spans="1:10" ht="20.25" customHeight="1" thickBot="1" x14ac:dyDescent="0.25">
      <c r="A1" s="487" t="s">
        <v>528</v>
      </c>
      <c r="B1" s="488"/>
      <c r="C1" s="488"/>
      <c r="D1" s="488"/>
      <c r="E1" s="488"/>
      <c r="F1" s="488"/>
      <c r="G1" s="488"/>
      <c r="H1" s="488"/>
      <c r="I1" s="488"/>
      <c r="J1" s="489"/>
    </row>
    <row r="2" spans="1:10" ht="20.25" customHeight="1" thickTop="1" thickBot="1" x14ac:dyDescent="0.25">
      <c r="A2" s="310" t="s">
        <v>22</v>
      </c>
      <c r="B2" s="311" t="s">
        <v>417</v>
      </c>
      <c r="C2" s="311" t="s">
        <v>133</v>
      </c>
      <c r="D2" s="311" t="s">
        <v>53</v>
      </c>
      <c r="E2" s="311" t="s">
        <v>54</v>
      </c>
      <c r="F2" s="311" t="s">
        <v>57</v>
      </c>
      <c r="G2" s="312" t="s">
        <v>503</v>
      </c>
      <c r="H2" s="311" t="s">
        <v>56</v>
      </c>
      <c r="I2" s="311" t="s">
        <v>58</v>
      </c>
      <c r="J2" s="313" t="s">
        <v>504</v>
      </c>
    </row>
    <row r="3" spans="1:10" ht="20.25" customHeight="1" thickTop="1" x14ac:dyDescent="0.2">
      <c r="A3" s="314"/>
      <c r="B3" s="46" t="s">
        <v>505</v>
      </c>
      <c r="C3" s="46"/>
      <c r="D3" s="46" t="s">
        <v>506</v>
      </c>
      <c r="E3" s="46"/>
      <c r="F3" s="109">
        <v>42029</v>
      </c>
      <c r="G3" s="46"/>
      <c r="H3" s="46">
        <v>10</v>
      </c>
      <c r="I3" s="46"/>
      <c r="J3" s="47"/>
    </row>
    <row r="4" spans="1:10" ht="20.25" customHeight="1" x14ac:dyDescent="0.2">
      <c r="A4" s="314"/>
      <c r="B4" s="46" t="s">
        <v>507</v>
      </c>
      <c r="C4" s="46"/>
      <c r="D4" s="46" t="s">
        <v>508</v>
      </c>
      <c r="E4" s="46"/>
      <c r="F4" s="109">
        <v>42030</v>
      </c>
      <c r="G4" s="46"/>
      <c r="H4" s="46">
        <v>12</v>
      </c>
      <c r="I4" s="46"/>
      <c r="J4" s="47"/>
    </row>
    <row r="5" spans="1:10" ht="20.25" customHeight="1" x14ac:dyDescent="0.2">
      <c r="A5" s="314"/>
      <c r="B5" s="46" t="s">
        <v>505</v>
      </c>
      <c r="C5" s="46"/>
      <c r="D5" s="46" t="s">
        <v>509</v>
      </c>
      <c r="E5" s="46"/>
      <c r="F5" s="109">
        <v>42031</v>
      </c>
      <c r="G5" s="46"/>
      <c r="H5" s="46">
        <v>8</v>
      </c>
      <c r="I5" s="46"/>
      <c r="J5" s="47"/>
    </row>
    <row r="6" spans="1:10" ht="20.25" customHeight="1" x14ac:dyDescent="0.2">
      <c r="A6" s="314"/>
      <c r="B6" s="46" t="s">
        <v>510</v>
      </c>
      <c r="C6" s="46"/>
      <c r="D6" s="46" t="s">
        <v>506</v>
      </c>
      <c r="E6" s="46"/>
      <c r="F6" s="109">
        <v>42032</v>
      </c>
      <c r="G6" s="46"/>
      <c r="H6" s="46">
        <v>10</v>
      </c>
      <c r="I6" s="46"/>
      <c r="J6" s="47"/>
    </row>
    <row r="7" spans="1:10" ht="20.25" customHeight="1" x14ac:dyDescent="0.2">
      <c r="A7" s="314"/>
      <c r="B7" s="46" t="s">
        <v>511</v>
      </c>
      <c r="C7" s="46"/>
      <c r="D7" s="46" t="s">
        <v>512</v>
      </c>
      <c r="E7" s="46"/>
      <c r="F7" s="109">
        <v>42033</v>
      </c>
      <c r="G7" s="46"/>
      <c r="H7" s="46">
        <v>15</v>
      </c>
      <c r="I7" s="46"/>
      <c r="J7" s="47"/>
    </row>
    <row r="8" spans="1:10" ht="20.25" customHeight="1" x14ac:dyDescent="0.2">
      <c r="A8" s="314"/>
      <c r="B8" s="46" t="s">
        <v>507</v>
      </c>
      <c r="C8" s="46"/>
      <c r="D8" s="46" t="s">
        <v>513</v>
      </c>
      <c r="E8" s="46"/>
      <c r="F8" s="109">
        <v>42034</v>
      </c>
      <c r="G8" s="46"/>
      <c r="H8" s="46">
        <v>12</v>
      </c>
      <c r="I8" s="46"/>
      <c r="J8" s="47"/>
    </row>
    <row r="9" spans="1:10" ht="20.25" customHeight="1" x14ac:dyDescent="0.2">
      <c r="A9" s="314"/>
      <c r="B9" s="46" t="s">
        <v>510</v>
      </c>
      <c r="C9" s="46"/>
      <c r="D9" s="46" t="s">
        <v>509</v>
      </c>
      <c r="E9" s="46"/>
      <c r="F9" s="109">
        <v>42037</v>
      </c>
      <c r="G9" s="46"/>
      <c r="H9" s="46">
        <v>12</v>
      </c>
      <c r="I9" s="46"/>
      <c r="J9" s="47"/>
    </row>
    <row r="10" spans="1:10" ht="20.25" customHeight="1" x14ac:dyDescent="0.2">
      <c r="A10" s="314"/>
      <c r="B10" s="46" t="s">
        <v>511</v>
      </c>
      <c r="C10" s="46"/>
      <c r="D10" s="46" t="s">
        <v>514</v>
      </c>
      <c r="E10" s="46"/>
      <c r="F10" s="109">
        <v>42038</v>
      </c>
      <c r="G10" s="46"/>
      <c r="H10" s="46">
        <v>20</v>
      </c>
      <c r="I10" s="46"/>
      <c r="J10" s="47"/>
    </row>
    <row r="11" spans="1:10" ht="20.25" customHeight="1" x14ac:dyDescent="0.2">
      <c r="A11" s="314"/>
      <c r="B11" s="46" t="s">
        <v>511</v>
      </c>
      <c r="C11" s="46"/>
      <c r="D11" s="46" t="s">
        <v>512</v>
      </c>
      <c r="E11" s="46"/>
      <c r="F11" s="109">
        <v>42039</v>
      </c>
      <c r="G11" s="46"/>
      <c r="H11" s="46">
        <v>15</v>
      </c>
      <c r="I11" s="46"/>
      <c r="J11" s="47"/>
    </row>
    <row r="12" spans="1:10" ht="20.25" customHeight="1" x14ac:dyDescent="0.2">
      <c r="A12" s="314"/>
      <c r="B12" s="46" t="s">
        <v>507</v>
      </c>
      <c r="C12" s="46"/>
      <c r="D12" s="46" t="s">
        <v>513</v>
      </c>
      <c r="E12" s="46"/>
      <c r="F12" s="109">
        <v>42040</v>
      </c>
      <c r="G12" s="46"/>
      <c r="H12" s="46">
        <v>10</v>
      </c>
      <c r="I12" s="46"/>
      <c r="J12" s="47"/>
    </row>
    <row r="13" spans="1:10" ht="20.25" customHeight="1" x14ac:dyDescent="0.2">
      <c r="A13" s="314"/>
      <c r="B13" s="46" t="s">
        <v>511</v>
      </c>
      <c r="C13" s="46"/>
      <c r="D13" s="46" t="s">
        <v>512</v>
      </c>
      <c r="E13" s="46"/>
      <c r="F13" s="109">
        <v>42041</v>
      </c>
      <c r="G13" s="46"/>
      <c r="H13" s="46">
        <v>30</v>
      </c>
      <c r="I13" s="46"/>
      <c r="J13" s="47"/>
    </row>
    <row r="14" spans="1:10" ht="20.25" customHeight="1" x14ac:dyDescent="0.2">
      <c r="A14" s="314"/>
      <c r="B14" s="46" t="s">
        <v>505</v>
      </c>
      <c r="C14" s="46"/>
      <c r="D14" s="46" t="s">
        <v>513</v>
      </c>
      <c r="E14" s="46"/>
      <c r="F14" s="109">
        <v>42072</v>
      </c>
      <c r="G14" s="46"/>
      <c r="H14" s="46">
        <v>10</v>
      </c>
      <c r="I14" s="46"/>
      <c r="J14" s="47"/>
    </row>
    <row r="15" spans="1:10" ht="20.25" customHeight="1" x14ac:dyDescent="0.2">
      <c r="A15" s="314"/>
      <c r="B15" s="46" t="s">
        <v>511</v>
      </c>
      <c r="C15" s="46"/>
      <c r="D15" s="46" t="s">
        <v>509</v>
      </c>
      <c r="E15" s="46"/>
      <c r="F15" s="109">
        <v>42073</v>
      </c>
      <c r="G15" s="46"/>
      <c r="H15" s="46">
        <v>15</v>
      </c>
      <c r="I15" s="46"/>
      <c r="J15" s="47"/>
    </row>
    <row r="16" spans="1:10" ht="20.25" customHeight="1" x14ac:dyDescent="0.2">
      <c r="A16" s="314"/>
      <c r="B16" s="46" t="s">
        <v>507</v>
      </c>
      <c r="C16" s="46"/>
      <c r="D16" s="46" t="s">
        <v>514</v>
      </c>
      <c r="E16" s="46"/>
      <c r="F16" s="109">
        <v>42074</v>
      </c>
      <c r="G16" s="46"/>
      <c r="H16" s="46">
        <v>12</v>
      </c>
      <c r="I16" s="46"/>
      <c r="J16" s="47"/>
    </row>
    <row r="17" spans="1:11" ht="20.25" customHeight="1" x14ac:dyDescent="0.2">
      <c r="A17" s="314"/>
      <c r="B17" s="46" t="s">
        <v>510</v>
      </c>
      <c r="C17" s="46"/>
      <c r="D17" s="46" t="s">
        <v>509</v>
      </c>
      <c r="E17" s="46"/>
      <c r="F17" s="109">
        <v>42075</v>
      </c>
      <c r="G17" s="46"/>
      <c r="H17" s="46">
        <v>12</v>
      </c>
      <c r="I17" s="46"/>
      <c r="J17" s="47"/>
    </row>
    <row r="18" spans="1:11" ht="20.25" customHeight="1" x14ac:dyDescent="0.2">
      <c r="A18" s="314"/>
      <c r="B18" s="46" t="s">
        <v>511</v>
      </c>
      <c r="C18" s="46"/>
      <c r="D18" s="46" t="s">
        <v>514</v>
      </c>
      <c r="E18" s="46"/>
      <c r="F18" s="109">
        <v>42076</v>
      </c>
      <c r="G18" s="46"/>
      <c r="H18" s="46">
        <v>20</v>
      </c>
      <c r="I18" s="46"/>
      <c r="J18" s="47"/>
    </row>
    <row r="19" spans="1:11" ht="20.25" customHeight="1" x14ac:dyDescent="0.2">
      <c r="A19" s="314"/>
      <c r="B19" s="46" t="s">
        <v>511</v>
      </c>
      <c r="C19" s="46"/>
      <c r="D19" s="46" t="s">
        <v>512</v>
      </c>
      <c r="E19" s="46"/>
      <c r="F19" s="109">
        <v>42079</v>
      </c>
      <c r="G19" s="46"/>
      <c r="H19" s="46">
        <v>15</v>
      </c>
      <c r="I19" s="46"/>
      <c r="J19" s="47"/>
    </row>
    <row r="20" spans="1:11" ht="20.25" customHeight="1" thickBot="1" x14ac:dyDescent="0.25">
      <c r="A20" s="315"/>
      <c r="B20" s="49" t="s">
        <v>507</v>
      </c>
      <c r="C20" s="49"/>
      <c r="D20" s="49" t="s">
        <v>513</v>
      </c>
      <c r="E20" s="49"/>
      <c r="F20" s="316">
        <v>42080</v>
      </c>
      <c r="G20" s="49"/>
      <c r="H20" s="49">
        <v>10</v>
      </c>
      <c r="I20" s="49"/>
      <c r="J20" s="54"/>
    </row>
    <row r="21" spans="1:11" ht="20.25" customHeight="1" thickBot="1" x14ac:dyDescent="0.25">
      <c r="A21" s="291"/>
      <c r="B21" s="291"/>
      <c r="C21" s="291"/>
      <c r="D21" s="291"/>
      <c r="E21" s="291"/>
      <c r="F21" s="299"/>
      <c r="G21" s="291"/>
      <c r="H21" s="291"/>
      <c r="I21" s="291"/>
      <c r="J21" s="291"/>
    </row>
    <row r="22" spans="1:11" ht="15.75" x14ac:dyDescent="0.25">
      <c r="A22" s="437" t="s">
        <v>409</v>
      </c>
      <c r="B22" s="438"/>
      <c r="C22" s="438"/>
      <c r="D22" s="438"/>
      <c r="E22" s="438"/>
      <c r="F22" s="438"/>
      <c r="G22" s="439"/>
      <c r="H22" s="297"/>
      <c r="J22" s="490" t="s">
        <v>456</v>
      </c>
      <c r="K22" s="491"/>
    </row>
    <row r="23" spans="1:11" ht="15.75" x14ac:dyDescent="0.25">
      <c r="A23" s="300" t="s">
        <v>417</v>
      </c>
      <c r="B23" s="114" t="s">
        <v>133</v>
      </c>
      <c r="C23" s="292" t="s">
        <v>515</v>
      </c>
      <c r="D23" s="292" t="s">
        <v>516</v>
      </c>
      <c r="E23" s="292" t="s">
        <v>517</v>
      </c>
      <c r="F23" s="292" t="s">
        <v>518</v>
      </c>
      <c r="G23" s="301" t="s">
        <v>519</v>
      </c>
      <c r="H23" s="298"/>
      <c r="J23" s="300"/>
      <c r="K23" s="304" t="s">
        <v>400</v>
      </c>
    </row>
    <row r="24" spans="1:11" ht="15.75" x14ac:dyDescent="0.25">
      <c r="A24" s="45" t="s">
        <v>505</v>
      </c>
      <c r="B24" s="112"/>
      <c r="C24" s="46"/>
      <c r="D24" s="46"/>
      <c r="E24" s="46"/>
      <c r="F24" s="293"/>
      <c r="G24" s="47"/>
      <c r="H24" s="298"/>
      <c r="J24" s="305" t="s">
        <v>441</v>
      </c>
      <c r="K24" s="47"/>
    </row>
    <row r="25" spans="1:11" ht="15.75" x14ac:dyDescent="0.25">
      <c r="A25" s="45" t="s">
        <v>507</v>
      </c>
      <c r="B25" s="112"/>
      <c r="C25" s="46"/>
      <c r="D25" s="46"/>
      <c r="E25" s="46"/>
      <c r="F25" s="293"/>
      <c r="G25" s="47"/>
      <c r="H25" s="298"/>
      <c r="J25" s="305" t="s">
        <v>520</v>
      </c>
      <c r="K25" s="47"/>
    </row>
    <row r="26" spans="1:11" ht="16.5" thickBot="1" x14ac:dyDescent="0.3">
      <c r="A26" s="45" t="s">
        <v>510</v>
      </c>
      <c r="B26" s="112"/>
      <c r="C26" s="46"/>
      <c r="D26" s="46"/>
      <c r="E26" s="46"/>
      <c r="F26" s="293"/>
      <c r="G26" s="47"/>
      <c r="H26" s="298"/>
      <c r="J26" s="295" t="s">
        <v>521</v>
      </c>
      <c r="K26" s="54"/>
    </row>
    <row r="27" spans="1:11" ht="16.5" thickBot="1" x14ac:dyDescent="0.3">
      <c r="A27" s="48" t="s">
        <v>511</v>
      </c>
      <c r="B27" s="302"/>
      <c r="C27" s="49"/>
      <c r="D27" s="49"/>
      <c r="E27" s="49"/>
      <c r="F27" s="303"/>
      <c r="G27" s="54"/>
      <c r="H27" s="298"/>
    </row>
    <row r="28" spans="1:11" ht="15.75" thickBot="1" x14ac:dyDescent="0.25"/>
    <row r="29" spans="1:11" ht="15.75" x14ac:dyDescent="0.25">
      <c r="A29" s="490" t="s">
        <v>431</v>
      </c>
      <c r="B29" s="492"/>
      <c r="C29" s="492"/>
      <c r="D29" s="491"/>
      <c r="G29" s="490" t="s">
        <v>522</v>
      </c>
      <c r="H29" s="492"/>
      <c r="I29" s="492"/>
      <c r="J29" s="491"/>
    </row>
    <row r="30" spans="1:11" ht="15.75" x14ac:dyDescent="0.25">
      <c r="A30" s="45" t="s">
        <v>53</v>
      </c>
      <c r="B30" s="292" t="s">
        <v>523</v>
      </c>
      <c r="C30" s="292" t="s">
        <v>524</v>
      </c>
      <c r="D30" s="301" t="s">
        <v>525</v>
      </c>
      <c r="G30" s="45"/>
      <c r="H30" s="292" t="s">
        <v>515</v>
      </c>
      <c r="I30" s="292" t="s">
        <v>516</v>
      </c>
      <c r="J30" s="301" t="s">
        <v>517</v>
      </c>
    </row>
    <row r="31" spans="1:11" ht="15.75" x14ac:dyDescent="0.25">
      <c r="A31" s="45" t="s">
        <v>54</v>
      </c>
      <c r="B31" s="108" t="s">
        <v>441</v>
      </c>
      <c r="C31" s="108" t="s">
        <v>520</v>
      </c>
      <c r="D31" s="308" t="s">
        <v>521</v>
      </c>
      <c r="G31" s="306" t="s">
        <v>441</v>
      </c>
      <c r="H31" s="46"/>
      <c r="I31" s="46"/>
      <c r="J31" s="47"/>
    </row>
    <row r="32" spans="1:11" ht="15.75" x14ac:dyDescent="0.25">
      <c r="A32" s="45" t="s">
        <v>526</v>
      </c>
      <c r="B32" s="46">
        <v>729</v>
      </c>
      <c r="C32" s="46">
        <v>1725</v>
      </c>
      <c r="D32" s="47">
        <v>850</v>
      </c>
      <c r="G32" s="306" t="s">
        <v>520</v>
      </c>
      <c r="H32" s="46"/>
      <c r="I32" s="46"/>
      <c r="J32" s="47"/>
    </row>
    <row r="33" spans="1:10" ht="16.5" thickBot="1" x14ac:dyDescent="0.3">
      <c r="A33" s="309" t="s">
        <v>527</v>
      </c>
      <c r="B33" s="49">
        <v>700</v>
      </c>
      <c r="C33" s="49">
        <v>1600</v>
      </c>
      <c r="D33" s="54">
        <v>750</v>
      </c>
      <c r="G33" s="307" t="s">
        <v>521</v>
      </c>
      <c r="H33" s="49"/>
      <c r="I33" s="49"/>
      <c r="J33" s="54"/>
    </row>
    <row r="35" spans="1:10" ht="15.75" x14ac:dyDescent="0.25">
      <c r="A35" s="294"/>
    </row>
    <row r="36" spans="1:10" ht="20.25" customHeight="1" x14ac:dyDescent="0.2"/>
    <row r="37" spans="1:10" ht="20.25" customHeight="1" x14ac:dyDescent="0.2"/>
    <row r="38" spans="1:10" ht="20.25" customHeight="1" x14ac:dyDescent="0.2"/>
    <row r="39" spans="1:10" ht="20.25" customHeight="1" x14ac:dyDescent="0.2"/>
    <row r="40" spans="1:10" ht="20.25" customHeight="1" x14ac:dyDescent="0.2"/>
    <row r="41" spans="1:10" ht="20.25" customHeight="1" x14ac:dyDescent="0.2"/>
    <row r="42" spans="1:10" ht="20.25" customHeight="1" x14ac:dyDescent="0.2"/>
    <row r="43" spans="1:10" ht="20.25" customHeight="1" x14ac:dyDescent="0.2"/>
    <row r="44" spans="1:10" ht="20.25" customHeight="1" x14ac:dyDescent="0.2"/>
    <row r="45" spans="1:10" ht="20.25" customHeight="1" x14ac:dyDescent="0.2"/>
    <row r="46" spans="1:10" ht="20.25" customHeight="1" x14ac:dyDescent="0.2"/>
    <row r="47" spans="1:10" ht="20.25" customHeight="1" x14ac:dyDescent="0.2"/>
    <row r="48" spans="1:10" ht="20.25" customHeight="1" x14ac:dyDescent="0.2"/>
    <row r="49" spans="1:7" ht="20.25" customHeight="1" x14ac:dyDescent="0.2"/>
    <row r="50" spans="1:7" ht="20.25" customHeight="1" x14ac:dyDescent="0.2"/>
    <row r="51" spans="1:7" ht="20.25" customHeight="1" x14ac:dyDescent="0.2"/>
    <row r="52" spans="1:7" ht="18" customHeight="1" x14ac:dyDescent="0.2"/>
    <row r="53" spans="1:7" ht="18" customHeight="1" x14ac:dyDescent="0.2"/>
    <row r="56" spans="1:7" ht="18.75" x14ac:dyDescent="0.2">
      <c r="F56" s="296" t="s">
        <v>54</v>
      </c>
      <c r="G56" s="46" t="s">
        <v>530</v>
      </c>
    </row>
    <row r="57" spans="1:7" x14ac:dyDescent="0.2">
      <c r="F57" s="108" t="s">
        <v>529</v>
      </c>
      <c r="G57" s="46" t="b">
        <f>WEEKDAY(F3)=2</f>
        <v>0</v>
      </c>
    </row>
    <row r="60" spans="1:7" ht="15.75" x14ac:dyDescent="0.25">
      <c r="A60"/>
      <c r="B60"/>
      <c r="C60"/>
    </row>
    <row r="61" spans="1:7" ht="15.75" x14ac:dyDescent="0.25">
      <c r="A61"/>
      <c r="B61"/>
      <c r="C61"/>
    </row>
    <row r="62" spans="1:7" ht="15.75" x14ac:dyDescent="0.25">
      <c r="A62"/>
      <c r="B62"/>
      <c r="C62"/>
    </row>
    <row r="63" spans="1:7" ht="15.75" x14ac:dyDescent="0.25">
      <c r="A63"/>
      <c r="B63"/>
      <c r="C63"/>
    </row>
    <row r="64" spans="1:7" ht="15.75" x14ac:dyDescent="0.25">
      <c r="A64"/>
      <c r="B64"/>
      <c r="C64"/>
    </row>
    <row r="65" spans="1:3" ht="15.75" x14ac:dyDescent="0.25">
      <c r="A65"/>
      <c r="B65"/>
      <c r="C65"/>
    </row>
    <row r="66" spans="1:3" ht="15.75" x14ac:dyDescent="0.25">
      <c r="A66"/>
      <c r="B66"/>
      <c r="C66"/>
    </row>
    <row r="67" spans="1:3" ht="15.75" x14ac:dyDescent="0.25">
      <c r="A67"/>
      <c r="B67"/>
      <c r="C67"/>
    </row>
  </sheetData>
  <sortState ref="A3:J20">
    <sortCondition ref="G3:G20"/>
  </sortState>
  <mergeCells count="5">
    <mergeCell ref="A1:J1"/>
    <mergeCell ref="J22:K22"/>
    <mergeCell ref="A29:D29"/>
    <mergeCell ref="G29:J29"/>
    <mergeCell ref="A22:G22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Bai2_Chuong5!C28:E28</xm:f>
              <xm:sqref>H28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Bai2_Chuong5!C24:E24</xm:f>
              <xm:sqref>G24</xm:sqref>
            </x14:sparkline>
            <x14:sparkline>
              <xm:f>Bai2_Chuong5!C25:E25</xm:f>
              <xm:sqref>G25</xm:sqref>
            </x14:sparkline>
            <x14:sparkline>
              <xm:f>Bai2_Chuong5!C26:E26</xm:f>
              <xm:sqref>G26</xm:sqref>
            </x14:sparkline>
            <x14:sparkline>
              <xm:f>Bai2_Chuong5!C27:E27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17"/>
  <sheetViews>
    <sheetView workbookViewId="0">
      <selection activeCell="G18" sqref="G18"/>
    </sheetView>
  </sheetViews>
  <sheetFormatPr defaultRowHeight="15" x14ac:dyDescent="0.25"/>
  <cols>
    <col min="1" max="1" width="11" customWidth="1"/>
    <col min="2" max="2" width="14.85546875" bestFit="1" customWidth="1"/>
    <col min="3" max="3" width="9.7109375" bestFit="1" customWidth="1"/>
    <col min="4" max="4" width="23.7109375" customWidth="1"/>
    <col min="5" max="5" width="12.5703125" bestFit="1" customWidth="1"/>
    <col min="6" max="6" width="17.85546875" bestFit="1" customWidth="1"/>
    <col min="7" max="7" width="18.7109375" bestFit="1" customWidth="1"/>
  </cols>
  <sheetData>
    <row r="1" spans="1:7" ht="51" customHeight="1" x14ac:dyDescent="0.25">
      <c r="A1" s="397" t="s">
        <v>21</v>
      </c>
      <c r="B1" s="397"/>
      <c r="C1" s="397"/>
      <c r="D1" s="397"/>
      <c r="E1" s="397"/>
      <c r="F1" s="397"/>
      <c r="G1" s="397"/>
    </row>
    <row r="2" spans="1:7" ht="20.25" customHeight="1" thickBot="1" x14ac:dyDescent="0.35">
      <c r="A2" s="10" t="s">
        <v>22</v>
      </c>
      <c r="B2" s="10" t="s">
        <v>23</v>
      </c>
      <c r="C2" s="10" t="s">
        <v>4</v>
      </c>
      <c r="D2" s="10" t="s">
        <v>24</v>
      </c>
      <c r="E2" s="10" t="s">
        <v>25</v>
      </c>
      <c r="F2" s="10" t="s">
        <v>26</v>
      </c>
      <c r="G2" s="10" t="s">
        <v>27</v>
      </c>
    </row>
    <row r="3" spans="1:7" ht="20.25" customHeight="1" thickTop="1" x14ac:dyDescent="0.3">
      <c r="A3" s="389">
        <v>1</v>
      </c>
      <c r="B3" s="3" t="s">
        <v>29</v>
      </c>
      <c r="C3" s="3" t="s">
        <v>43</v>
      </c>
      <c r="D3" s="3"/>
      <c r="E3" s="3" t="s">
        <v>28</v>
      </c>
      <c r="F3" s="11">
        <v>41913</v>
      </c>
      <c r="G3" s="4">
        <v>5200</v>
      </c>
    </row>
    <row r="4" spans="1:7" ht="20.25" customHeight="1" x14ac:dyDescent="0.3">
      <c r="A4" s="390">
        <v>2</v>
      </c>
      <c r="B4" s="2" t="s">
        <v>30</v>
      </c>
      <c r="C4" s="2" t="s">
        <v>43</v>
      </c>
      <c r="D4" s="2"/>
      <c r="E4" s="2"/>
      <c r="F4" s="2"/>
      <c r="G4" s="6">
        <v>2000</v>
      </c>
    </row>
    <row r="5" spans="1:7" ht="20.25" customHeight="1" x14ac:dyDescent="0.3">
      <c r="A5" s="5"/>
      <c r="B5" s="2" t="s">
        <v>31</v>
      </c>
      <c r="C5" s="2" t="s">
        <v>44</v>
      </c>
      <c r="D5" s="2"/>
      <c r="E5" s="2"/>
      <c r="F5" s="2"/>
      <c r="G5" s="6">
        <v>4000</v>
      </c>
    </row>
    <row r="6" spans="1:7" ht="20.25" customHeight="1" x14ac:dyDescent="0.3">
      <c r="A6" s="5"/>
      <c r="B6" s="2" t="s">
        <v>32</v>
      </c>
      <c r="C6" s="2" t="s">
        <v>44</v>
      </c>
      <c r="D6" s="2"/>
      <c r="E6" s="2"/>
      <c r="F6" s="2"/>
      <c r="G6" s="6">
        <v>4500</v>
      </c>
    </row>
    <row r="7" spans="1:7" ht="20.25" customHeight="1" x14ac:dyDescent="0.3">
      <c r="A7" s="5"/>
      <c r="B7" s="2" t="s">
        <v>33</v>
      </c>
      <c r="C7" s="2" t="s">
        <v>45</v>
      </c>
      <c r="D7" s="2"/>
      <c r="E7" s="2"/>
      <c r="F7" s="2"/>
      <c r="G7" s="6">
        <v>5000</v>
      </c>
    </row>
    <row r="8" spans="1:7" ht="20.25" customHeight="1" x14ac:dyDescent="0.3">
      <c r="A8" s="5"/>
      <c r="B8" s="2" t="s">
        <v>34</v>
      </c>
      <c r="C8" s="2" t="s">
        <v>44</v>
      </c>
      <c r="D8" s="2"/>
      <c r="E8" s="2"/>
      <c r="F8" s="2"/>
      <c r="G8" s="6">
        <v>4500</v>
      </c>
    </row>
    <row r="9" spans="1:7" ht="20.25" customHeight="1" x14ac:dyDescent="0.3">
      <c r="A9" s="5"/>
      <c r="B9" s="2" t="s">
        <v>35</v>
      </c>
      <c r="C9" s="2" t="s">
        <v>46</v>
      </c>
      <c r="D9" s="2"/>
      <c r="E9" s="2"/>
      <c r="F9" s="2"/>
      <c r="G9" s="6">
        <v>6500</v>
      </c>
    </row>
    <row r="10" spans="1:7" ht="20.25" customHeight="1" x14ac:dyDescent="0.3">
      <c r="A10" s="5"/>
      <c r="B10" s="2" t="s">
        <v>36</v>
      </c>
      <c r="C10" s="2" t="s">
        <v>47</v>
      </c>
      <c r="D10" s="2"/>
      <c r="E10" s="2"/>
      <c r="F10" s="2"/>
      <c r="G10" s="6">
        <v>5500</v>
      </c>
    </row>
    <row r="11" spans="1:7" ht="20.25" customHeight="1" x14ac:dyDescent="0.3">
      <c r="A11" s="5"/>
      <c r="B11" s="2" t="s">
        <v>37</v>
      </c>
      <c r="C11" s="2" t="s">
        <v>48</v>
      </c>
      <c r="D11" s="2"/>
      <c r="E11" s="2"/>
      <c r="F11" s="2"/>
      <c r="G11" s="6">
        <v>6000</v>
      </c>
    </row>
    <row r="12" spans="1:7" ht="20.25" customHeight="1" x14ac:dyDescent="0.3">
      <c r="A12" s="5"/>
      <c r="B12" s="2" t="s">
        <v>38</v>
      </c>
      <c r="C12" s="2" t="s">
        <v>49</v>
      </c>
      <c r="D12" s="2"/>
      <c r="E12" s="2"/>
      <c r="F12" s="2"/>
      <c r="G12" s="6">
        <v>5000</v>
      </c>
    </row>
    <row r="13" spans="1:7" ht="20.25" customHeight="1" x14ac:dyDescent="0.3">
      <c r="A13" s="5"/>
      <c r="B13" s="2" t="s">
        <v>39</v>
      </c>
      <c r="C13" s="2" t="s">
        <v>44</v>
      </c>
      <c r="D13" s="2"/>
      <c r="E13" s="2"/>
      <c r="F13" s="2"/>
      <c r="G13" s="6">
        <v>4500</v>
      </c>
    </row>
    <row r="14" spans="1:7" ht="20.25" customHeight="1" x14ac:dyDescent="0.3">
      <c r="A14" s="5"/>
      <c r="B14" s="2" t="s">
        <v>40</v>
      </c>
      <c r="C14" s="2" t="s">
        <v>50</v>
      </c>
      <c r="D14" s="2"/>
      <c r="E14" s="2"/>
      <c r="F14" s="2"/>
      <c r="G14" s="6">
        <v>5000</v>
      </c>
    </row>
    <row r="15" spans="1:7" ht="20.25" customHeight="1" x14ac:dyDescent="0.3">
      <c r="A15" s="5"/>
      <c r="B15" s="2" t="s">
        <v>35</v>
      </c>
      <c r="C15" s="2" t="s">
        <v>51</v>
      </c>
      <c r="D15" s="2"/>
      <c r="E15" s="2"/>
      <c r="F15" s="2"/>
      <c r="G15" s="6">
        <v>3000</v>
      </c>
    </row>
    <row r="16" spans="1:7" ht="20.25" customHeight="1" x14ac:dyDescent="0.3">
      <c r="A16" s="5"/>
      <c r="B16" s="2" t="s">
        <v>41</v>
      </c>
      <c r="C16" s="2" t="s">
        <v>45</v>
      </c>
      <c r="D16" s="2"/>
      <c r="E16" s="2"/>
      <c r="F16" s="2"/>
      <c r="G16" s="6">
        <v>5000</v>
      </c>
    </row>
    <row r="17" spans="1:7" ht="20.25" customHeight="1" thickBot="1" x14ac:dyDescent="0.35">
      <c r="A17" s="7"/>
      <c r="B17" s="8" t="s">
        <v>42</v>
      </c>
      <c r="C17" s="8" t="s">
        <v>52</v>
      </c>
      <c r="D17" s="8"/>
      <c r="E17" s="8"/>
      <c r="F17" s="8"/>
      <c r="G17" s="9">
        <v>7000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25"/>
  <sheetViews>
    <sheetView workbookViewId="0">
      <selection activeCell="B10" sqref="B10"/>
    </sheetView>
  </sheetViews>
  <sheetFormatPr defaultRowHeight="18.75" x14ac:dyDescent="0.3"/>
  <cols>
    <col min="1" max="1" width="9.140625" style="1"/>
    <col min="2" max="2" width="18.5703125" style="1" customWidth="1"/>
    <col min="3" max="3" width="13.140625" style="1" customWidth="1"/>
    <col min="4" max="4" width="12.140625" style="1" customWidth="1"/>
    <col min="5" max="5" width="11.42578125" style="1" customWidth="1"/>
    <col min="6" max="6" width="13.5703125" style="1" customWidth="1"/>
    <col min="7" max="16384" width="9.140625" style="1"/>
  </cols>
  <sheetData>
    <row r="1" spans="1:6" x14ac:dyDescent="0.3">
      <c r="A1" s="15" t="s">
        <v>86</v>
      </c>
      <c r="B1" s="16"/>
      <c r="C1" s="17"/>
    </row>
    <row r="2" spans="1:6" ht="20.25" thickBot="1" x14ac:dyDescent="0.35">
      <c r="B2" s="10"/>
      <c r="C2" s="25" t="s">
        <v>87</v>
      </c>
      <c r="D2" s="26"/>
      <c r="E2" s="26"/>
      <c r="F2" s="26"/>
    </row>
    <row r="3" spans="1:6" ht="21" thickTop="1" thickBot="1" x14ac:dyDescent="0.35">
      <c r="B3" s="10" t="s">
        <v>88</v>
      </c>
      <c r="C3" s="26" t="s">
        <v>89</v>
      </c>
      <c r="D3" s="14" t="s">
        <v>90</v>
      </c>
      <c r="E3" s="14" t="s">
        <v>91</v>
      </c>
      <c r="F3" s="27" t="s">
        <v>92</v>
      </c>
    </row>
    <row r="4" spans="1:6" ht="19.5" thickTop="1" x14ac:dyDescent="0.3">
      <c r="B4" s="1" t="s">
        <v>93</v>
      </c>
      <c r="C4" s="18">
        <v>18000</v>
      </c>
      <c r="D4" s="18">
        <v>18501</v>
      </c>
      <c r="E4"/>
      <c r="F4" s="19"/>
    </row>
    <row r="5" spans="1:6" x14ac:dyDescent="0.3">
      <c r="B5" s="1" t="s">
        <v>94</v>
      </c>
      <c r="C5" s="18">
        <v>16000</v>
      </c>
      <c r="D5" s="18">
        <v>18750</v>
      </c>
      <c r="E5"/>
      <c r="F5" s="19"/>
    </row>
    <row r="6" spans="1:6" x14ac:dyDescent="0.3">
      <c r="B6" s="1" t="s">
        <v>95</v>
      </c>
      <c r="C6" s="18">
        <v>9000</v>
      </c>
      <c r="D6" s="18">
        <v>6392</v>
      </c>
      <c r="E6"/>
      <c r="F6" s="19"/>
    </row>
    <row r="7" spans="1:6" x14ac:dyDescent="0.3">
      <c r="B7" s="1" t="s">
        <v>96</v>
      </c>
      <c r="C7" s="18">
        <v>17000</v>
      </c>
      <c r="D7" s="18">
        <v>13827</v>
      </c>
      <c r="E7"/>
      <c r="F7" s="19"/>
    </row>
    <row r="8" spans="1:6" x14ac:dyDescent="0.3">
      <c r="B8" s="1" t="s">
        <v>97</v>
      </c>
      <c r="C8" s="18">
        <v>12000</v>
      </c>
      <c r="D8" s="18">
        <v>14163</v>
      </c>
      <c r="E8"/>
      <c r="F8" s="19"/>
    </row>
    <row r="9" spans="1:6" x14ac:dyDescent="0.3">
      <c r="B9" s="1" t="s">
        <v>98</v>
      </c>
      <c r="C9" s="18">
        <v>9000</v>
      </c>
      <c r="D9" s="18">
        <v>3513</v>
      </c>
      <c r="E9"/>
      <c r="F9" s="19"/>
    </row>
    <row r="10" spans="1:6" x14ac:dyDescent="0.3">
      <c r="B10" s="1" t="s">
        <v>15</v>
      </c>
      <c r="C10" s="20"/>
      <c r="D10" s="20"/>
      <c r="E10"/>
      <c r="F10" s="21"/>
    </row>
    <row r="11" spans="1:6" x14ac:dyDescent="0.3">
      <c r="B11" s="1" t="s">
        <v>99</v>
      </c>
      <c r="C11" s="18">
        <v>21000</v>
      </c>
      <c r="D11" s="18">
        <v>19616</v>
      </c>
      <c r="E11"/>
      <c r="F11" s="19"/>
    </row>
    <row r="12" spans="1:6" x14ac:dyDescent="0.3">
      <c r="B12" s="1" t="s">
        <v>100</v>
      </c>
      <c r="C12" s="18">
        <v>13000</v>
      </c>
      <c r="D12" s="18">
        <v>10391</v>
      </c>
      <c r="E12"/>
      <c r="F12" s="19"/>
    </row>
    <row r="13" spans="1:6" x14ac:dyDescent="0.3">
      <c r="B13" s="1" t="s">
        <v>101</v>
      </c>
      <c r="C13" s="18">
        <v>12000</v>
      </c>
      <c r="D13" s="18">
        <v>14986</v>
      </c>
      <c r="E13"/>
      <c r="F13" s="19"/>
    </row>
    <row r="14" spans="1:6" x14ac:dyDescent="0.3">
      <c r="B14" s="1" t="s">
        <v>102</v>
      </c>
      <c r="C14" s="18">
        <v>7000</v>
      </c>
      <c r="D14" s="18">
        <v>8549</v>
      </c>
      <c r="E14"/>
      <c r="F14" s="19"/>
    </row>
    <row r="16" spans="1:6" x14ac:dyDescent="0.3">
      <c r="B16" s="1" t="s">
        <v>103</v>
      </c>
    </row>
    <row r="18" spans="2:2" x14ac:dyDescent="0.3">
      <c r="B18" s="22"/>
    </row>
    <row r="19" spans="2:2" x14ac:dyDescent="0.3">
      <c r="B19" s="23"/>
    </row>
    <row r="20" spans="2:2" x14ac:dyDescent="0.3">
      <c r="B20" s="24"/>
    </row>
    <row r="21" spans="2:2" x14ac:dyDescent="0.3">
      <c r="B21" s="24"/>
    </row>
    <row r="22" spans="2:2" x14ac:dyDescent="0.3">
      <c r="B22" s="24"/>
    </row>
    <row r="23" spans="2:2" x14ac:dyDescent="0.3">
      <c r="B23" s="23"/>
    </row>
    <row r="24" spans="2:2" x14ac:dyDescent="0.3">
      <c r="B24" s="24"/>
    </row>
    <row r="25" spans="2:2" x14ac:dyDescent="0.3">
      <c r="B25" s="2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K18"/>
  <sheetViews>
    <sheetView workbookViewId="0">
      <selection activeCell="L6" sqref="L6"/>
    </sheetView>
  </sheetViews>
  <sheetFormatPr defaultColWidth="34.85546875" defaultRowHeight="18" x14ac:dyDescent="0.25"/>
  <cols>
    <col min="1" max="1" width="1.85546875" style="28" customWidth="1"/>
    <col min="2" max="2" width="19.42578125" style="28" bestFit="1" customWidth="1"/>
    <col min="3" max="3" width="26.85546875" style="28" customWidth="1"/>
    <col min="4" max="4" width="18" style="28" bestFit="1" customWidth="1"/>
    <col min="5" max="5" width="9" style="28" bestFit="1" customWidth="1"/>
    <col min="6" max="8" width="8.28515625" style="28" bestFit="1" customWidth="1"/>
    <col min="9" max="9" width="20.7109375" style="28" bestFit="1" customWidth="1"/>
    <col min="10" max="10" width="18.42578125" style="28" bestFit="1" customWidth="1"/>
    <col min="11" max="11" width="23.140625" style="28" bestFit="1" customWidth="1"/>
    <col min="12" max="16384" width="34.85546875" style="28"/>
  </cols>
  <sheetData>
    <row r="1" spans="2:11" ht="18.75" thickBot="1" x14ac:dyDescent="0.3"/>
    <row r="2" spans="2:11" ht="26.25" x14ac:dyDescent="0.4">
      <c r="B2" s="398" t="s">
        <v>141</v>
      </c>
      <c r="C2" s="399"/>
      <c r="D2" s="399"/>
      <c r="E2" s="399"/>
      <c r="F2" s="399"/>
      <c r="G2" s="399"/>
      <c r="H2" s="399"/>
      <c r="I2" s="399"/>
      <c r="J2" s="399"/>
      <c r="K2" s="400"/>
    </row>
    <row r="3" spans="2:11" ht="24" customHeight="1" x14ac:dyDescent="0.25">
      <c r="B3" s="336" t="s">
        <v>134</v>
      </c>
      <c r="C3" s="40" t="s">
        <v>135</v>
      </c>
      <c r="D3" s="40" t="s">
        <v>136</v>
      </c>
      <c r="E3" s="40" t="s">
        <v>137</v>
      </c>
      <c r="F3" s="40" t="s">
        <v>138</v>
      </c>
      <c r="G3" s="40" t="s">
        <v>139</v>
      </c>
      <c r="H3" s="40" t="s">
        <v>140</v>
      </c>
      <c r="I3" s="40" t="s">
        <v>142</v>
      </c>
      <c r="J3" s="40" t="s">
        <v>128</v>
      </c>
      <c r="K3" s="337" t="s">
        <v>143</v>
      </c>
    </row>
    <row r="4" spans="2:11" ht="24" customHeight="1" x14ac:dyDescent="0.25">
      <c r="B4" s="35" t="s">
        <v>144</v>
      </c>
      <c r="C4" s="36"/>
      <c r="D4" s="37">
        <v>11122333</v>
      </c>
      <c r="E4" s="38">
        <v>80</v>
      </c>
      <c r="F4" s="38">
        <v>71</v>
      </c>
      <c r="G4" s="38">
        <v>70</v>
      </c>
      <c r="H4" s="38">
        <v>84</v>
      </c>
      <c r="I4" s="38"/>
      <c r="J4" s="38">
        <v>65</v>
      </c>
      <c r="K4" s="39"/>
    </row>
    <row r="5" spans="2:11" ht="24" customHeight="1" x14ac:dyDescent="0.25">
      <c r="B5" s="331" t="s">
        <v>145</v>
      </c>
      <c r="C5" s="36"/>
      <c r="D5" s="30">
        <v>444556666</v>
      </c>
      <c r="E5" s="34">
        <v>96</v>
      </c>
      <c r="F5" s="34">
        <v>98</v>
      </c>
      <c r="G5" s="34">
        <v>97</v>
      </c>
      <c r="H5" s="332">
        <v>90</v>
      </c>
      <c r="I5" s="332"/>
      <c r="J5" s="332">
        <v>40</v>
      </c>
      <c r="K5" s="31"/>
    </row>
    <row r="6" spans="2:11" ht="24" customHeight="1" x14ac:dyDescent="0.25">
      <c r="B6" s="331" t="s">
        <v>146</v>
      </c>
      <c r="C6" s="36"/>
      <c r="D6" s="30">
        <v>777889999</v>
      </c>
      <c r="E6" s="332">
        <v>78</v>
      </c>
      <c r="F6" s="332">
        <v>81</v>
      </c>
      <c r="G6" s="332">
        <v>70</v>
      </c>
      <c r="H6" s="332">
        <v>78</v>
      </c>
      <c r="I6" s="332"/>
      <c r="J6" s="332">
        <v>45</v>
      </c>
      <c r="K6" s="31"/>
    </row>
    <row r="7" spans="2:11" ht="24" customHeight="1" x14ac:dyDescent="0.25">
      <c r="B7" s="331" t="s">
        <v>147</v>
      </c>
      <c r="C7" s="36"/>
      <c r="D7" s="30">
        <v>123456789</v>
      </c>
      <c r="E7" s="332">
        <v>65</v>
      </c>
      <c r="F7" s="332">
        <v>65</v>
      </c>
      <c r="G7" s="332">
        <v>65</v>
      </c>
      <c r="H7" s="332">
        <v>60</v>
      </c>
      <c r="I7" s="332"/>
      <c r="J7" s="332">
        <v>70</v>
      </c>
      <c r="K7" s="31"/>
    </row>
    <row r="8" spans="2:11" ht="24" customHeight="1" x14ac:dyDescent="0.25">
      <c r="B8" s="331" t="s">
        <v>148</v>
      </c>
      <c r="C8" s="36"/>
      <c r="D8" s="30">
        <v>999999999</v>
      </c>
      <c r="E8" s="332">
        <v>92</v>
      </c>
      <c r="F8" s="332">
        <v>95</v>
      </c>
      <c r="G8" s="332">
        <v>79</v>
      </c>
      <c r="H8" s="332">
        <v>80</v>
      </c>
      <c r="I8" s="332"/>
      <c r="J8" s="332">
        <v>78</v>
      </c>
      <c r="K8" s="31"/>
    </row>
    <row r="9" spans="2:11" ht="24" customHeight="1" x14ac:dyDescent="0.25">
      <c r="B9" s="331" t="s">
        <v>149</v>
      </c>
      <c r="C9" s="36"/>
      <c r="D9" s="30">
        <v>888888888</v>
      </c>
      <c r="E9" s="332">
        <v>90</v>
      </c>
      <c r="F9" s="332">
        <v>90</v>
      </c>
      <c r="G9" s="332">
        <v>90</v>
      </c>
      <c r="H9" s="332">
        <v>70</v>
      </c>
      <c r="I9" s="332"/>
      <c r="J9" s="332">
        <v>80</v>
      </c>
      <c r="K9" s="31"/>
    </row>
    <row r="10" spans="2:11" ht="24" customHeight="1" x14ac:dyDescent="0.25">
      <c r="B10" s="331" t="s">
        <v>150</v>
      </c>
      <c r="C10" s="36"/>
      <c r="D10" s="30">
        <v>100000000</v>
      </c>
      <c r="E10" s="332">
        <v>60</v>
      </c>
      <c r="F10" s="332">
        <v>50</v>
      </c>
      <c r="G10" s="332">
        <v>40</v>
      </c>
      <c r="H10" s="332">
        <v>79</v>
      </c>
      <c r="I10" s="332"/>
      <c r="J10" s="332">
        <v>70</v>
      </c>
      <c r="K10" s="31"/>
    </row>
    <row r="11" spans="2:11" ht="24" customHeight="1" x14ac:dyDescent="0.25">
      <c r="B11" s="331" t="s">
        <v>151</v>
      </c>
      <c r="C11" s="36"/>
      <c r="D11" s="30">
        <v>222222222</v>
      </c>
      <c r="E11" s="332">
        <v>75</v>
      </c>
      <c r="F11" s="332">
        <v>70</v>
      </c>
      <c r="G11" s="332">
        <v>65</v>
      </c>
      <c r="H11" s="332">
        <v>95</v>
      </c>
      <c r="I11" s="332"/>
      <c r="J11" s="332">
        <v>69</v>
      </c>
      <c r="K11" s="31"/>
    </row>
    <row r="12" spans="2:11" ht="24" customHeight="1" x14ac:dyDescent="0.25">
      <c r="B12" s="331" t="s">
        <v>152</v>
      </c>
      <c r="C12" s="36"/>
      <c r="D12" s="30">
        <v>200000000</v>
      </c>
      <c r="E12" s="332">
        <v>90</v>
      </c>
      <c r="F12" s="332">
        <v>90</v>
      </c>
      <c r="G12" s="332">
        <v>80</v>
      </c>
      <c r="H12" s="332">
        <v>90</v>
      </c>
      <c r="I12" s="332"/>
      <c r="J12" s="332">
        <v>80</v>
      </c>
      <c r="K12" s="31"/>
    </row>
    <row r="13" spans="2:11" ht="24" customHeight="1" x14ac:dyDescent="0.25">
      <c r="B13" s="331" t="s">
        <v>153</v>
      </c>
      <c r="C13" s="36"/>
      <c r="D13" s="30">
        <v>444444444</v>
      </c>
      <c r="E13" s="332">
        <v>85</v>
      </c>
      <c r="F13" s="332">
        <v>78</v>
      </c>
      <c r="G13" s="332">
        <v>62</v>
      </c>
      <c r="H13" s="332">
        <v>77</v>
      </c>
      <c r="I13" s="332"/>
      <c r="J13" s="332">
        <v>45</v>
      </c>
      <c r="K13" s="31"/>
    </row>
    <row r="14" spans="2:11" ht="24" customHeight="1" thickBot="1" x14ac:dyDescent="0.3">
      <c r="B14" s="333" t="s">
        <v>154</v>
      </c>
      <c r="C14" s="55"/>
      <c r="D14" s="32">
        <v>555555555</v>
      </c>
      <c r="E14" s="334">
        <v>92</v>
      </c>
      <c r="F14" s="334">
        <v>88</v>
      </c>
      <c r="G14" s="334">
        <v>65</v>
      </c>
      <c r="H14" s="334">
        <v>78</v>
      </c>
      <c r="I14" s="334"/>
      <c r="J14" s="334">
        <v>38</v>
      </c>
      <c r="K14" s="33"/>
    </row>
    <row r="15" spans="2:11" ht="18.75" thickBot="1" x14ac:dyDescent="0.3"/>
    <row r="16" spans="2:11" ht="21.75" customHeight="1" x14ac:dyDescent="0.25">
      <c r="B16" s="401" t="s">
        <v>272</v>
      </c>
      <c r="C16" s="402"/>
      <c r="D16" s="402"/>
      <c r="E16" s="56"/>
      <c r="F16" s="29"/>
      <c r="G16" s="29"/>
      <c r="H16" s="29"/>
    </row>
    <row r="17" spans="2:8" ht="21.75" customHeight="1" x14ac:dyDescent="0.25">
      <c r="B17" s="403" t="s">
        <v>273</v>
      </c>
      <c r="C17" s="404"/>
      <c r="D17" s="405"/>
      <c r="E17" s="57"/>
      <c r="F17" s="31"/>
      <c r="G17" s="31"/>
      <c r="H17" s="31"/>
    </row>
    <row r="18" spans="2:8" ht="21.75" customHeight="1" thickBot="1" x14ac:dyDescent="0.3">
      <c r="B18" s="406" t="s">
        <v>274</v>
      </c>
      <c r="C18" s="407"/>
      <c r="D18" s="408"/>
      <c r="E18" s="58"/>
      <c r="F18" s="33"/>
      <c r="G18" s="33"/>
      <c r="H18" s="33"/>
    </row>
  </sheetData>
  <mergeCells count="4">
    <mergeCell ref="B2:K2"/>
    <mergeCell ref="B16:D16"/>
    <mergeCell ref="B17:D17"/>
    <mergeCell ref="B18:D18"/>
  </mergeCells>
  <conditionalFormatting sqref="K4:K14">
    <cfRule type="top10" dxfId="3" priority="1" percent="1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10"/>
  <sheetViews>
    <sheetView workbookViewId="0">
      <selection activeCell="H8" sqref="H8:H9"/>
    </sheetView>
  </sheetViews>
  <sheetFormatPr defaultRowHeight="15" x14ac:dyDescent="0.25"/>
  <cols>
    <col min="1" max="1" width="16.85546875" bestFit="1" customWidth="1"/>
    <col min="2" max="3" width="14.28515625" bestFit="1" customWidth="1"/>
    <col min="4" max="4" width="22.42578125" bestFit="1" customWidth="1"/>
    <col min="5" max="5" width="14" bestFit="1" customWidth="1"/>
    <col min="6" max="6" width="14.28515625" bestFit="1" customWidth="1"/>
    <col min="7" max="7" width="9" bestFit="1" customWidth="1"/>
    <col min="8" max="8" width="14.28515625" bestFit="1" customWidth="1"/>
    <col min="9" max="9" width="14" bestFit="1" customWidth="1"/>
  </cols>
  <sheetData>
    <row r="1" spans="1:9" ht="35.25" customHeight="1" thickBot="1" x14ac:dyDescent="0.3">
      <c r="A1" s="409" t="s">
        <v>155</v>
      </c>
      <c r="B1" s="409"/>
      <c r="C1" s="409"/>
      <c r="D1" s="409"/>
      <c r="E1" s="409"/>
      <c r="F1" s="409"/>
      <c r="G1" s="409"/>
      <c r="H1" s="409"/>
      <c r="I1" s="409"/>
    </row>
    <row r="2" spans="1:9" ht="40.5" thickTop="1" thickBot="1" x14ac:dyDescent="0.3">
      <c r="A2" s="60" t="s">
        <v>418</v>
      </c>
      <c r="B2" s="60" t="s">
        <v>540</v>
      </c>
      <c r="C2" s="60" t="s">
        <v>541</v>
      </c>
      <c r="D2" s="60" t="s">
        <v>542</v>
      </c>
      <c r="E2" s="60" t="s">
        <v>547</v>
      </c>
      <c r="F2" s="61" t="s">
        <v>543</v>
      </c>
      <c r="G2" s="60" t="s">
        <v>544</v>
      </c>
      <c r="H2" s="60" t="s">
        <v>545</v>
      </c>
      <c r="I2" s="60" t="s">
        <v>546</v>
      </c>
    </row>
    <row r="3" spans="1:9" ht="26.25" customHeight="1" thickTop="1" x14ac:dyDescent="0.25">
      <c r="A3" s="59" t="s">
        <v>156</v>
      </c>
      <c r="B3" s="392">
        <v>181921</v>
      </c>
      <c r="C3" s="392">
        <v>176655</v>
      </c>
      <c r="D3" s="392">
        <v>194288</v>
      </c>
      <c r="E3" s="82"/>
      <c r="F3" s="392">
        <v>124100</v>
      </c>
      <c r="G3" s="82"/>
      <c r="H3" s="82"/>
      <c r="I3" s="391"/>
    </row>
    <row r="4" spans="1:9" ht="26.25" customHeight="1" x14ac:dyDescent="0.25">
      <c r="A4" s="59" t="s">
        <v>157</v>
      </c>
      <c r="B4" s="392">
        <v>170438</v>
      </c>
      <c r="C4" s="392">
        <v>190801</v>
      </c>
      <c r="D4" s="392">
        <v>165028</v>
      </c>
      <c r="E4" s="82"/>
      <c r="F4" s="392">
        <v>116500</v>
      </c>
      <c r="G4" s="82"/>
      <c r="H4" s="82"/>
      <c r="I4" s="391"/>
    </row>
    <row r="5" spans="1:9" ht="26.25" customHeight="1" x14ac:dyDescent="0.25">
      <c r="A5" s="59" t="s">
        <v>158</v>
      </c>
      <c r="B5" s="392">
        <v>200969</v>
      </c>
      <c r="C5" s="392">
        <v>219519</v>
      </c>
      <c r="D5" s="392">
        <v>219529</v>
      </c>
      <c r="E5" s="82"/>
      <c r="F5" s="392">
        <v>165999</v>
      </c>
      <c r="G5" s="82"/>
      <c r="H5" s="82"/>
      <c r="I5" s="391"/>
    </row>
    <row r="6" spans="1:9" ht="26.25" customHeight="1" x14ac:dyDescent="0.25">
      <c r="A6" s="59" t="s">
        <v>159</v>
      </c>
      <c r="B6" s="392">
        <v>194844</v>
      </c>
      <c r="C6" s="392">
        <v>172556</v>
      </c>
      <c r="D6" s="392">
        <v>187026</v>
      </c>
      <c r="E6" s="82"/>
      <c r="F6" s="392">
        <v>134500</v>
      </c>
      <c r="G6" s="82"/>
      <c r="H6" s="82"/>
      <c r="I6" s="391"/>
    </row>
    <row r="7" spans="1:9" ht="26.25" customHeight="1" x14ac:dyDescent="0.25">
      <c r="A7" s="59" t="s">
        <v>160</v>
      </c>
      <c r="B7" s="392">
        <v>748172</v>
      </c>
      <c r="C7" s="392">
        <v>749631</v>
      </c>
      <c r="D7" s="392">
        <v>762271</v>
      </c>
      <c r="E7" s="82"/>
      <c r="F7" s="392">
        <v>540100</v>
      </c>
      <c r="G7" s="82"/>
      <c r="H7" s="82"/>
      <c r="I7" s="391"/>
    </row>
    <row r="8" spans="1:9" ht="26.25" customHeight="1" x14ac:dyDescent="0.25">
      <c r="A8" s="59" t="s">
        <v>161</v>
      </c>
      <c r="B8" s="392">
        <v>201069</v>
      </c>
      <c r="C8" s="392">
        <v>291619</v>
      </c>
      <c r="D8" s="392">
        <v>219629</v>
      </c>
      <c r="E8" s="82"/>
      <c r="F8" s="392">
        <v>166099</v>
      </c>
      <c r="G8" s="82"/>
      <c r="H8" s="82"/>
      <c r="I8" s="391"/>
    </row>
    <row r="9" spans="1:9" ht="26.25" customHeight="1" x14ac:dyDescent="0.25">
      <c r="A9" s="59" t="s">
        <v>162</v>
      </c>
      <c r="B9" s="392">
        <v>194944</v>
      </c>
      <c r="C9" s="392">
        <v>172656</v>
      </c>
      <c r="D9" s="392">
        <v>187126</v>
      </c>
      <c r="E9" s="82"/>
      <c r="F9" s="392">
        <v>134600</v>
      </c>
      <c r="G9" s="82"/>
      <c r="H9" s="82"/>
      <c r="I9" s="391"/>
    </row>
    <row r="10" spans="1:9" ht="26.25" customHeight="1" x14ac:dyDescent="0.25">
      <c r="A10" s="59" t="s">
        <v>163</v>
      </c>
      <c r="B10" s="392">
        <v>748272</v>
      </c>
      <c r="C10" s="392">
        <v>749731</v>
      </c>
      <c r="D10" s="392">
        <v>762371</v>
      </c>
      <c r="E10" s="82"/>
      <c r="F10" s="392">
        <v>540200</v>
      </c>
      <c r="G10" s="82"/>
      <c r="H10" s="82"/>
      <c r="I10" s="391"/>
    </row>
  </sheetData>
  <mergeCells count="1">
    <mergeCell ref="A1:I1"/>
  </mergeCells>
  <conditionalFormatting sqref="G3:G10">
    <cfRule type="aboveAverage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28"/>
  <sheetViews>
    <sheetView topLeftCell="A4" workbookViewId="0">
      <selection activeCell="Z16" sqref="Z16"/>
    </sheetView>
  </sheetViews>
  <sheetFormatPr defaultRowHeight="15.75" x14ac:dyDescent="0.25"/>
  <cols>
    <col min="1" max="20" width="6" style="66" customWidth="1"/>
    <col min="21" max="16384" width="9.140625" style="64"/>
  </cols>
  <sheetData>
    <row r="1" spans="1:20" ht="19.5" customHeight="1" x14ac:dyDescent="0.25">
      <c r="A1" s="338">
        <v>1</v>
      </c>
      <c r="B1" s="338">
        <v>2</v>
      </c>
      <c r="C1" s="338">
        <v>3</v>
      </c>
      <c r="D1" s="338">
        <v>4</v>
      </c>
      <c r="E1" s="338">
        <v>5</v>
      </c>
      <c r="F1" s="338">
        <v>6</v>
      </c>
      <c r="G1" s="338">
        <v>7</v>
      </c>
      <c r="H1" s="338">
        <v>8</v>
      </c>
      <c r="I1" s="338">
        <v>9</v>
      </c>
      <c r="J1" s="338">
        <v>10</v>
      </c>
      <c r="K1" s="338">
        <v>11</v>
      </c>
      <c r="L1" s="338">
        <v>12</v>
      </c>
      <c r="M1" s="338">
        <v>13</v>
      </c>
      <c r="N1" s="338">
        <v>14</v>
      </c>
      <c r="O1" s="338">
        <v>15</v>
      </c>
      <c r="P1" s="338">
        <v>16</v>
      </c>
      <c r="Q1" s="338">
        <v>17</v>
      </c>
      <c r="R1" s="338">
        <v>18</v>
      </c>
      <c r="S1" s="338">
        <v>19</v>
      </c>
      <c r="T1" s="338">
        <v>20</v>
      </c>
    </row>
    <row r="2" spans="1:20" ht="19.5" customHeight="1" x14ac:dyDescent="0.25">
      <c r="A2" s="338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9.5" customHeight="1" x14ac:dyDescent="0.25">
      <c r="A3" s="338">
        <v>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ht="19.5" customHeight="1" x14ac:dyDescent="0.25">
      <c r="A4" s="338">
        <v>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9.5" customHeight="1" x14ac:dyDescent="0.25">
      <c r="A5" s="338">
        <v>5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9.5" customHeight="1" x14ac:dyDescent="0.25">
      <c r="A6" s="338">
        <v>6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0" ht="19.5" customHeight="1" x14ac:dyDescent="0.25">
      <c r="A7" s="338">
        <v>7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</row>
    <row r="8" spans="1:20" ht="19.5" customHeight="1" x14ac:dyDescent="0.25">
      <c r="A8" s="338">
        <v>8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</row>
    <row r="9" spans="1:20" ht="19.5" customHeight="1" x14ac:dyDescent="0.25">
      <c r="A9" s="338">
        <v>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pans="1:20" ht="19.5" customHeight="1" x14ac:dyDescent="0.25">
      <c r="A10" s="338">
        <v>10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</row>
    <row r="11" spans="1:20" ht="19.5" customHeight="1" x14ac:dyDescent="0.25">
      <c r="A11" s="338">
        <v>11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</row>
    <row r="12" spans="1:20" ht="19.5" customHeight="1" x14ac:dyDescent="0.25">
      <c r="A12" s="338">
        <v>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</row>
    <row r="13" spans="1:20" ht="19.5" customHeight="1" x14ac:dyDescent="0.25">
      <c r="A13" s="338">
        <v>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</row>
    <row r="14" spans="1:20" ht="19.5" customHeight="1" x14ac:dyDescent="0.25">
      <c r="A14" s="338">
        <v>14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</row>
    <row r="15" spans="1:20" ht="19.5" customHeight="1" x14ac:dyDescent="0.25">
      <c r="A15" s="338">
        <v>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</row>
    <row r="16" spans="1:20" ht="19.5" customHeight="1" x14ac:dyDescent="0.25">
      <c r="A16" s="338">
        <v>16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</row>
    <row r="17" spans="1:20" ht="19.5" customHeight="1" x14ac:dyDescent="0.25">
      <c r="A17" s="338">
        <v>17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</row>
    <row r="18" spans="1:20" ht="19.5" customHeight="1" x14ac:dyDescent="0.25">
      <c r="A18" s="338">
        <v>18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</row>
    <row r="19" spans="1:20" ht="19.5" customHeight="1" x14ac:dyDescent="0.25">
      <c r="A19" s="338">
        <v>19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pans="1:20" ht="19.5" customHeight="1" x14ac:dyDescent="0.25">
      <c r="A20" s="338">
        <v>20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</row>
    <row r="22" spans="1:20" x14ac:dyDescent="0.25">
      <c r="A22" s="65" t="s">
        <v>170</v>
      </c>
    </row>
    <row r="23" spans="1:20" s="1" customFormat="1" ht="18.75" x14ac:dyDescent="0.3">
      <c r="A23" s="62" t="s">
        <v>164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 s="1" customFormat="1" ht="18.75" x14ac:dyDescent="0.3">
      <c r="A24" s="62" t="s">
        <v>165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s="1" customFormat="1" ht="18.75" x14ac:dyDescent="0.3">
      <c r="A25" s="62" t="s">
        <v>166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 s="1" customFormat="1" ht="18.75" x14ac:dyDescent="0.3">
      <c r="A26" s="16" t="s">
        <v>167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 s="1" customFormat="1" ht="18.75" x14ac:dyDescent="0.3">
      <c r="A27" s="16" t="s">
        <v>168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 s="1" customFormat="1" ht="18.75" x14ac:dyDescent="0.3">
      <c r="A28" s="16" t="s">
        <v>169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5"/>
  <sheetViews>
    <sheetView workbookViewId="0">
      <selection activeCell="F27" sqref="F27"/>
    </sheetView>
  </sheetViews>
  <sheetFormatPr defaultRowHeight="15" x14ac:dyDescent="0.25"/>
  <cols>
    <col min="1" max="1" width="16" bestFit="1" customWidth="1"/>
    <col min="2" max="2" width="13.140625" bestFit="1" customWidth="1"/>
    <col min="3" max="3" width="16" bestFit="1" customWidth="1"/>
    <col min="4" max="4" width="11.85546875" bestFit="1" customWidth="1"/>
    <col min="5" max="5" width="15.7109375" bestFit="1" customWidth="1"/>
    <col min="6" max="6" width="16" bestFit="1" customWidth="1"/>
    <col min="7" max="7" width="11.85546875" bestFit="1" customWidth="1"/>
    <col min="8" max="8" width="15.7109375" bestFit="1" customWidth="1"/>
    <col min="9" max="9" width="17.7109375" customWidth="1"/>
  </cols>
  <sheetData>
    <row r="1" spans="1:8" ht="31.5" x14ac:dyDescent="0.5">
      <c r="A1" s="412" t="s">
        <v>190</v>
      </c>
      <c r="B1" s="412"/>
      <c r="C1" s="412"/>
      <c r="D1" s="412"/>
      <c r="E1" s="412"/>
      <c r="F1" s="412"/>
      <c r="G1" s="412"/>
      <c r="H1" s="412"/>
    </row>
    <row r="2" spans="1:8" ht="39.75" customHeight="1" x14ac:dyDescent="0.25">
      <c r="A2" s="413" t="s">
        <v>173</v>
      </c>
      <c r="B2" s="415" t="s">
        <v>174</v>
      </c>
      <c r="C2" s="410" t="s">
        <v>171</v>
      </c>
      <c r="D2" s="411"/>
      <c r="E2" s="68">
        <v>2.5000000000000001E-2</v>
      </c>
      <c r="F2" s="410" t="s">
        <v>172</v>
      </c>
      <c r="G2" s="411"/>
      <c r="H2" s="68">
        <v>2.2499999999999999E-2</v>
      </c>
    </row>
    <row r="3" spans="1:8" ht="18.75" x14ac:dyDescent="0.25">
      <c r="A3" s="414"/>
      <c r="B3" s="416"/>
      <c r="C3" s="69" t="s">
        <v>175</v>
      </c>
      <c r="D3" s="69" t="s">
        <v>176</v>
      </c>
      <c r="E3" s="69" t="s">
        <v>177</v>
      </c>
      <c r="F3" s="69" t="s">
        <v>175</v>
      </c>
      <c r="G3" s="69" t="s">
        <v>176</v>
      </c>
      <c r="H3" s="69" t="s">
        <v>177</v>
      </c>
    </row>
    <row r="4" spans="1:8" ht="20.25" x14ac:dyDescent="0.3">
      <c r="A4" s="70" t="s">
        <v>178</v>
      </c>
      <c r="B4" s="71">
        <v>120</v>
      </c>
      <c r="C4" s="72">
        <v>12</v>
      </c>
      <c r="D4" s="70"/>
      <c r="E4" s="70"/>
      <c r="F4" s="72">
        <v>15</v>
      </c>
      <c r="G4" s="70"/>
      <c r="H4" s="70"/>
    </row>
    <row r="5" spans="1:8" ht="20.25" x14ac:dyDescent="0.3">
      <c r="A5" s="70" t="s">
        <v>179</v>
      </c>
      <c r="B5" s="71">
        <v>140</v>
      </c>
      <c r="C5" s="72">
        <v>10</v>
      </c>
      <c r="D5" s="70"/>
      <c r="E5" s="70"/>
      <c r="F5" s="72">
        <v>24</v>
      </c>
      <c r="G5" s="70"/>
      <c r="H5" s="70"/>
    </row>
    <row r="6" spans="1:8" ht="20.25" x14ac:dyDescent="0.3">
      <c r="A6" s="70" t="s">
        <v>180</v>
      </c>
      <c r="B6" s="71">
        <v>70</v>
      </c>
      <c r="C6" s="72">
        <v>25</v>
      </c>
      <c r="D6" s="70"/>
      <c r="E6" s="70"/>
      <c r="F6" s="72">
        <v>12</v>
      </c>
      <c r="G6" s="70"/>
      <c r="H6" s="70"/>
    </row>
    <row r="7" spans="1:8" ht="20.25" x14ac:dyDescent="0.3">
      <c r="A7" s="70" t="s">
        <v>181</v>
      </c>
      <c r="B7" s="71">
        <v>50</v>
      </c>
      <c r="C7" s="72">
        <v>15</v>
      </c>
      <c r="D7" s="70"/>
      <c r="E7" s="70"/>
      <c r="F7" s="72">
        <v>10</v>
      </c>
      <c r="G7" s="70"/>
      <c r="H7" s="70"/>
    </row>
    <row r="8" spans="1:8" ht="20.25" x14ac:dyDescent="0.3">
      <c r="A8" s="70" t="s">
        <v>182</v>
      </c>
      <c r="B8" s="71">
        <v>30</v>
      </c>
      <c r="C8" s="72">
        <v>20</v>
      </c>
      <c r="D8" s="70"/>
      <c r="E8" s="70"/>
      <c r="F8" s="72">
        <v>24</v>
      </c>
      <c r="G8" s="70"/>
      <c r="H8" s="70"/>
    </row>
    <row r="9" spans="1:8" ht="20.25" x14ac:dyDescent="0.3">
      <c r="A9" s="70" t="s">
        <v>183</v>
      </c>
      <c r="B9" s="71">
        <v>140</v>
      </c>
      <c r="C9" s="72">
        <v>10</v>
      </c>
      <c r="D9" s="70"/>
      <c r="E9" s="70"/>
      <c r="F9" s="72">
        <v>15</v>
      </c>
      <c r="G9" s="70"/>
      <c r="H9" s="70"/>
    </row>
    <row r="10" spans="1:8" ht="20.25" x14ac:dyDescent="0.3">
      <c r="A10" s="70" t="s">
        <v>184</v>
      </c>
      <c r="B10" s="71">
        <v>350</v>
      </c>
      <c r="C10" s="72">
        <v>10</v>
      </c>
      <c r="D10" s="70"/>
      <c r="E10" s="70"/>
      <c r="F10" s="72">
        <v>10</v>
      </c>
      <c r="G10" s="70"/>
      <c r="H10" s="70"/>
    </row>
    <row r="11" spans="1:8" ht="20.25" x14ac:dyDescent="0.3">
      <c r="A11" s="70" t="s">
        <v>185</v>
      </c>
      <c r="B11" s="71">
        <v>220</v>
      </c>
      <c r="C11" s="72">
        <v>25</v>
      </c>
      <c r="D11" s="70"/>
      <c r="E11" s="70"/>
      <c r="F11" s="72">
        <v>30</v>
      </c>
      <c r="G11" s="70"/>
      <c r="H11" s="70"/>
    </row>
    <row r="12" spans="1:8" ht="20.25" x14ac:dyDescent="0.3">
      <c r="A12" s="70" t="s">
        <v>186</v>
      </c>
      <c r="B12" s="71">
        <v>60</v>
      </c>
      <c r="C12" s="72">
        <v>100</v>
      </c>
      <c r="D12" s="70"/>
      <c r="E12" s="70"/>
      <c r="F12" s="72">
        <v>150</v>
      </c>
      <c r="G12" s="70"/>
      <c r="H12" s="70"/>
    </row>
    <row r="13" spans="1:8" ht="20.25" x14ac:dyDescent="0.3">
      <c r="A13" s="70" t="s">
        <v>187</v>
      </c>
      <c r="B13" s="71">
        <v>120</v>
      </c>
      <c r="C13" s="72">
        <v>20</v>
      </c>
      <c r="D13" s="70"/>
      <c r="E13" s="70"/>
      <c r="F13" s="72">
        <v>15</v>
      </c>
      <c r="G13" s="70"/>
      <c r="H13" s="70"/>
    </row>
    <row r="14" spans="1:8" ht="20.25" x14ac:dyDescent="0.3">
      <c r="A14" s="70" t="s">
        <v>188</v>
      </c>
      <c r="B14" s="71">
        <v>15</v>
      </c>
      <c r="C14" s="72">
        <v>50</v>
      </c>
      <c r="D14" s="70"/>
      <c r="E14" s="70"/>
      <c r="F14" s="72">
        <v>50</v>
      </c>
      <c r="G14" s="70"/>
      <c r="H14" s="70"/>
    </row>
    <row r="15" spans="1:8" ht="20.25" x14ac:dyDescent="0.3">
      <c r="A15" s="70" t="s">
        <v>189</v>
      </c>
      <c r="B15" s="71">
        <v>5</v>
      </c>
      <c r="C15" s="72">
        <v>100</v>
      </c>
      <c r="D15" s="70"/>
      <c r="E15" s="70"/>
      <c r="F15" s="72">
        <v>50</v>
      </c>
      <c r="G15" s="70"/>
      <c r="H15" s="70"/>
    </row>
  </sheetData>
  <mergeCells count="5">
    <mergeCell ref="C2:D2"/>
    <mergeCell ref="F2:G2"/>
    <mergeCell ref="A1:H1"/>
    <mergeCell ref="A2:A3"/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2"/>
  <sheetViews>
    <sheetView workbookViewId="0">
      <pane ySplit="2" topLeftCell="A3" activePane="bottomLeft" state="frozen"/>
      <selection pane="bottomLeft" activeCell="A3" sqref="A3:A17"/>
    </sheetView>
  </sheetViews>
  <sheetFormatPr defaultRowHeight="15" x14ac:dyDescent="0.25"/>
  <cols>
    <col min="2" max="2" width="20.28515625" bestFit="1" customWidth="1"/>
    <col min="3" max="3" width="14.5703125" bestFit="1" customWidth="1"/>
    <col min="4" max="4" width="6.7109375" bestFit="1" customWidth="1"/>
    <col min="5" max="6" width="7.5703125" bestFit="1" customWidth="1"/>
    <col min="7" max="7" width="14.85546875" customWidth="1"/>
    <col min="8" max="8" width="7.5703125" bestFit="1" customWidth="1"/>
    <col min="9" max="9" width="8.5703125" bestFit="1" customWidth="1"/>
    <col min="10" max="10" width="11.5703125" bestFit="1" customWidth="1"/>
  </cols>
  <sheetData>
    <row r="1" spans="1:10" ht="26.25" thickBot="1" x14ac:dyDescent="0.4">
      <c r="A1" s="417" t="s">
        <v>141</v>
      </c>
      <c r="B1" s="417"/>
      <c r="C1" s="417"/>
      <c r="D1" s="417"/>
      <c r="E1" s="417"/>
      <c r="F1" s="417"/>
      <c r="G1" s="417"/>
      <c r="H1" s="417"/>
      <c r="I1" s="417"/>
      <c r="J1" s="417"/>
    </row>
    <row r="2" spans="1:10" ht="39" x14ac:dyDescent="0.25">
      <c r="A2" s="339" t="s">
        <v>548</v>
      </c>
      <c r="B2" s="340" t="s">
        <v>134</v>
      </c>
      <c r="C2" s="340" t="s">
        <v>191</v>
      </c>
      <c r="D2" s="340" t="s">
        <v>192</v>
      </c>
      <c r="E2" s="340" t="s">
        <v>193</v>
      </c>
      <c r="F2" s="340" t="s">
        <v>194</v>
      </c>
      <c r="G2" s="340" t="s">
        <v>195</v>
      </c>
      <c r="H2" s="340" t="s">
        <v>196</v>
      </c>
      <c r="I2" s="340" t="s">
        <v>197</v>
      </c>
      <c r="J2" s="341" t="s">
        <v>198</v>
      </c>
    </row>
    <row r="3" spans="1:10" ht="19.5" x14ac:dyDescent="0.3">
      <c r="A3" s="342"/>
      <c r="B3" s="73" t="s">
        <v>199</v>
      </c>
      <c r="C3" s="74">
        <v>32781</v>
      </c>
      <c r="D3" s="75"/>
      <c r="E3" s="73">
        <v>4</v>
      </c>
      <c r="F3" s="73">
        <v>5</v>
      </c>
      <c r="G3" s="73">
        <v>3</v>
      </c>
      <c r="H3" s="73"/>
      <c r="I3" s="318"/>
      <c r="J3" s="343"/>
    </row>
    <row r="4" spans="1:10" ht="19.5" x14ac:dyDescent="0.3">
      <c r="A4" s="342"/>
      <c r="B4" s="73" t="s">
        <v>200</v>
      </c>
      <c r="C4" s="74">
        <v>32803</v>
      </c>
      <c r="D4" s="75"/>
      <c r="E4" s="73">
        <v>5</v>
      </c>
      <c r="F4" s="73">
        <v>2</v>
      </c>
      <c r="G4" s="73">
        <v>8</v>
      </c>
      <c r="H4" s="73"/>
      <c r="I4" s="318"/>
      <c r="J4" s="343"/>
    </row>
    <row r="5" spans="1:10" ht="19.5" x14ac:dyDescent="0.3">
      <c r="A5" s="342"/>
      <c r="B5" s="73" t="s">
        <v>201</v>
      </c>
      <c r="C5" s="74">
        <v>33856</v>
      </c>
      <c r="D5" s="75"/>
      <c r="E5" s="73">
        <v>6</v>
      </c>
      <c r="F5" s="73">
        <v>6</v>
      </c>
      <c r="G5" s="73">
        <v>6</v>
      </c>
      <c r="H5" s="73"/>
      <c r="I5" s="318"/>
      <c r="J5" s="343"/>
    </row>
    <row r="6" spans="1:10" ht="19.5" x14ac:dyDescent="0.3">
      <c r="A6" s="342"/>
      <c r="B6" s="73" t="s">
        <v>202</v>
      </c>
      <c r="C6" s="74">
        <v>35061</v>
      </c>
      <c r="D6" s="75"/>
      <c r="E6" s="73">
        <v>2</v>
      </c>
      <c r="F6" s="73">
        <v>5</v>
      </c>
      <c r="G6" s="73">
        <v>5</v>
      </c>
      <c r="H6" s="73"/>
      <c r="I6" s="318"/>
      <c r="J6" s="343"/>
    </row>
    <row r="7" spans="1:10" ht="19.5" x14ac:dyDescent="0.3">
      <c r="A7" s="342"/>
      <c r="B7" s="73" t="s">
        <v>203</v>
      </c>
      <c r="C7" s="74">
        <v>32383</v>
      </c>
      <c r="D7" s="75"/>
      <c r="E7" s="73">
        <v>7</v>
      </c>
      <c r="F7" s="73">
        <v>5</v>
      </c>
      <c r="G7" s="73">
        <v>7</v>
      </c>
      <c r="H7" s="73"/>
      <c r="I7" s="318"/>
      <c r="J7" s="343"/>
    </row>
    <row r="8" spans="1:10" ht="19.5" x14ac:dyDescent="0.3">
      <c r="A8" s="342"/>
      <c r="B8" s="73" t="s">
        <v>204</v>
      </c>
      <c r="C8" s="74">
        <v>33176</v>
      </c>
      <c r="D8" s="75"/>
      <c r="E8" s="73">
        <v>8</v>
      </c>
      <c r="F8" s="73">
        <v>5</v>
      </c>
      <c r="G8" s="73">
        <v>7</v>
      </c>
      <c r="H8" s="73"/>
      <c r="I8" s="318"/>
      <c r="J8" s="343"/>
    </row>
    <row r="9" spans="1:10" ht="19.5" x14ac:dyDescent="0.3">
      <c r="A9" s="342"/>
      <c r="B9" s="73" t="s">
        <v>205</v>
      </c>
      <c r="C9" s="74">
        <v>36102</v>
      </c>
      <c r="D9" s="75"/>
      <c r="E9" s="73">
        <v>9</v>
      </c>
      <c r="F9" s="73">
        <v>5</v>
      </c>
      <c r="G9" s="73">
        <v>8</v>
      </c>
      <c r="H9" s="73"/>
      <c r="I9" s="318"/>
      <c r="J9" s="343"/>
    </row>
    <row r="10" spans="1:10" ht="19.5" x14ac:dyDescent="0.3">
      <c r="A10" s="342"/>
      <c r="B10" s="73" t="s">
        <v>206</v>
      </c>
      <c r="C10" s="74">
        <v>33140</v>
      </c>
      <c r="D10" s="75"/>
      <c r="E10" s="73">
        <v>4</v>
      </c>
      <c r="F10" s="73">
        <v>5</v>
      </c>
      <c r="G10" s="73">
        <v>6</v>
      </c>
      <c r="H10" s="73"/>
      <c r="I10" s="318"/>
      <c r="J10" s="343"/>
    </row>
    <row r="11" spans="1:10" ht="19.5" x14ac:dyDescent="0.3">
      <c r="A11" s="342"/>
      <c r="B11" s="73" t="s">
        <v>207</v>
      </c>
      <c r="C11" s="74">
        <v>35045</v>
      </c>
      <c r="D11" s="75"/>
      <c r="E11" s="73">
        <v>6</v>
      </c>
      <c r="F11" s="73">
        <v>5</v>
      </c>
      <c r="G11" s="73">
        <v>5</v>
      </c>
      <c r="H11" s="73"/>
      <c r="I11" s="318"/>
      <c r="J11" s="343"/>
    </row>
    <row r="12" spans="1:10" ht="19.5" x14ac:dyDescent="0.3">
      <c r="A12" s="342"/>
      <c r="B12" s="73" t="s">
        <v>208</v>
      </c>
      <c r="C12" s="74">
        <v>32446</v>
      </c>
      <c r="D12" s="75"/>
      <c r="E12" s="73">
        <v>8</v>
      </c>
      <c r="F12" s="73">
        <v>4</v>
      </c>
      <c r="G12" s="73">
        <v>6</v>
      </c>
      <c r="H12" s="73"/>
      <c r="I12" s="318"/>
      <c r="J12" s="343"/>
    </row>
    <row r="13" spans="1:10" ht="19.5" x14ac:dyDescent="0.3">
      <c r="A13" s="342"/>
      <c r="B13" s="73" t="s">
        <v>209</v>
      </c>
      <c r="C13" s="74">
        <v>33137</v>
      </c>
      <c r="D13" s="75"/>
      <c r="E13" s="73">
        <v>4</v>
      </c>
      <c r="F13" s="73">
        <v>4</v>
      </c>
      <c r="G13" s="73">
        <v>6</v>
      </c>
      <c r="H13" s="73"/>
      <c r="I13" s="318"/>
      <c r="J13" s="343"/>
    </row>
    <row r="14" spans="1:10" ht="19.5" x14ac:dyDescent="0.3">
      <c r="A14" s="342"/>
      <c r="B14" s="73" t="s">
        <v>210</v>
      </c>
      <c r="C14" s="74">
        <v>33480</v>
      </c>
      <c r="D14" s="75"/>
      <c r="E14" s="73">
        <v>7</v>
      </c>
      <c r="F14" s="73">
        <v>7</v>
      </c>
      <c r="G14" s="73">
        <v>6</v>
      </c>
      <c r="H14" s="73"/>
      <c r="I14" s="318"/>
      <c r="J14" s="343"/>
    </row>
    <row r="15" spans="1:10" ht="19.5" x14ac:dyDescent="0.3">
      <c r="A15" s="342"/>
      <c r="B15" s="73" t="s">
        <v>211</v>
      </c>
      <c r="C15" s="74">
        <v>34974</v>
      </c>
      <c r="D15" s="75"/>
      <c r="E15" s="73">
        <v>8</v>
      </c>
      <c r="F15" s="73">
        <v>8</v>
      </c>
      <c r="G15" s="73">
        <v>5</v>
      </c>
      <c r="H15" s="73"/>
      <c r="I15" s="318"/>
      <c r="J15" s="343"/>
    </row>
    <row r="16" spans="1:10" ht="19.5" x14ac:dyDescent="0.3">
      <c r="A16" s="342"/>
      <c r="B16" s="73" t="s">
        <v>212</v>
      </c>
      <c r="C16" s="74">
        <v>33126</v>
      </c>
      <c r="D16" s="75"/>
      <c r="E16" s="73">
        <v>3</v>
      </c>
      <c r="F16" s="73">
        <v>9</v>
      </c>
      <c r="G16" s="73">
        <v>8</v>
      </c>
      <c r="H16" s="73"/>
      <c r="I16" s="318"/>
      <c r="J16" s="343"/>
    </row>
    <row r="17" spans="1:10" ht="19.5" x14ac:dyDescent="0.3">
      <c r="A17" s="342"/>
      <c r="B17" s="73" t="s">
        <v>213</v>
      </c>
      <c r="C17" s="74">
        <v>32983</v>
      </c>
      <c r="D17" s="75"/>
      <c r="E17" s="73">
        <v>5</v>
      </c>
      <c r="F17" s="73">
        <v>8</v>
      </c>
      <c r="G17" s="73">
        <v>9</v>
      </c>
      <c r="H17" s="73"/>
      <c r="I17" s="318"/>
      <c r="J17" s="343"/>
    </row>
    <row r="18" spans="1:10" ht="19.5" x14ac:dyDescent="0.3">
      <c r="A18" s="418" t="s">
        <v>214</v>
      </c>
      <c r="B18" s="419"/>
      <c r="C18" s="335"/>
      <c r="D18" s="75"/>
      <c r="E18" s="73"/>
      <c r="F18" s="73"/>
      <c r="G18" s="73"/>
      <c r="H18" s="73"/>
      <c r="I18" s="73"/>
      <c r="J18" s="343"/>
    </row>
    <row r="19" spans="1:10" ht="19.5" x14ac:dyDescent="0.3">
      <c r="A19" s="418" t="s">
        <v>215</v>
      </c>
      <c r="B19" s="419"/>
      <c r="C19" s="335"/>
      <c r="D19" s="75"/>
      <c r="E19" s="73"/>
      <c r="F19" s="73"/>
      <c r="G19" s="73"/>
      <c r="H19" s="73"/>
      <c r="I19" s="73"/>
      <c r="J19" s="343"/>
    </row>
    <row r="20" spans="1:10" ht="19.5" x14ac:dyDescent="0.3">
      <c r="A20" s="418" t="s">
        <v>216</v>
      </c>
      <c r="B20" s="419"/>
      <c r="C20" s="335"/>
      <c r="D20" s="75"/>
      <c r="E20" s="73"/>
      <c r="F20" s="73"/>
      <c r="G20" s="73"/>
      <c r="H20" s="73"/>
      <c r="I20" s="73"/>
      <c r="J20" s="343"/>
    </row>
    <row r="21" spans="1:10" ht="20.25" thickBot="1" x14ac:dyDescent="0.35">
      <c r="A21" s="420" t="s">
        <v>217</v>
      </c>
      <c r="B21" s="421"/>
      <c r="C21" s="344"/>
      <c r="D21" s="345"/>
      <c r="E21" s="346"/>
      <c r="F21" s="346"/>
      <c r="G21" s="346"/>
      <c r="H21" s="346"/>
      <c r="I21" s="346"/>
      <c r="J21" s="347"/>
    </row>
    <row r="23" spans="1:10" ht="21" x14ac:dyDescent="0.35">
      <c r="A23" s="76"/>
    </row>
    <row r="24" spans="1:10" s="77" customFormat="1" ht="20.25" x14ac:dyDescent="0.3"/>
    <row r="25" spans="1:10" s="77" customFormat="1" ht="20.25" x14ac:dyDescent="0.3">
      <c r="C25" s="78"/>
    </row>
    <row r="26" spans="1:10" s="77" customFormat="1" ht="20.25" x14ac:dyDescent="0.3"/>
    <row r="27" spans="1:10" s="77" customFormat="1" ht="20.25" x14ac:dyDescent="0.3"/>
    <row r="28" spans="1:10" s="77" customFormat="1" ht="20.25" x14ac:dyDescent="0.3"/>
    <row r="29" spans="1:10" s="77" customFormat="1" ht="20.25" x14ac:dyDescent="0.3"/>
    <row r="30" spans="1:10" s="77" customFormat="1" ht="20.25" x14ac:dyDescent="0.3"/>
    <row r="31" spans="1:10" s="77" customFormat="1" ht="20.25" x14ac:dyDescent="0.3"/>
    <row r="32" spans="1:10" ht="20.25" x14ac:dyDescent="0.3">
      <c r="A32" s="77"/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17"/>
  <sheetViews>
    <sheetView zoomScaleNormal="100"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1.85546875" customWidth="1"/>
    <col min="3" max="4" width="15.7109375" bestFit="1" customWidth="1"/>
    <col min="5" max="5" width="11.42578125" bestFit="1" customWidth="1"/>
    <col min="6" max="6" width="11" bestFit="1" customWidth="1"/>
    <col min="7" max="7" width="14.42578125" bestFit="1" customWidth="1"/>
    <col min="8" max="8" width="15.5703125" bestFit="1" customWidth="1"/>
    <col min="9" max="9" width="15" bestFit="1" customWidth="1"/>
  </cols>
  <sheetData>
    <row r="1" spans="1:9" ht="28.5" x14ac:dyDescent="0.45">
      <c r="A1" s="422" t="s">
        <v>276</v>
      </c>
      <c r="B1" s="423"/>
      <c r="C1" s="423"/>
      <c r="D1" s="423"/>
      <c r="E1" s="423"/>
      <c r="F1" s="423"/>
      <c r="G1" s="423"/>
      <c r="H1" s="423"/>
      <c r="I1" s="424"/>
    </row>
    <row r="2" spans="1:9" ht="18.75" x14ac:dyDescent="0.3">
      <c r="A2" s="97"/>
      <c r="B2" s="12"/>
      <c r="C2" s="12"/>
      <c r="D2" s="12"/>
      <c r="E2" s="12"/>
      <c r="F2" s="12"/>
      <c r="G2" s="12"/>
      <c r="H2" s="92" t="s">
        <v>237</v>
      </c>
      <c r="I2" s="98">
        <v>21000</v>
      </c>
    </row>
    <row r="3" spans="1:9" ht="40.5" x14ac:dyDescent="0.25">
      <c r="A3" s="99" t="s">
        <v>218</v>
      </c>
      <c r="B3" s="93" t="s">
        <v>219</v>
      </c>
      <c r="C3" s="93" t="s">
        <v>238</v>
      </c>
      <c r="D3" s="93" t="s">
        <v>239</v>
      </c>
      <c r="E3" s="93" t="s">
        <v>240</v>
      </c>
      <c r="F3" s="93" t="s">
        <v>220</v>
      </c>
      <c r="G3" s="93" t="s">
        <v>221</v>
      </c>
      <c r="H3" s="94" t="s">
        <v>241</v>
      </c>
      <c r="I3" s="100" t="s">
        <v>242</v>
      </c>
    </row>
    <row r="4" spans="1:9" ht="20.25" x14ac:dyDescent="0.3">
      <c r="A4" s="101" t="s">
        <v>243</v>
      </c>
      <c r="B4" s="70"/>
      <c r="C4" s="95">
        <v>41850</v>
      </c>
      <c r="D4" s="95">
        <v>41870</v>
      </c>
      <c r="E4" s="96"/>
      <c r="F4" s="96"/>
      <c r="G4" s="96"/>
      <c r="H4" s="96"/>
      <c r="I4" s="319"/>
    </row>
    <row r="5" spans="1:9" ht="20.25" x14ac:dyDescent="0.3">
      <c r="A5" s="101" t="s">
        <v>244</v>
      </c>
      <c r="B5" s="70"/>
      <c r="C5" s="95">
        <v>41933</v>
      </c>
      <c r="D5" s="95">
        <v>41939</v>
      </c>
      <c r="E5" s="96"/>
      <c r="F5" s="96"/>
      <c r="G5" s="96"/>
      <c r="H5" s="96"/>
      <c r="I5" s="319"/>
    </row>
    <row r="6" spans="1:9" ht="20.25" x14ac:dyDescent="0.3">
      <c r="A6" s="101" t="s">
        <v>245</v>
      </c>
      <c r="B6" s="70"/>
      <c r="C6" s="95">
        <v>41784</v>
      </c>
      <c r="D6" s="95">
        <v>41797</v>
      </c>
      <c r="E6" s="96"/>
      <c r="F6" s="96"/>
      <c r="G6" s="96"/>
      <c r="H6" s="96"/>
      <c r="I6" s="319"/>
    </row>
    <row r="7" spans="1:9" ht="20.25" x14ac:dyDescent="0.3">
      <c r="A7" s="101" t="s">
        <v>246</v>
      </c>
      <c r="B7" s="70"/>
      <c r="C7" s="95">
        <v>41909</v>
      </c>
      <c r="D7" s="95">
        <v>41915</v>
      </c>
      <c r="E7" s="96"/>
      <c r="F7" s="96"/>
      <c r="G7" s="96"/>
      <c r="H7" s="96"/>
      <c r="I7" s="319"/>
    </row>
    <row r="8" spans="1:9" ht="20.25" x14ac:dyDescent="0.3">
      <c r="A8" s="101" t="s">
        <v>247</v>
      </c>
      <c r="B8" s="70"/>
      <c r="C8" s="95">
        <v>41878</v>
      </c>
      <c r="D8" s="95">
        <v>41894</v>
      </c>
      <c r="E8" s="96"/>
      <c r="F8" s="96"/>
      <c r="G8" s="96"/>
      <c r="H8" s="96"/>
      <c r="I8" s="319"/>
    </row>
    <row r="9" spans="1:9" ht="20.25" x14ac:dyDescent="0.3">
      <c r="A9" s="101" t="s">
        <v>248</v>
      </c>
      <c r="B9" s="70"/>
      <c r="C9" s="95">
        <v>41911</v>
      </c>
      <c r="D9" s="95">
        <v>41913</v>
      </c>
      <c r="E9" s="96"/>
      <c r="F9" s="96"/>
      <c r="G9" s="96"/>
      <c r="H9" s="96"/>
      <c r="I9" s="319"/>
    </row>
    <row r="10" spans="1:9" ht="20.25" x14ac:dyDescent="0.3">
      <c r="A10" s="101" t="s">
        <v>249</v>
      </c>
      <c r="B10" s="70"/>
      <c r="C10" s="95">
        <v>41816</v>
      </c>
      <c r="D10" s="95">
        <v>41825</v>
      </c>
      <c r="E10" s="96"/>
      <c r="F10" s="96"/>
      <c r="G10" s="96"/>
      <c r="H10" s="96"/>
      <c r="I10" s="319"/>
    </row>
    <row r="11" spans="1:9" ht="20.25" x14ac:dyDescent="0.3">
      <c r="A11" s="101" t="s">
        <v>250</v>
      </c>
      <c r="B11" s="70"/>
      <c r="C11" s="95">
        <v>41902</v>
      </c>
      <c r="D11" s="95">
        <v>41925</v>
      </c>
      <c r="E11" s="96"/>
      <c r="F11" s="96"/>
      <c r="G11" s="96"/>
      <c r="H11" s="96"/>
      <c r="I11" s="319"/>
    </row>
    <row r="12" spans="1:9" ht="20.25" x14ac:dyDescent="0.3">
      <c r="A12" s="101" t="s">
        <v>251</v>
      </c>
      <c r="B12" s="70"/>
      <c r="C12" s="95">
        <v>41906</v>
      </c>
      <c r="D12" s="95">
        <v>41906</v>
      </c>
      <c r="E12" s="96"/>
      <c r="F12" s="96"/>
      <c r="G12" s="96"/>
      <c r="H12" s="96"/>
      <c r="I12" s="319"/>
    </row>
    <row r="13" spans="1:9" ht="20.25" x14ac:dyDescent="0.3">
      <c r="A13" s="101" t="s">
        <v>247</v>
      </c>
      <c r="B13" s="70"/>
      <c r="C13" s="95">
        <v>41877</v>
      </c>
      <c r="D13" s="95">
        <v>41894</v>
      </c>
      <c r="E13" s="96"/>
      <c r="F13" s="96"/>
      <c r="G13" s="96"/>
      <c r="H13" s="96"/>
      <c r="I13" s="319"/>
    </row>
    <row r="14" spans="1:9" ht="20.25" x14ac:dyDescent="0.3">
      <c r="A14" s="101" t="s">
        <v>248</v>
      </c>
      <c r="B14" s="70"/>
      <c r="C14" s="95">
        <v>41901</v>
      </c>
      <c r="D14" s="95">
        <v>41913</v>
      </c>
      <c r="E14" s="96"/>
      <c r="F14" s="96"/>
      <c r="G14" s="96"/>
      <c r="H14" s="96"/>
      <c r="I14" s="319"/>
    </row>
    <row r="15" spans="1:9" ht="20.25" x14ac:dyDescent="0.3">
      <c r="A15" s="101" t="s">
        <v>249</v>
      </c>
      <c r="B15" s="70"/>
      <c r="C15" s="95">
        <v>41791</v>
      </c>
      <c r="D15" s="95">
        <v>41825</v>
      </c>
      <c r="E15" s="96"/>
      <c r="F15" s="96"/>
      <c r="G15" s="96"/>
      <c r="H15" s="96"/>
      <c r="I15" s="319"/>
    </row>
    <row r="16" spans="1:9" ht="20.25" x14ac:dyDescent="0.3">
      <c r="A16" s="101" t="s">
        <v>250</v>
      </c>
      <c r="B16" s="70"/>
      <c r="C16" s="95">
        <v>41912</v>
      </c>
      <c r="D16" s="95">
        <v>41925</v>
      </c>
      <c r="E16" s="96"/>
      <c r="F16" s="96"/>
      <c r="G16" s="96"/>
      <c r="H16" s="96"/>
      <c r="I16" s="319"/>
    </row>
    <row r="17" spans="1:9" ht="21" thickBot="1" x14ac:dyDescent="0.35">
      <c r="A17" s="102" t="s">
        <v>251</v>
      </c>
      <c r="B17" s="70"/>
      <c r="C17" s="103">
        <v>41906</v>
      </c>
      <c r="D17" s="103">
        <v>41906</v>
      </c>
      <c r="E17" s="96"/>
      <c r="F17" s="96"/>
      <c r="G17" s="96"/>
      <c r="H17" s="96"/>
      <c r="I17" s="319"/>
    </row>
  </sheetData>
  <mergeCells count="1">
    <mergeCell ref="A1:I1"/>
  </mergeCells>
  <printOptions horizontalCentered="1" verticalCentered="1"/>
  <pageMargins left="0.25" right="0.25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bai1_chuong2</vt:lpstr>
      <vt:lpstr>Bai2_Chuong2</vt:lpstr>
      <vt:lpstr>Bai3_Chuong2</vt:lpstr>
      <vt:lpstr>Bai4_Chuong2</vt:lpstr>
      <vt:lpstr>Bai5_Chuong2</vt:lpstr>
      <vt:lpstr>Bai1a_Chuong3</vt:lpstr>
      <vt:lpstr>Bai1b_Chuong3</vt:lpstr>
      <vt:lpstr>Bai2_Chuong3</vt:lpstr>
      <vt:lpstr>Bai3_Chuong3</vt:lpstr>
      <vt:lpstr>Bai4_Chuong3</vt:lpstr>
      <vt:lpstr>Bai5_Chuong3</vt:lpstr>
      <vt:lpstr>Bai6_Chuong3</vt:lpstr>
      <vt:lpstr>Bai7_Chuong3</vt:lpstr>
      <vt:lpstr>Bai1_Chuong4</vt:lpstr>
      <vt:lpstr>Bai2_Chuong4</vt:lpstr>
      <vt:lpstr>Bai3_Chuong4</vt:lpstr>
      <vt:lpstr>Bai4_Chuong4</vt:lpstr>
      <vt:lpstr>Bai1_Chuong5</vt:lpstr>
      <vt:lpstr>Bai2_Chuong5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B112M42</dc:creator>
  <cp:lastModifiedBy>Student</cp:lastModifiedBy>
  <cp:lastPrinted>2017-03-29T12:55:19Z</cp:lastPrinted>
  <dcterms:created xsi:type="dcterms:W3CDTF">2016-06-11T06:34:15Z</dcterms:created>
  <dcterms:modified xsi:type="dcterms:W3CDTF">2021-01-18T12:10:13Z</dcterms:modified>
</cp:coreProperties>
</file>