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TAI CHINH\"/>
    </mc:Choice>
  </mc:AlternateContent>
  <xr:revisionPtr revIDLastSave="0" documentId="13_ncr:1_{181FE5B9-6483-4F10-BAF7-8D5F1FDAFB37}" xr6:coauthVersionLast="37" xr6:coauthVersionMax="37" xr10:uidLastSave="{00000000-0000-0000-0000-000000000000}"/>
  <bookViews>
    <workbookView xWindow="0" yWindow="0" windowWidth="28800" windowHeight="12225" xr2:uid="{3A1884C2-1EFC-44AC-BA95-2AB60B7F898A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R13" i="1" l="1"/>
  <c r="E4" i="1" l="1"/>
  <c r="I4" i="1" s="1"/>
  <c r="H4" i="1" s="1"/>
  <c r="B5" i="1"/>
  <c r="L4" i="1"/>
  <c r="N4" i="1" s="1"/>
  <c r="C5" i="1" l="1"/>
  <c r="E5" i="1" l="1"/>
  <c r="I5" i="1" s="1"/>
  <c r="H5" i="1" s="1"/>
  <c r="D5" i="1" l="1"/>
  <c r="B6" i="1" s="1"/>
  <c r="L5" i="1" l="1"/>
  <c r="N5" i="1" s="1"/>
  <c r="C6" i="1"/>
  <c r="E6" i="1" l="1"/>
  <c r="I6" i="1" s="1"/>
  <c r="H6" i="1" s="1"/>
  <c r="D6" i="1"/>
  <c r="B7" i="1" s="1"/>
  <c r="C7" i="1" s="1"/>
  <c r="E7" i="1" s="1"/>
  <c r="I7" i="1" l="1"/>
  <c r="H7" i="1" s="1"/>
  <c r="L6" i="1"/>
  <c r="N6" i="1" s="1"/>
  <c r="D7" i="1" l="1"/>
  <c r="L7" i="1" l="1"/>
  <c r="N7" i="1" s="1"/>
  <c r="B8" i="1"/>
  <c r="C8" i="1" s="1"/>
  <c r="E8" i="1" s="1"/>
  <c r="I8" i="1" l="1"/>
  <c r="H8" i="1" s="1"/>
  <c r="D8" i="1" l="1"/>
  <c r="B9" i="1" s="1"/>
  <c r="C9" i="1" s="1"/>
  <c r="E9" i="1" s="1"/>
  <c r="L8" i="1" l="1"/>
  <c r="N8" i="1" s="1"/>
  <c r="I9" i="1"/>
  <c r="H9" i="1" s="1"/>
  <c r="D9" i="1" l="1"/>
  <c r="B10" i="1" s="1"/>
  <c r="C10" i="1" s="1"/>
  <c r="L9" i="1" l="1"/>
  <c r="N9" i="1" s="1"/>
  <c r="I10" i="1"/>
  <c r="H10" i="1" s="1"/>
  <c r="D10" i="1"/>
  <c r="L10" i="1" l="1"/>
  <c r="N10" i="1" s="1"/>
  <c r="B11" i="1"/>
  <c r="C11" i="1" s="1"/>
  <c r="I11" i="1" l="1"/>
  <c r="H11" i="1" s="1"/>
  <c r="D11" i="1" l="1"/>
  <c r="L11" i="1" l="1"/>
  <c r="N11" i="1" s="1"/>
  <c r="B12" i="1"/>
  <c r="C12" i="1" s="1"/>
  <c r="I12" i="1" l="1"/>
  <c r="H12" i="1" s="1"/>
  <c r="D12" i="1"/>
  <c r="B13" i="1" l="1"/>
  <c r="C13" i="1" s="1"/>
  <c r="L12" i="1"/>
  <c r="N12" i="1" s="1"/>
  <c r="I13" i="1" l="1"/>
  <c r="H13" i="1" s="1"/>
  <c r="D13" i="1"/>
  <c r="B14" i="1" l="1"/>
  <c r="C14" i="1" s="1"/>
  <c r="L13" i="1"/>
  <c r="N13" i="1" s="1"/>
  <c r="I14" i="1" l="1"/>
  <c r="H14" i="1" s="1"/>
  <c r="D14" i="1"/>
  <c r="B15" i="1" l="1"/>
  <c r="C15" i="1" s="1"/>
  <c r="L14" i="1"/>
  <c r="N14" i="1" s="1"/>
  <c r="I15" i="1" l="1"/>
  <c r="R4" i="1"/>
  <c r="H15" i="1" l="1"/>
  <c r="O4" i="1" s="1"/>
  <c r="P4" i="1"/>
  <c r="D15" i="1"/>
  <c r="B16" i="1" s="1"/>
  <c r="C16" i="1" s="1"/>
  <c r="D16" i="1" l="1"/>
  <c r="B17" i="1" s="1"/>
  <c r="C17" i="1" s="1"/>
  <c r="Q4" i="1"/>
  <c r="S4" i="1" s="1"/>
  <c r="O5" i="1" s="1"/>
  <c r="L15" i="1"/>
  <c r="N15" i="1" s="1"/>
  <c r="D17" i="1" l="1"/>
  <c r="L16" i="1"/>
  <c r="N16" i="1" s="1"/>
  <c r="T4" i="1"/>
  <c r="V4" i="1"/>
  <c r="B18" i="1" l="1"/>
  <c r="C18" i="1" s="1"/>
  <c r="L17" i="1"/>
  <c r="N17" i="1" s="1"/>
  <c r="U4" i="1"/>
  <c r="X4" i="1"/>
  <c r="W4" i="1"/>
  <c r="D18" i="1" l="1"/>
  <c r="B19" i="1" l="1"/>
  <c r="C19" i="1" s="1"/>
  <c r="L18" i="1"/>
  <c r="N18" i="1" s="1"/>
  <c r="D19" i="1" l="1"/>
  <c r="L19" i="1" l="1"/>
  <c r="N19" i="1" s="1"/>
  <c r="B20" i="1"/>
  <c r="C20" i="1" s="1"/>
  <c r="D20" i="1" s="1"/>
  <c r="B21" i="1" s="1"/>
  <c r="C21" i="1" s="1"/>
  <c r="L20" i="1" l="1"/>
  <c r="N20" i="1" s="1"/>
  <c r="D21" i="1"/>
  <c r="L21" i="1" l="1"/>
  <c r="N21" i="1" s="1"/>
  <c r="B22" i="1"/>
  <c r="C22" i="1" l="1"/>
  <c r="D22" i="1" s="1"/>
  <c r="B23" i="1" s="1"/>
  <c r="L22" i="1" l="1"/>
  <c r="N22" i="1" s="1"/>
  <c r="C23" i="1"/>
  <c r="D23" i="1" l="1"/>
  <c r="B24" i="1" s="1"/>
  <c r="L23" i="1" l="1"/>
  <c r="N23" i="1" s="1"/>
  <c r="C24" i="1"/>
  <c r="D24" i="1" l="1"/>
  <c r="B25" i="1" s="1"/>
  <c r="L24" i="1" l="1"/>
  <c r="N24" i="1" s="1"/>
  <c r="C25" i="1"/>
  <c r="D25" i="1" l="1"/>
  <c r="B26" i="1" s="1"/>
  <c r="L25" i="1" l="1"/>
  <c r="N25" i="1" s="1"/>
  <c r="C26" i="1" l="1"/>
  <c r="D26" i="1" l="1"/>
  <c r="B27" i="1" s="1"/>
  <c r="L26" i="1" l="1"/>
  <c r="N26" i="1" s="1"/>
  <c r="C27" i="1"/>
  <c r="R5" i="1" s="1"/>
  <c r="D27" i="1" l="1"/>
  <c r="B28" i="1" s="1"/>
  <c r="L27" i="1" l="1"/>
  <c r="N27" i="1" s="1"/>
  <c r="C28" i="1"/>
  <c r="Q5" i="1" s="1"/>
  <c r="S5" i="1" l="1"/>
  <c r="O6" i="1" s="1"/>
  <c r="D28" i="1"/>
  <c r="B29" i="1" s="1"/>
  <c r="T5" i="1" l="1"/>
  <c r="V5" i="1"/>
  <c r="L28" i="1"/>
  <c r="N28" i="1" s="1"/>
  <c r="C29" i="1"/>
  <c r="X5" i="1" l="1"/>
  <c r="U5" i="1"/>
  <c r="W5" i="1"/>
  <c r="D29" i="1"/>
  <c r="L29" i="1" l="1"/>
  <c r="N29" i="1" s="1"/>
  <c r="B30" i="1"/>
  <c r="C30" i="1" l="1"/>
  <c r="D30" i="1" l="1"/>
  <c r="B31" i="1" s="1"/>
  <c r="C31" i="1" s="1"/>
  <c r="L30" i="1" l="1"/>
  <c r="N30" i="1" s="1"/>
  <c r="D31" i="1"/>
  <c r="B32" i="1" s="1"/>
  <c r="L31" i="1" l="1"/>
  <c r="N31" i="1" s="1"/>
  <c r="C32" i="1"/>
  <c r="D32" i="1" l="1"/>
  <c r="B33" i="1" s="1"/>
  <c r="L32" i="1" l="1"/>
  <c r="N32" i="1" s="1"/>
  <c r="C33" i="1"/>
  <c r="D33" i="1" l="1"/>
  <c r="B34" i="1" s="1"/>
  <c r="L33" i="1" l="1"/>
  <c r="N33" i="1" s="1"/>
  <c r="C34" i="1"/>
  <c r="D34" i="1" l="1"/>
  <c r="B35" i="1" s="1"/>
  <c r="L34" i="1" l="1"/>
  <c r="N34" i="1" s="1"/>
  <c r="C35" i="1"/>
  <c r="D35" i="1" l="1"/>
  <c r="B36" i="1" s="1"/>
  <c r="L35" i="1" l="1"/>
  <c r="N35" i="1" s="1"/>
  <c r="C36" i="1" l="1"/>
  <c r="D36" i="1" l="1"/>
  <c r="B37" i="1" s="1"/>
  <c r="L36" i="1" l="1"/>
  <c r="N36" i="1" s="1"/>
  <c r="C37" i="1"/>
  <c r="D37" i="1" l="1"/>
  <c r="B38" i="1" s="1"/>
  <c r="L37" i="1" l="1"/>
  <c r="N37" i="1" s="1"/>
  <c r="C38" i="1" l="1"/>
  <c r="D38" i="1" l="1"/>
  <c r="B39" i="1" s="1"/>
  <c r="L38" i="1" l="1"/>
  <c r="N38" i="1" s="1"/>
  <c r="C39" i="1"/>
  <c r="R6" i="1" s="1"/>
  <c r="D39" i="1" l="1"/>
  <c r="B40" i="1" s="1"/>
  <c r="L39" i="1" l="1"/>
  <c r="N39" i="1" s="1"/>
  <c r="C40" i="1" l="1"/>
  <c r="Q6" i="1" s="1"/>
  <c r="S6" i="1" l="1"/>
  <c r="O7" i="1" s="1"/>
  <c r="D40" i="1"/>
  <c r="B41" i="1" s="1"/>
  <c r="V6" i="1" l="1"/>
  <c r="T6" i="1"/>
  <c r="L40" i="1"/>
  <c r="N40" i="1" s="1"/>
  <c r="C41" i="1"/>
  <c r="U6" i="1" l="1"/>
  <c r="X6" i="1"/>
  <c r="W6" i="1"/>
  <c r="D41" i="1"/>
  <c r="B42" i="1" s="1"/>
  <c r="L41" i="1" l="1"/>
  <c r="N41" i="1" s="1"/>
  <c r="C42" i="1" l="1"/>
  <c r="D42" i="1" l="1"/>
  <c r="B43" i="1" s="1"/>
  <c r="L42" i="1" l="1"/>
  <c r="N42" i="1" s="1"/>
  <c r="C43" i="1"/>
  <c r="D43" i="1" l="1"/>
  <c r="B44" i="1" s="1"/>
  <c r="L43" i="1" l="1"/>
  <c r="N43" i="1" s="1"/>
  <c r="C44" i="1" l="1"/>
  <c r="D44" i="1" l="1"/>
  <c r="B45" i="1" s="1"/>
  <c r="L44" i="1" l="1"/>
  <c r="N44" i="1" s="1"/>
  <c r="C45" i="1"/>
  <c r="D45" i="1" l="1"/>
  <c r="B46" i="1" s="1"/>
  <c r="L45" i="1" l="1"/>
  <c r="N45" i="1" s="1"/>
  <c r="C46" i="1" l="1"/>
  <c r="D46" i="1" l="1"/>
  <c r="L46" i="1" l="1"/>
  <c r="N46" i="1" s="1"/>
  <c r="B47" i="1"/>
  <c r="C47" i="1" l="1"/>
  <c r="D47" i="1" s="1"/>
  <c r="L47" i="1" s="1"/>
  <c r="N47" i="1" s="1"/>
  <c r="B48" i="1" l="1"/>
  <c r="C48" i="1" s="1"/>
  <c r="D48" i="1" l="1"/>
  <c r="B49" i="1" s="1"/>
  <c r="L48" i="1" l="1"/>
  <c r="N48" i="1" s="1"/>
  <c r="C49" i="1" l="1"/>
  <c r="D49" i="1" l="1"/>
  <c r="B50" i="1" s="1"/>
  <c r="L49" i="1" l="1"/>
  <c r="N49" i="1" s="1"/>
  <c r="C50" i="1"/>
  <c r="D50" i="1" l="1"/>
  <c r="B51" i="1" s="1"/>
  <c r="L50" i="1" l="1"/>
  <c r="N50" i="1" s="1"/>
  <c r="C51" i="1" l="1"/>
  <c r="R7" i="1" s="1"/>
  <c r="D51" i="1" l="1"/>
  <c r="B52" i="1" s="1"/>
  <c r="L51" i="1" l="1"/>
  <c r="N51" i="1" s="1"/>
  <c r="C52" i="1"/>
  <c r="Q7" i="1" l="1"/>
  <c r="S7" i="1" s="1"/>
  <c r="D52" i="1"/>
  <c r="O8" i="1" l="1"/>
  <c r="V7" i="1"/>
  <c r="T7" i="1"/>
  <c r="U7" i="1" s="1"/>
  <c r="L52" i="1"/>
  <c r="N52" i="1" s="1"/>
  <c r="B53" i="1"/>
  <c r="X7" i="1" l="1"/>
  <c r="W7" i="1"/>
  <c r="C53" i="1"/>
  <c r="D53" i="1" l="1"/>
  <c r="L53" i="1" s="1"/>
  <c r="N53" i="1" s="1"/>
  <c r="B54" i="1" l="1"/>
  <c r="C54" i="1" s="1"/>
  <c r="D54" i="1" s="1"/>
  <c r="B55" i="1" s="1"/>
  <c r="L54" i="1" l="1"/>
  <c r="N54" i="1" s="1"/>
  <c r="C55" i="1"/>
  <c r="D55" i="1" l="1"/>
  <c r="B56" i="1" s="1"/>
  <c r="L55" i="1" l="1"/>
  <c r="N55" i="1" s="1"/>
  <c r="C56" i="1" l="1"/>
  <c r="D56" i="1" l="1"/>
  <c r="B57" i="1" s="1"/>
  <c r="L56" i="1" l="1"/>
  <c r="N56" i="1" s="1"/>
  <c r="C57" i="1" l="1"/>
  <c r="D57" i="1" l="1"/>
  <c r="B58" i="1" s="1"/>
  <c r="L57" i="1" l="1"/>
  <c r="N57" i="1" s="1"/>
  <c r="C58" i="1"/>
  <c r="D58" i="1" l="1"/>
  <c r="B59" i="1" s="1"/>
  <c r="L58" i="1" l="1"/>
  <c r="N58" i="1" s="1"/>
  <c r="C59" i="1" l="1"/>
  <c r="D59" i="1" l="1"/>
  <c r="B60" i="1" s="1"/>
  <c r="L59" i="1" l="1"/>
  <c r="N59" i="1" s="1"/>
  <c r="C60" i="1"/>
  <c r="D60" i="1" l="1"/>
  <c r="B61" i="1" s="1"/>
  <c r="L60" i="1" l="1"/>
  <c r="N60" i="1" s="1"/>
  <c r="C61" i="1"/>
  <c r="D61" i="1" l="1"/>
  <c r="B62" i="1" s="1"/>
  <c r="L61" i="1" l="1"/>
  <c r="N61" i="1" s="1"/>
  <c r="C62" i="1"/>
  <c r="D62" i="1" l="1"/>
  <c r="B63" i="1" s="1"/>
  <c r="L62" i="1" l="1"/>
  <c r="N62" i="1" s="1"/>
  <c r="C63" i="1"/>
  <c r="R8" i="1" s="1"/>
  <c r="D63" i="1" l="1"/>
  <c r="B64" i="1" s="1"/>
  <c r="L63" i="1" l="1"/>
  <c r="N63" i="1" s="1"/>
  <c r="C64" i="1"/>
  <c r="Q8" i="1" l="1"/>
  <c r="S8" i="1" s="1"/>
  <c r="D64" i="1"/>
  <c r="B65" i="1" s="1"/>
  <c r="V8" i="1" l="1"/>
  <c r="T8" i="1"/>
  <c r="O9" i="1"/>
  <c r="L64" i="1"/>
  <c r="N64" i="1" s="1"/>
  <c r="C65" i="1"/>
  <c r="U8" i="1" l="1"/>
  <c r="W8" i="1"/>
  <c r="X8" i="1"/>
  <c r="D65" i="1"/>
  <c r="B66" i="1" s="1"/>
  <c r="L65" i="1" l="1"/>
  <c r="N65" i="1" s="1"/>
  <c r="C66" i="1"/>
  <c r="D66" i="1" l="1"/>
  <c r="B67" i="1" s="1"/>
  <c r="L66" i="1" l="1"/>
  <c r="N66" i="1" s="1"/>
  <c r="C67" i="1" l="1"/>
  <c r="D67" i="1" l="1"/>
  <c r="B68" i="1" s="1"/>
  <c r="L67" i="1" l="1"/>
  <c r="N67" i="1" s="1"/>
  <c r="C68" i="1"/>
  <c r="D68" i="1" l="1"/>
  <c r="B69" i="1" s="1"/>
  <c r="L68" i="1" l="1"/>
  <c r="N68" i="1" s="1"/>
  <c r="C69" i="1" l="1"/>
  <c r="D69" i="1" l="1"/>
  <c r="B70" i="1" s="1"/>
  <c r="L69" i="1" l="1"/>
  <c r="N69" i="1" s="1"/>
  <c r="C70" i="1"/>
  <c r="D70" i="1" l="1"/>
  <c r="B71" i="1" s="1"/>
  <c r="L70" i="1" l="1"/>
  <c r="N70" i="1" s="1"/>
  <c r="C71" i="1"/>
  <c r="D71" i="1" l="1"/>
  <c r="B72" i="1" s="1"/>
  <c r="L71" i="1" l="1"/>
  <c r="N71" i="1" s="1"/>
  <c r="C72" i="1"/>
  <c r="D72" i="1" l="1"/>
  <c r="B73" i="1" s="1"/>
  <c r="L72" i="1" l="1"/>
  <c r="N72" i="1" s="1"/>
  <c r="C73" i="1"/>
  <c r="D73" i="1" l="1"/>
  <c r="B74" i="1" s="1"/>
  <c r="L73" i="1" l="1"/>
  <c r="N73" i="1" s="1"/>
  <c r="C74" i="1"/>
  <c r="D74" i="1" l="1"/>
  <c r="B75" i="1" s="1"/>
  <c r="L74" i="1" l="1"/>
  <c r="N74" i="1" s="1"/>
  <c r="C75" i="1"/>
  <c r="R9" i="1" s="1"/>
  <c r="D75" i="1" l="1"/>
  <c r="B76" i="1" s="1"/>
  <c r="L75" i="1" l="1"/>
  <c r="N75" i="1" s="1"/>
  <c r="C76" i="1"/>
  <c r="Q9" i="1" l="1"/>
  <c r="S9" i="1" s="1"/>
  <c r="D76" i="1"/>
  <c r="B77" i="1" s="1"/>
  <c r="T9" i="1" l="1"/>
  <c r="V9" i="1"/>
  <c r="O10" i="1"/>
  <c r="L76" i="1"/>
  <c r="N76" i="1" s="1"/>
  <c r="U9" i="1" l="1"/>
  <c r="X9" i="1"/>
  <c r="W9" i="1"/>
  <c r="C77" i="1"/>
  <c r="D77" i="1" l="1"/>
  <c r="B78" i="1" s="1"/>
  <c r="L77" i="1" l="1"/>
  <c r="N77" i="1" s="1"/>
  <c r="C78" i="1" l="1"/>
  <c r="D78" i="1" l="1"/>
  <c r="B79" i="1" s="1"/>
  <c r="L78" i="1" l="1"/>
  <c r="N78" i="1" s="1"/>
  <c r="C79" i="1" l="1"/>
  <c r="D79" i="1" l="1"/>
  <c r="B80" i="1" s="1"/>
  <c r="L79" i="1" l="1"/>
  <c r="N79" i="1" s="1"/>
  <c r="C80" i="1"/>
  <c r="D80" i="1" l="1"/>
  <c r="B81" i="1" s="1"/>
  <c r="L80" i="1" l="1"/>
  <c r="N80" i="1" s="1"/>
  <c r="C81" i="1"/>
  <c r="D81" i="1" l="1"/>
  <c r="B82" i="1" s="1"/>
  <c r="L81" i="1" l="1"/>
  <c r="N81" i="1" s="1"/>
  <c r="C82" i="1"/>
  <c r="D82" i="1" l="1"/>
  <c r="B83" i="1" s="1"/>
  <c r="L82" i="1" l="1"/>
  <c r="N82" i="1" s="1"/>
  <c r="C83" i="1"/>
  <c r="D83" i="1" l="1"/>
  <c r="B84" i="1" s="1"/>
  <c r="L83" i="1" l="1"/>
  <c r="N83" i="1" s="1"/>
  <c r="C84" i="1"/>
  <c r="D84" i="1" l="1"/>
  <c r="B85" i="1" s="1"/>
  <c r="L84" i="1" l="1"/>
  <c r="N84" i="1" s="1"/>
  <c r="C85" i="1"/>
  <c r="D85" i="1" l="1"/>
  <c r="B86" i="1" s="1"/>
  <c r="L85" i="1" l="1"/>
  <c r="N85" i="1" s="1"/>
  <c r="C86" i="1"/>
  <c r="D86" i="1" l="1"/>
  <c r="B87" i="1" s="1"/>
  <c r="L86" i="1" l="1"/>
  <c r="N86" i="1" s="1"/>
  <c r="C87" i="1" l="1"/>
  <c r="R10" i="1" s="1"/>
  <c r="D87" i="1" l="1"/>
  <c r="B88" i="1" s="1"/>
  <c r="L87" i="1" l="1"/>
  <c r="N87" i="1" s="1"/>
  <c r="C88" i="1"/>
  <c r="Q10" i="1" s="1"/>
  <c r="S10" i="1" s="1"/>
  <c r="T10" i="1" l="1"/>
  <c r="V10" i="1"/>
  <c r="D88" i="1"/>
  <c r="B89" i="1" s="1"/>
  <c r="W10" i="1" l="1"/>
  <c r="X10" i="1"/>
  <c r="U10" i="1"/>
  <c r="L88" i="1"/>
  <c r="N88" i="1" s="1"/>
  <c r="C89" i="1"/>
  <c r="D89" i="1" l="1"/>
  <c r="B90" i="1" s="1"/>
  <c r="L89" i="1" l="1"/>
  <c r="N89" i="1" s="1"/>
  <c r="C90" i="1"/>
  <c r="D90" i="1" l="1"/>
  <c r="B91" i="1" s="1"/>
  <c r="L90" i="1" l="1"/>
  <c r="N90" i="1" s="1"/>
  <c r="C91" i="1"/>
  <c r="D91" i="1" l="1"/>
  <c r="L91" i="1" l="1"/>
  <c r="N91" i="1" s="1"/>
  <c r="B92" i="1"/>
  <c r="C92" i="1" s="1"/>
  <c r="D92" i="1" l="1"/>
  <c r="B93" i="1" s="1"/>
  <c r="L92" i="1" l="1"/>
  <c r="N92" i="1" s="1"/>
  <c r="C93" i="1"/>
  <c r="D93" i="1" l="1"/>
  <c r="B94" i="1" s="1"/>
  <c r="L93" i="1" l="1"/>
  <c r="N93" i="1" s="1"/>
  <c r="C94" i="1" l="1"/>
  <c r="D94" i="1" l="1"/>
  <c r="B95" i="1" s="1"/>
  <c r="L94" i="1" l="1"/>
  <c r="N94" i="1" s="1"/>
  <c r="C95" i="1" l="1"/>
  <c r="D95" i="1" l="1"/>
  <c r="B96" i="1" s="1"/>
  <c r="L95" i="1" l="1"/>
  <c r="N95" i="1" s="1"/>
  <c r="C96" i="1"/>
  <c r="D96" i="1" l="1"/>
  <c r="B97" i="1" s="1"/>
  <c r="L96" i="1" l="1"/>
  <c r="N96" i="1" s="1"/>
  <c r="C97" i="1" l="1"/>
  <c r="D97" i="1" l="1"/>
  <c r="B98" i="1" s="1"/>
  <c r="L97" i="1" l="1"/>
  <c r="N97" i="1" s="1"/>
  <c r="C98" i="1"/>
  <c r="D98" i="1" l="1"/>
  <c r="B99" i="1" s="1"/>
  <c r="L98" i="1" l="1"/>
  <c r="N98" i="1" s="1"/>
  <c r="C99" i="1" l="1"/>
  <c r="D99" i="1" l="1"/>
  <c r="B100" i="1" s="1"/>
  <c r="L99" i="1" l="1"/>
  <c r="N99" i="1" s="1"/>
  <c r="C100" i="1"/>
  <c r="D100" i="1" l="1"/>
  <c r="B101" i="1" s="1"/>
  <c r="L100" i="1" l="1"/>
  <c r="N100" i="1" s="1"/>
  <c r="C101" i="1"/>
  <c r="D101" i="1" l="1"/>
  <c r="B102" i="1" s="1"/>
  <c r="L101" i="1" l="1"/>
  <c r="N101" i="1" s="1"/>
  <c r="C102" i="1"/>
  <c r="D102" i="1" l="1"/>
  <c r="B103" i="1" s="1"/>
  <c r="L102" i="1" l="1"/>
  <c r="N102" i="1" s="1"/>
  <c r="C103" i="1"/>
  <c r="D103" i="1" l="1"/>
  <c r="B104" i="1" s="1"/>
  <c r="L103" i="1" l="1"/>
  <c r="N103" i="1" s="1"/>
  <c r="C104" i="1"/>
  <c r="D104" i="1" l="1"/>
  <c r="B105" i="1" s="1"/>
  <c r="L104" i="1" l="1"/>
  <c r="N104" i="1" s="1"/>
  <c r="C105" i="1" l="1"/>
  <c r="D105" i="1" l="1"/>
  <c r="B106" i="1" s="1"/>
  <c r="L105" i="1" l="1"/>
  <c r="N105" i="1" s="1"/>
  <c r="C106" i="1"/>
  <c r="D106" i="1" l="1"/>
  <c r="B107" i="1" s="1"/>
  <c r="L106" i="1" l="1"/>
  <c r="N106" i="1" s="1"/>
  <c r="C107" i="1"/>
  <c r="D107" i="1" l="1"/>
  <c r="B108" i="1" s="1"/>
  <c r="L107" i="1" l="1"/>
  <c r="N107" i="1" s="1"/>
  <c r="C108" i="1"/>
  <c r="D108" i="1" l="1"/>
  <c r="B109" i="1" s="1"/>
  <c r="L108" i="1" l="1"/>
  <c r="N108" i="1" s="1"/>
  <c r="C109" i="1"/>
  <c r="D109" i="1" l="1"/>
  <c r="B110" i="1" s="1"/>
  <c r="L109" i="1" l="1"/>
  <c r="N109" i="1" s="1"/>
  <c r="C110" i="1"/>
  <c r="D110" i="1" l="1"/>
  <c r="B111" i="1" s="1"/>
  <c r="L110" i="1" l="1"/>
  <c r="N110" i="1" s="1"/>
  <c r="C111" i="1"/>
  <c r="D111" i="1" l="1"/>
  <c r="B112" i="1" s="1"/>
  <c r="L111" i="1" l="1"/>
  <c r="N111" i="1" s="1"/>
  <c r="C112" i="1"/>
  <c r="D112" i="1" l="1"/>
  <c r="B113" i="1" s="1"/>
  <c r="L112" i="1" l="1"/>
  <c r="N112" i="1" s="1"/>
  <c r="C113" i="1"/>
  <c r="D113" i="1" l="1"/>
  <c r="L113" i="1" l="1"/>
  <c r="N113" i="1" s="1"/>
  <c r="B114" i="1"/>
  <c r="C114" i="1" l="1"/>
  <c r="D114" i="1" s="1"/>
  <c r="B115" i="1" s="1"/>
  <c r="L114" i="1" l="1"/>
  <c r="N114" i="1" s="1"/>
  <c r="C115" i="1"/>
  <c r="D115" i="1" l="1"/>
  <c r="B116" i="1" s="1"/>
  <c r="L115" i="1" l="1"/>
  <c r="N115" i="1" s="1"/>
  <c r="C116" i="1"/>
  <c r="D116" i="1" l="1"/>
  <c r="B117" i="1" s="1"/>
  <c r="L116" i="1" l="1"/>
  <c r="N116" i="1" s="1"/>
  <c r="C117" i="1"/>
  <c r="D117" i="1" l="1"/>
  <c r="B118" i="1" s="1"/>
  <c r="L117" i="1" l="1"/>
  <c r="N117" i="1" s="1"/>
  <c r="C118" i="1"/>
  <c r="D118" i="1" l="1"/>
  <c r="B119" i="1" s="1"/>
  <c r="L118" i="1" l="1"/>
  <c r="N118" i="1" s="1"/>
  <c r="C119" i="1"/>
  <c r="D119" i="1" l="1"/>
  <c r="B120" i="1" s="1"/>
  <c r="L119" i="1" l="1"/>
  <c r="N119" i="1" s="1"/>
  <c r="C120" i="1"/>
  <c r="D120" i="1" l="1"/>
  <c r="B121" i="1" s="1"/>
  <c r="L120" i="1" l="1"/>
  <c r="N120" i="1" s="1"/>
  <c r="C121" i="1"/>
  <c r="D121" i="1" l="1"/>
  <c r="B122" i="1" s="1"/>
  <c r="L121" i="1" l="1"/>
  <c r="N121" i="1" s="1"/>
  <c r="C122" i="1"/>
  <c r="D122" i="1" l="1"/>
  <c r="B123" i="1" s="1"/>
  <c r="L122" i="1" l="1"/>
  <c r="N122" i="1" s="1"/>
  <c r="C123" i="1"/>
  <c r="D123" i="1" l="1"/>
  <c r="B124" i="1" s="1"/>
  <c r="C124" i="1" s="1"/>
  <c r="L123" i="1" l="1"/>
  <c r="N123" i="1" s="1"/>
  <c r="D124" i="1"/>
  <c r="L124" i="1" s="1"/>
  <c r="N124" i="1" s="1"/>
</calcChain>
</file>

<file path=xl/sharedStrings.xml><?xml version="1.0" encoding="utf-8"?>
<sst xmlns="http://schemas.openxmlformats.org/spreadsheetml/2006/main" count="31" uniqueCount="31">
  <si>
    <t>Lưu ý tránh thuế thì phải lỗ tất cả các tháng, các năm đầu</t>
  </si>
  <si>
    <t>Cuối tháng phải sx xong hết thì đầu tháng xem như phân phối hết, đầu tháng mới được tính cho các sp sx mới</t>
  </si>
  <si>
    <t>Tháng</t>
  </si>
  <si>
    <t>số sp</t>
  </si>
  <si>
    <t>lợi nhuận</t>
  </si>
  <si>
    <t>sp support von</t>
  </si>
  <si>
    <t>$ support</t>
  </si>
  <si>
    <t>chi phí đầu tư</t>
  </si>
  <si>
    <t>chi phí sx</t>
  </si>
  <si>
    <t>tiền thu lại tháng</t>
  </si>
  <si>
    <t>số sp 1day</t>
  </si>
  <si>
    <t>chi phí nhân công/sp</t>
  </si>
  <si>
    <t>sp dự đoán</t>
  </si>
  <si>
    <t>tiền hỗ trợ sp phát sinh</t>
  </si>
  <si>
    <t>ước lượng công nhân</t>
  </si>
  <si>
    <t>chi phí CN</t>
  </si>
  <si>
    <t>Doanh thu</t>
  </si>
  <si>
    <t>chi phí sp CN</t>
  </si>
  <si>
    <t>Chi phí</t>
  </si>
  <si>
    <t>Lợi nhuân</t>
  </si>
  <si>
    <t>thuế</t>
  </si>
  <si>
    <t>ROE</t>
  </si>
  <si>
    <t>tỷ suất</t>
  </si>
  <si>
    <t>DN lợi</t>
  </si>
  <si>
    <t>số cổ phiếu</t>
  </si>
  <si>
    <t>Lợi nhuận biên</t>
  </si>
  <si>
    <t>gia đoạn chửng sản phẩm</t>
  </si>
  <si>
    <t>Giai đoạn cần mở thị trường</t>
  </si>
  <si>
    <t>Gia đoạn tìm lối thoát ở các nước khác</t>
  </si>
  <si>
    <t>Đến được đây là một kì tích</t>
  </si>
  <si>
    <t>Vốn sở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</si>
</sst>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D127-5AD6-47DC-B6C3-A8636D1C28B5}">
  <dimension ref="A1:X124"/>
  <sheetViews>
    <sheetView tabSelected="1" zoomScale="85" zoomScaleNormal="85" workbookViewId="0">
      <selection activeCell="K4" sqref="K4"/>
    </sheetView>
  </sheetViews>
  <sheetFormatPr defaultRowHeight="15" x14ac:dyDescent="0.25"/>
  <cols>
    <col min="1" max="1" width="7" customWidth="1"/>
    <col min="2" max="2" width="12.42578125" customWidth="1"/>
    <col min="3" max="3" width="13.5703125" customWidth="1"/>
    <col min="4" max="4" width="11.5703125" customWidth="1"/>
    <col min="5" max="5" width="15.5703125" customWidth="1"/>
    <col min="6" max="6" width="14.5703125" customWidth="1"/>
    <col min="7" max="7" width="12.140625" customWidth="1"/>
    <col min="8" max="8" width="12.85546875" customWidth="1"/>
    <col min="9" max="9" width="13.28515625" customWidth="1"/>
    <col min="11" max="11" width="16.85546875" customWidth="1"/>
    <col min="12" max="12" width="12.7109375" customWidth="1"/>
    <col min="13" max="13" width="13.42578125" customWidth="1"/>
    <col min="14" max="14" width="8.5703125" customWidth="1"/>
    <col min="15" max="15" width="12.28515625" customWidth="1"/>
    <col min="16" max="16" width="11" bestFit="1" customWidth="1"/>
    <col min="17" max="17" width="15.85546875" customWidth="1"/>
    <col min="18" max="18" width="13.42578125" customWidth="1"/>
    <col min="19" max="19" width="12.42578125" customWidth="1"/>
    <col min="20" max="20" width="13.85546875" customWidth="1"/>
    <col min="21" max="21" width="12.42578125" customWidth="1"/>
    <col min="23" max="23" width="12.5703125" customWidth="1"/>
    <col min="24" max="24" width="14.42578125" customWidth="1"/>
  </cols>
  <sheetData>
    <row r="1" spans="1:24" x14ac:dyDescent="0.25">
      <c r="A1" t="s">
        <v>0</v>
      </c>
      <c r="G1" t="s">
        <v>1</v>
      </c>
    </row>
    <row r="3" spans="1:24" x14ac:dyDescent="0.25">
      <c r="A3" t="s">
        <v>2</v>
      </c>
      <c r="B3" t="s">
        <v>3</v>
      </c>
      <c r="C3" t="s">
        <v>4</v>
      </c>
      <c r="D3" t="s">
        <v>12</v>
      </c>
      <c r="E3" t="s">
        <v>13</v>
      </c>
      <c r="F3" t="s">
        <v>5</v>
      </c>
      <c r="G3" t="s">
        <v>6</v>
      </c>
      <c r="H3" t="s">
        <v>7</v>
      </c>
      <c r="I3" t="s">
        <v>17</v>
      </c>
      <c r="J3" t="s">
        <v>8</v>
      </c>
      <c r="K3" t="s">
        <v>9</v>
      </c>
      <c r="L3" t="s">
        <v>10</v>
      </c>
      <c r="M3" t="s">
        <v>11</v>
      </c>
      <c r="N3" t="s">
        <v>14</v>
      </c>
      <c r="O3" t="s">
        <v>30</v>
      </c>
      <c r="P3" t="s">
        <v>15</v>
      </c>
      <c r="Q3" t="s">
        <v>16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25</v>
      </c>
    </row>
    <row r="4" spans="1:24" x14ac:dyDescent="0.25">
      <c r="A4">
        <v>0</v>
      </c>
      <c r="B4" s="1">
        <v>0</v>
      </c>
      <c r="C4">
        <v>0</v>
      </c>
      <c r="D4">
        <v>0</v>
      </c>
      <c r="E4" s="2">
        <f t="shared" ref="E4:E15" si="0">M4*(C4/J4)</f>
        <v>0</v>
      </c>
      <c r="F4">
        <v>4500</v>
      </c>
      <c r="G4">
        <f>F4*J4</f>
        <v>378000000</v>
      </c>
      <c r="H4">
        <f>G4+I4</f>
        <v>398340000</v>
      </c>
      <c r="I4">
        <f t="shared" ref="I4:I15" si="1">F4*M4+E4</f>
        <v>20340000</v>
      </c>
      <c r="J4" s="1">
        <v>84000</v>
      </c>
      <c r="K4">
        <v>9900</v>
      </c>
      <c r="L4">
        <f t="shared" ref="L4:L35" si="2">ROUNDUP((F4+D4)/30,1)</f>
        <v>150</v>
      </c>
      <c r="M4">
        <v>4520</v>
      </c>
      <c r="N4">
        <f t="shared" ref="N4:N68" si="3">ROUNDUP(L4/40,0.1)</f>
        <v>4</v>
      </c>
      <c r="O4">
        <f>SUM(H4:H106)</f>
        <v>2432172372.8571429</v>
      </c>
      <c r="P4">
        <f>SUM(I4:I28)</f>
        <v>164172372.85714287</v>
      </c>
      <c r="Q4">
        <f>SUM(C5:C16)</f>
        <v>4320841140</v>
      </c>
      <c r="R4">
        <f>SUM(C5:C15)</f>
        <v>3641558580</v>
      </c>
      <c r="S4">
        <f t="shared" ref="S4:S10" si="4">Q4-R4</f>
        <v>679282560</v>
      </c>
      <c r="T4">
        <f t="shared" ref="T4:T10" si="5">S4*0.8</f>
        <v>543426048</v>
      </c>
      <c r="U4">
        <f>T4/O4*100</f>
        <v>22.343237431055172</v>
      </c>
      <c r="V4">
        <f>S4/Q4*100</f>
        <v>15.721072309545727</v>
      </c>
      <c r="W4">
        <f>T4*0.2</f>
        <v>108685209.60000001</v>
      </c>
      <c r="X4">
        <f>(T4/Q4)*100</f>
        <v>12.576857847636584</v>
      </c>
    </row>
    <row r="5" spans="1:24" x14ac:dyDescent="0.25">
      <c r="A5">
        <v>1</v>
      </c>
      <c r="B5" s="2">
        <f t="shared" ref="B5:B36" si="6">ROUND(F4+B4+D4,1)</f>
        <v>4500</v>
      </c>
      <c r="C5" s="2">
        <f t="shared" ref="C5:C36" si="7">B5*K4</f>
        <v>44550000</v>
      </c>
      <c r="D5" s="2">
        <f t="shared" ref="D5:D36" si="8">ROUND((C5+E5)/(M5+J5),1)</f>
        <v>530.4</v>
      </c>
      <c r="E5" s="2">
        <f t="shared" si="0"/>
        <v>2397214.2857142859</v>
      </c>
      <c r="F5">
        <v>4500</v>
      </c>
      <c r="G5">
        <f t="shared" ref="G5:G15" si="9">F5*J5</f>
        <v>378000000</v>
      </c>
      <c r="H5">
        <f t="shared" ref="H5:H15" si="10">G5+I5</f>
        <v>400737214.28571427</v>
      </c>
      <c r="I5">
        <f t="shared" si="1"/>
        <v>22737214.285714287</v>
      </c>
      <c r="J5" s="1">
        <v>84000</v>
      </c>
      <c r="K5">
        <v>9900</v>
      </c>
      <c r="L5">
        <f t="shared" si="2"/>
        <v>167.7</v>
      </c>
      <c r="M5">
        <v>4520</v>
      </c>
      <c r="N5">
        <f t="shared" si="3"/>
        <v>5</v>
      </c>
      <c r="O5">
        <f>O4+S4</f>
        <v>3111454932.8571429</v>
      </c>
      <c r="Q5">
        <f>SUM(C17:C28)</f>
        <v>17346134520</v>
      </c>
      <c r="R5">
        <f>SUM(C16:C27)</f>
        <v>15601299120</v>
      </c>
      <c r="S5">
        <f t="shared" si="4"/>
        <v>1744835400</v>
      </c>
      <c r="T5">
        <f t="shared" si="5"/>
        <v>1395868320</v>
      </c>
      <c r="U5">
        <f t="shared" ref="U5:U10" si="11">T5/(O5)*100</f>
        <v>44.862238088668754</v>
      </c>
      <c r="V5">
        <f t="shared" ref="V5:V10" si="12">S5/Q5*100</f>
        <v>10.058929255899718</v>
      </c>
      <c r="W5">
        <f t="shared" ref="W5:W10" si="13">T5*0.2</f>
        <v>279173664</v>
      </c>
      <c r="X5">
        <f t="shared" ref="X5:X10" si="14">(T5/Q5)*100</f>
        <v>8.0471434047197743</v>
      </c>
    </row>
    <row r="6" spans="1:24" x14ac:dyDescent="0.25">
      <c r="A6">
        <v>2</v>
      </c>
      <c r="B6" s="2">
        <f t="shared" si="6"/>
        <v>9530.4</v>
      </c>
      <c r="C6">
        <f t="shared" si="7"/>
        <v>94350960</v>
      </c>
      <c r="D6" s="2">
        <f t="shared" si="8"/>
        <v>1123.2</v>
      </c>
      <c r="E6" s="2">
        <f t="shared" si="0"/>
        <v>5076980.2285714289</v>
      </c>
      <c r="F6">
        <v>4500</v>
      </c>
      <c r="G6">
        <f t="shared" si="9"/>
        <v>378000000</v>
      </c>
      <c r="H6">
        <f t="shared" si="10"/>
        <v>403416980.22857141</v>
      </c>
      <c r="I6">
        <f>F6*M6+E6</f>
        <v>25416980.22857143</v>
      </c>
      <c r="J6" s="1">
        <v>84000</v>
      </c>
      <c r="K6">
        <v>9900</v>
      </c>
      <c r="L6">
        <f t="shared" si="2"/>
        <v>187.5</v>
      </c>
      <c r="M6">
        <v>4520</v>
      </c>
      <c r="N6">
        <f t="shared" si="3"/>
        <v>5</v>
      </c>
      <c r="O6">
        <f t="shared" ref="O6:O10" si="15">O5+S5</f>
        <v>4856290332.8571434</v>
      </c>
      <c r="Q6">
        <f>SUM(C29:C40)</f>
        <v>61902210150</v>
      </c>
      <c r="R6">
        <f>SUM(C28:C39)</f>
        <v>55675509120</v>
      </c>
      <c r="S6">
        <f t="shared" si="4"/>
        <v>6226701030</v>
      </c>
      <c r="T6">
        <f t="shared" si="5"/>
        <v>4981360824</v>
      </c>
      <c r="U6">
        <f t="shared" si="11"/>
        <v>102.5754327391969</v>
      </c>
      <c r="V6">
        <f t="shared" si="12"/>
        <v>10.058931684202555</v>
      </c>
      <c r="W6">
        <f t="shared" si="13"/>
        <v>996272164.80000007</v>
      </c>
      <c r="X6">
        <f>(T6/Q6)*100</f>
        <v>8.0471453473620453</v>
      </c>
    </row>
    <row r="7" spans="1:24" x14ac:dyDescent="0.25">
      <c r="A7">
        <v>3</v>
      </c>
      <c r="B7" s="2">
        <f t="shared" si="6"/>
        <v>15153.6</v>
      </c>
      <c r="C7" s="2">
        <f t="shared" si="7"/>
        <v>150020640</v>
      </c>
      <c r="D7" s="2">
        <f t="shared" si="8"/>
        <v>1786</v>
      </c>
      <c r="E7" s="2">
        <f t="shared" si="0"/>
        <v>8072539.2000000002</v>
      </c>
      <c r="F7">
        <v>4500</v>
      </c>
      <c r="G7">
        <f t="shared" si="9"/>
        <v>378000000</v>
      </c>
      <c r="H7">
        <f t="shared" si="10"/>
        <v>406412539.19999999</v>
      </c>
      <c r="I7">
        <f t="shared" si="1"/>
        <v>28412539.199999999</v>
      </c>
      <c r="J7" s="1">
        <v>84000</v>
      </c>
      <c r="K7">
        <v>9900</v>
      </c>
      <c r="L7">
        <f t="shared" si="2"/>
        <v>209.6</v>
      </c>
      <c r="M7">
        <v>4520</v>
      </c>
      <c r="N7">
        <f t="shared" si="3"/>
        <v>6</v>
      </c>
      <c r="O7">
        <f t="shared" si="15"/>
        <v>11082991362.857143</v>
      </c>
      <c r="Q7">
        <f>SUM(C41:C52)</f>
        <v>220907074410</v>
      </c>
      <c r="R7">
        <f>SUM(C40:C51)</f>
        <v>198686184840</v>
      </c>
      <c r="S7">
        <f t="shared" si="4"/>
        <v>22220889570</v>
      </c>
      <c r="T7">
        <f t="shared" si="5"/>
        <v>17776711656</v>
      </c>
      <c r="U7">
        <f t="shared" si="11"/>
        <v>160.39633230768166</v>
      </c>
      <c r="V7">
        <f t="shared" si="12"/>
        <v>10.058930719782374</v>
      </c>
      <c r="W7">
        <f t="shared" si="13"/>
        <v>3555342331.2000003</v>
      </c>
      <c r="X7">
        <f t="shared" si="14"/>
        <v>8.0471445758259001</v>
      </c>
    </row>
    <row r="8" spans="1:24" x14ac:dyDescent="0.25">
      <c r="A8">
        <v>4</v>
      </c>
      <c r="B8" s="2">
        <f t="shared" si="6"/>
        <v>21439.599999999999</v>
      </c>
      <c r="C8">
        <f t="shared" si="7"/>
        <v>212252040</v>
      </c>
      <c r="D8" s="2">
        <f t="shared" si="8"/>
        <v>2526.8000000000002</v>
      </c>
      <c r="E8" s="2">
        <f t="shared" si="0"/>
        <v>11421181.199999999</v>
      </c>
      <c r="F8">
        <v>4500</v>
      </c>
      <c r="G8">
        <f t="shared" si="9"/>
        <v>378000000</v>
      </c>
      <c r="H8">
        <f t="shared" si="10"/>
        <v>409761181.19999999</v>
      </c>
      <c r="I8">
        <f t="shared" si="1"/>
        <v>31761181.199999999</v>
      </c>
      <c r="J8" s="1">
        <v>84000</v>
      </c>
      <c r="K8">
        <v>9900</v>
      </c>
      <c r="L8">
        <f t="shared" si="2"/>
        <v>234.29999999999998</v>
      </c>
      <c r="M8">
        <v>4520</v>
      </c>
      <c r="N8">
        <f t="shared" si="3"/>
        <v>6</v>
      </c>
      <c r="O8">
        <f t="shared" si="15"/>
        <v>33303880932.857143</v>
      </c>
      <c r="Q8" s="3">
        <f>SUM(C53:C64)</f>
        <v>788339141370</v>
      </c>
      <c r="R8">
        <f>SUM(C52:C63)</f>
        <v>709040650230</v>
      </c>
      <c r="S8">
        <f t="shared" si="4"/>
        <v>79298491140</v>
      </c>
      <c r="T8">
        <f t="shared" si="5"/>
        <v>63438792912</v>
      </c>
      <c r="U8">
        <f t="shared" si="11"/>
        <v>190.48468567341104</v>
      </c>
      <c r="V8">
        <f t="shared" si="12"/>
        <v>10.058931109546666</v>
      </c>
      <c r="W8">
        <f t="shared" si="13"/>
        <v>12687758582.400002</v>
      </c>
      <c r="X8">
        <f t="shared" si="14"/>
        <v>8.0471448876373319</v>
      </c>
    </row>
    <row r="9" spans="1:24" x14ac:dyDescent="0.25">
      <c r="A9">
        <v>5</v>
      </c>
      <c r="B9" s="2">
        <f t="shared" si="6"/>
        <v>28466.400000000001</v>
      </c>
      <c r="C9">
        <f t="shared" si="7"/>
        <v>281817360</v>
      </c>
      <c r="D9" s="2">
        <f t="shared" si="8"/>
        <v>3355</v>
      </c>
      <c r="E9" s="2">
        <f t="shared" si="0"/>
        <v>15164457.942857143</v>
      </c>
      <c r="F9">
        <v>4500</v>
      </c>
      <c r="G9">
        <f t="shared" si="9"/>
        <v>378000000</v>
      </c>
      <c r="H9">
        <f t="shared" si="10"/>
        <v>413504457.94285715</v>
      </c>
      <c r="I9">
        <f t="shared" si="1"/>
        <v>35504457.942857146</v>
      </c>
      <c r="J9" s="1">
        <v>84000</v>
      </c>
      <c r="K9">
        <v>9900</v>
      </c>
      <c r="L9">
        <f t="shared" si="2"/>
        <v>261.90000000000003</v>
      </c>
      <c r="M9">
        <v>4520</v>
      </c>
      <c r="N9">
        <f t="shared" si="3"/>
        <v>7</v>
      </c>
      <c r="O9">
        <f t="shared" si="15"/>
        <v>112602372072.85715</v>
      </c>
      <c r="Q9" s="3">
        <f>SUM(C65:C76)</f>
        <v>2813303295990</v>
      </c>
      <c r="R9">
        <f>SUM(C64:C75)</f>
        <v>2530315055070</v>
      </c>
      <c r="S9">
        <f t="shared" si="4"/>
        <v>282988240920</v>
      </c>
      <c r="T9">
        <f t="shared" si="5"/>
        <v>226390592736</v>
      </c>
      <c r="U9">
        <f t="shared" si="11"/>
        <v>201.05312931553379</v>
      </c>
      <c r="V9">
        <f>S9/Q9*100</f>
        <v>10.058931126386662</v>
      </c>
      <c r="W9">
        <f t="shared" si="13"/>
        <v>45278118547.200005</v>
      </c>
      <c r="X9">
        <f t="shared" si="14"/>
        <v>8.0471449011093288</v>
      </c>
    </row>
    <row r="10" spans="1:24" x14ac:dyDescent="0.25">
      <c r="A10">
        <v>6</v>
      </c>
      <c r="B10" s="2">
        <f t="shared" si="6"/>
        <v>36321.4</v>
      </c>
      <c r="C10">
        <f t="shared" si="7"/>
        <v>359581860</v>
      </c>
      <c r="D10" s="2">
        <f t="shared" si="8"/>
        <v>4062.2</v>
      </c>
      <c r="E10" s="4">
        <v>0</v>
      </c>
      <c r="F10">
        <v>0</v>
      </c>
      <c r="G10">
        <f t="shared" si="9"/>
        <v>0</v>
      </c>
      <c r="H10">
        <f t="shared" si="10"/>
        <v>0</v>
      </c>
      <c r="I10">
        <f t="shared" si="1"/>
        <v>0</v>
      </c>
      <c r="J10" s="1">
        <v>84000</v>
      </c>
      <c r="K10">
        <v>9900</v>
      </c>
      <c r="L10">
        <f t="shared" si="2"/>
        <v>135.5</v>
      </c>
      <c r="M10">
        <v>4520</v>
      </c>
      <c r="N10">
        <f t="shared" si="3"/>
        <v>4</v>
      </c>
      <c r="O10">
        <f t="shared" si="15"/>
        <v>395590612992.85718</v>
      </c>
      <c r="Q10" s="3">
        <f>SUM(C77:C88)</f>
        <v>10039683448080</v>
      </c>
      <c r="R10">
        <f>SUM(C76:C87)</f>
        <v>9029798607060</v>
      </c>
      <c r="S10">
        <f t="shared" si="4"/>
        <v>1009884841020</v>
      </c>
      <c r="T10">
        <f t="shared" si="5"/>
        <v>807907872816</v>
      </c>
      <c r="U10">
        <f t="shared" si="11"/>
        <v>204.22827192580218</v>
      </c>
      <c r="V10">
        <f t="shared" si="12"/>
        <v>10.058931103182655</v>
      </c>
      <c r="W10">
        <f t="shared" si="13"/>
        <v>161581574563.20001</v>
      </c>
      <c r="X10">
        <f t="shared" si="14"/>
        <v>8.0471448825461245</v>
      </c>
    </row>
    <row r="11" spans="1:24" x14ac:dyDescent="0.25">
      <c r="A11">
        <v>7</v>
      </c>
      <c r="B11" s="2">
        <f t="shared" si="6"/>
        <v>40383.599999999999</v>
      </c>
      <c r="C11">
        <f t="shared" si="7"/>
        <v>399797640</v>
      </c>
      <c r="D11" s="2">
        <f t="shared" si="8"/>
        <v>4516.5</v>
      </c>
      <c r="E11" s="4">
        <v>0</v>
      </c>
      <c r="F11">
        <v>0</v>
      </c>
      <c r="G11">
        <f t="shared" si="9"/>
        <v>0</v>
      </c>
      <c r="H11">
        <f t="shared" si="10"/>
        <v>0</v>
      </c>
      <c r="I11">
        <f t="shared" si="1"/>
        <v>0</v>
      </c>
      <c r="J11" s="1">
        <v>84000</v>
      </c>
      <c r="K11">
        <v>9900</v>
      </c>
      <c r="L11">
        <f t="shared" si="2"/>
        <v>150.6</v>
      </c>
      <c r="M11">
        <v>4520</v>
      </c>
      <c r="N11">
        <f t="shared" si="3"/>
        <v>4</v>
      </c>
    </row>
    <row r="12" spans="1:24" x14ac:dyDescent="0.25">
      <c r="A12">
        <v>8</v>
      </c>
      <c r="B12" s="2">
        <f t="shared" si="6"/>
        <v>44900.1</v>
      </c>
      <c r="C12">
        <f t="shared" si="7"/>
        <v>444510990</v>
      </c>
      <c r="D12" s="2">
        <f t="shared" si="8"/>
        <v>5021.6000000000004</v>
      </c>
      <c r="E12" s="4">
        <v>0</v>
      </c>
      <c r="F12">
        <v>0</v>
      </c>
      <c r="G12">
        <f t="shared" si="9"/>
        <v>0</v>
      </c>
      <c r="H12">
        <f t="shared" si="10"/>
        <v>0</v>
      </c>
      <c r="I12">
        <f t="shared" si="1"/>
        <v>0</v>
      </c>
      <c r="J12" s="1">
        <v>84000</v>
      </c>
      <c r="K12">
        <v>9900</v>
      </c>
      <c r="L12">
        <f t="shared" si="2"/>
        <v>167.4</v>
      </c>
      <c r="M12">
        <v>4520</v>
      </c>
      <c r="N12">
        <f t="shared" si="3"/>
        <v>5</v>
      </c>
      <c r="R12" t="s">
        <v>24</v>
      </c>
    </row>
    <row r="13" spans="1:24" x14ac:dyDescent="0.25">
      <c r="A13">
        <v>9</v>
      </c>
      <c r="B13" s="2">
        <f t="shared" si="6"/>
        <v>49921.7</v>
      </c>
      <c r="C13">
        <f t="shared" si="7"/>
        <v>494224830</v>
      </c>
      <c r="D13" s="2">
        <f t="shared" si="8"/>
        <v>5583.2</v>
      </c>
      <c r="E13" s="4">
        <v>0</v>
      </c>
      <c r="F13">
        <v>0</v>
      </c>
      <c r="G13">
        <f t="shared" si="9"/>
        <v>0</v>
      </c>
      <c r="H13">
        <f t="shared" si="10"/>
        <v>0</v>
      </c>
      <c r="I13">
        <f t="shared" si="1"/>
        <v>0</v>
      </c>
      <c r="J13" s="1">
        <v>84000</v>
      </c>
      <c r="K13">
        <v>9900</v>
      </c>
      <c r="L13">
        <f t="shared" si="2"/>
        <v>186.2</v>
      </c>
      <c r="M13">
        <v>4520</v>
      </c>
      <c r="N13">
        <f t="shared" si="3"/>
        <v>5</v>
      </c>
      <c r="R13">
        <f>1400000000/10000</f>
        <v>140000</v>
      </c>
    </row>
    <row r="14" spans="1:24" x14ac:dyDescent="0.25">
      <c r="A14">
        <v>10</v>
      </c>
      <c r="B14" s="2">
        <f t="shared" si="6"/>
        <v>55504.9</v>
      </c>
      <c r="C14">
        <f t="shared" si="7"/>
        <v>549498510</v>
      </c>
      <c r="D14" s="2">
        <f t="shared" si="8"/>
        <v>6207.6</v>
      </c>
      <c r="E14" s="4">
        <v>0</v>
      </c>
      <c r="F14">
        <v>0</v>
      </c>
      <c r="G14">
        <f t="shared" si="9"/>
        <v>0</v>
      </c>
      <c r="H14">
        <f t="shared" si="10"/>
        <v>0</v>
      </c>
      <c r="I14">
        <f t="shared" si="1"/>
        <v>0</v>
      </c>
      <c r="J14" s="1">
        <v>84000</v>
      </c>
      <c r="K14">
        <v>9900</v>
      </c>
      <c r="L14">
        <f t="shared" si="2"/>
        <v>207</v>
      </c>
      <c r="M14">
        <v>4520</v>
      </c>
      <c r="N14">
        <f t="shared" si="3"/>
        <v>6</v>
      </c>
    </row>
    <row r="15" spans="1:24" x14ac:dyDescent="0.25">
      <c r="A15">
        <v>11</v>
      </c>
      <c r="B15" s="2">
        <f t="shared" si="6"/>
        <v>61712.5</v>
      </c>
      <c r="C15">
        <f t="shared" si="7"/>
        <v>610953750</v>
      </c>
      <c r="D15" s="2">
        <f t="shared" si="8"/>
        <v>6901.9</v>
      </c>
      <c r="E15" s="4">
        <v>0</v>
      </c>
      <c r="F15">
        <v>0</v>
      </c>
      <c r="G15">
        <f t="shared" si="9"/>
        <v>0</v>
      </c>
      <c r="H15">
        <f t="shared" si="10"/>
        <v>0</v>
      </c>
      <c r="I15">
        <f t="shared" si="1"/>
        <v>0</v>
      </c>
      <c r="J15" s="1">
        <v>84000</v>
      </c>
      <c r="K15">
        <v>9900</v>
      </c>
      <c r="L15">
        <f t="shared" si="2"/>
        <v>230.1</v>
      </c>
      <c r="M15">
        <v>4520</v>
      </c>
      <c r="N15">
        <f t="shared" si="3"/>
        <v>6</v>
      </c>
    </row>
    <row r="16" spans="1:24" s="4" customFormat="1" x14ac:dyDescent="0.25">
      <c r="A16" s="4">
        <v>12</v>
      </c>
      <c r="B16" s="4">
        <f t="shared" si="6"/>
        <v>68614.399999999994</v>
      </c>
      <c r="C16" s="4">
        <f t="shared" si="7"/>
        <v>679282560</v>
      </c>
      <c r="D16" s="4">
        <f t="shared" si="8"/>
        <v>7673.8</v>
      </c>
      <c r="E16" s="4">
        <v>0</v>
      </c>
      <c r="J16" s="1">
        <v>84000</v>
      </c>
      <c r="K16" s="4">
        <v>9900</v>
      </c>
      <c r="L16" s="4">
        <f t="shared" si="2"/>
        <v>255.79999999999998</v>
      </c>
      <c r="M16">
        <v>4520</v>
      </c>
      <c r="N16" s="4">
        <f t="shared" si="3"/>
        <v>7</v>
      </c>
    </row>
    <row r="17" spans="1:14" x14ac:dyDescent="0.25">
      <c r="A17">
        <v>13</v>
      </c>
      <c r="B17" s="2">
        <f t="shared" si="6"/>
        <v>76288.2</v>
      </c>
      <c r="C17">
        <f t="shared" si="7"/>
        <v>755253180</v>
      </c>
      <c r="D17" s="2">
        <f t="shared" si="8"/>
        <v>8532</v>
      </c>
      <c r="E17" s="2"/>
      <c r="J17" s="1">
        <v>84000</v>
      </c>
      <c r="K17">
        <v>9900</v>
      </c>
      <c r="L17">
        <f t="shared" si="2"/>
        <v>284.39999999999998</v>
      </c>
      <c r="M17">
        <v>4520</v>
      </c>
      <c r="N17">
        <f t="shared" si="3"/>
        <v>8</v>
      </c>
    </row>
    <row r="18" spans="1:14" x14ac:dyDescent="0.25">
      <c r="A18">
        <v>14</v>
      </c>
      <c r="B18" s="2">
        <f t="shared" si="6"/>
        <v>84820.2</v>
      </c>
      <c r="C18">
        <f t="shared" si="7"/>
        <v>839719980</v>
      </c>
      <c r="D18" s="2">
        <f t="shared" si="8"/>
        <v>9486.2000000000007</v>
      </c>
      <c r="E18" s="2"/>
      <c r="J18" s="1">
        <v>84000</v>
      </c>
      <c r="K18">
        <v>9900</v>
      </c>
      <c r="L18">
        <f t="shared" si="2"/>
        <v>316.3</v>
      </c>
      <c r="M18">
        <v>4520</v>
      </c>
      <c r="N18">
        <f t="shared" si="3"/>
        <v>8</v>
      </c>
    </row>
    <row r="19" spans="1:14" x14ac:dyDescent="0.25">
      <c r="A19">
        <v>15</v>
      </c>
      <c r="B19" s="2">
        <f t="shared" si="6"/>
        <v>94306.4</v>
      </c>
      <c r="C19">
        <f t="shared" si="7"/>
        <v>933633360</v>
      </c>
      <c r="D19" s="2">
        <f t="shared" si="8"/>
        <v>10547.1</v>
      </c>
      <c r="E19" s="2"/>
      <c r="J19" s="1">
        <v>84000</v>
      </c>
      <c r="K19">
        <v>9900</v>
      </c>
      <c r="L19">
        <f t="shared" si="2"/>
        <v>351.6</v>
      </c>
      <c r="M19">
        <v>4520</v>
      </c>
      <c r="N19">
        <f t="shared" si="3"/>
        <v>9</v>
      </c>
    </row>
    <row r="20" spans="1:14" x14ac:dyDescent="0.25">
      <c r="A20">
        <v>16</v>
      </c>
      <c r="B20" s="2">
        <f t="shared" si="6"/>
        <v>104853.5</v>
      </c>
      <c r="C20">
        <f t="shared" si="7"/>
        <v>1038049650</v>
      </c>
      <c r="D20" s="2">
        <f t="shared" si="8"/>
        <v>11726.7</v>
      </c>
      <c r="E20" s="2"/>
      <c r="J20" s="1">
        <v>84000</v>
      </c>
      <c r="K20">
        <v>9900</v>
      </c>
      <c r="L20">
        <f t="shared" si="2"/>
        <v>390.90000000000003</v>
      </c>
      <c r="M20">
        <v>4520</v>
      </c>
      <c r="N20">
        <f t="shared" si="3"/>
        <v>10</v>
      </c>
    </row>
    <row r="21" spans="1:14" x14ac:dyDescent="0.25">
      <c r="A21">
        <v>17</v>
      </c>
      <c r="B21" s="2">
        <f t="shared" si="6"/>
        <v>116580.2</v>
      </c>
      <c r="C21">
        <f t="shared" si="7"/>
        <v>1154143980</v>
      </c>
      <c r="D21" s="2">
        <f t="shared" si="8"/>
        <v>13038.2</v>
      </c>
      <c r="E21" s="2"/>
      <c r="J21" s="1">
        <v>84000</v>
      </c>
      <c r="K21">
        <v>9900</v>
      </c>
      <c r="L21">
        <f t="shared" si="2"/>
        <v>434.70000000000005</v>
      </c>
      <c r="M21">
        <v>4520</v>
      </c>
      <c r="N21">
        <f t="shared" si="3"/>
        <v>11</v>
      </c>
    </row>
    <row r="22" spans="1:14" x14ac:dyDescent="0.25">
      <c r="A22">
        <v>18</v>
      </c>
      <c r="B22" s="2">
        <f t="shared" si="6"/>
        <v>129618.4</v>
      </c>
      <c r="C22">
        <f t="shared" si="7"/>
        <v>1283222160</v>
      </c>
      <c r="D22" s="2">
        <f t="shared" si="8"/>
        <v>14496.4</v>
      </c>
      <c r="E22" s="2"/>
      <c r="J22" s="1">
        <v>84000</v>
      </c>
      <c r="K22">
        <v>9900</v>
      </c>
      <c r="L22">
        <f t="shared" si="2"/>
        <v>483.3</v>
      </c>
      <c r="M22">
        <v>4520</v>
      </c>
      <c r="N22">
        <f t="shared" si="3"/>
        <v>13</v>
      </c>
    </row>
    <row r="23" spans="1:14" x14ac:dyDescent="0.25">
      <c r="A23">
        <v>19</v>
      </c>
      <c r="B23" s="2">
        <f t="shared" si="6"/>
        <v>144114.79999999999</v>
      </c>
      <c r="C23">
        <f t="shared" si="7"/>
        <v>1426736520</v>
      </c>
      <c r="D23" s="2">
        <f t="shared" si="8"/>
        <v>16117.7</v>
      </c>
      <c r="E23" s="2"/>
      <c r="J23" s="1">
        <v>84000</v>
      </c>
      <c r="K23">
        <v>9900</v>
      </c>
      <c r="L23">
        <f t="shared" si="2"/>
        <v>537.30000000000007</v>
      </c>
      <c r="M23">
        <v>4520</v>
      </c>
      <c r="N23">
        <f t="shared" si="3"/>
        <v>14</v>
      </c>
    </row>
    <row r="24" spans="1:14" x14ac:dyDescent="0.25">
      <c r="A24">
        <v>20</v>
      </c>
      <c r="B24" s="2">
        <f t="shared" si="6"/>
        <v>160232.5</v>
      </c>
      <c r="C24">
        <f t="shared" si="7"/>
        <v>1586301750</v>
      </c>
      <c r="D24" s="2">
        <f t="shared" si="8"/>
        <v>17920.3</v>
      </c>
      <c r="E24" s="2"/>
      <c r="J24" s="1">
        <v>84000</v>
      </c>
      <c r="K24">
        <v>9900</v>
      </c>
      <c r="L24">
        <f t="shared" si="2"/>
        <v>597.4</v>
      </c>
      <c r="M24">
        <v>4520</v>
      </c>
      <c r="N24">
        <f t="shared" si="3"/>
        <v>15</v>
      </c>
    </row>
    <row r="25" spans="1:14" x14ac:dyDescent="0.25">
      <c r="A25">
        <v>21</v>
      </c>
      <c r="B25" s="2">
        <f t="shared" si="6"/>
        <v>178152.8</v>
      </c>
      <c r="C25">
        <f t="shared" si="7"/>
        <v>1763712720</v>
      </c>
      <c r="D25" s="2">
        <f t="shared" si="8"/>
        <v>19924.5</v>
      </c>
      <c r="E25" s="2"/>
      <c r="J25" s="1">
        <v>84000</v>
      </c>
      <c r="K25">
        <v>9900</v>
      </c>
      <c r="L25">
        <f t="shared" si="2"/>
        <v>664.2</v>
      </c>
      <c r="M25">
        <v>4520</v>
      </c>
      <c r="N25">
        <f t="shared" si="3"/>
        <v>17</v>
      </c>
    </row>
    <row r="26" spans="1:14" x14ac:dyDescent="0.25">
      <c r="A26">
        <v>22</v>
      </c>
      <c r="B26" s="2">
        <f t="shared" si="6"/>
        <v>198077.3</v>
      </c>
      <c r="C26">
        <f t="shared" si="7"/>
        <v>1960965270</v>
      </c>
      <c r="D26" s="2">
        <f t="shared" si="8"/>
        <v>22152.799999999999</v>
      </c>
      <c r="E26" s="2"/>
      <c r="J26" s="1">
        <v>84000</v>
      </c>
      <c r="K26">
        <v>9900</v>
      </c>
      <c r="L26">
        <f t="shared" si="2"/>
        <v>738.5</v>
      </c>
      <c r="M26">
        <v>4520</v>
      </c>
      <c r="N26">
        <f t="shared" si="3"/>
        <v>19</v>
      </c>
    </row>
    <row r="27" spans="1:14" x14ac:dyDescent="0.25">
      <c r="A27">
        <v>23</v>
      </c>
      <c r="B27" s="2">
        <f t="shared" si="6"/>
        <v>220230.1</v>
      </c>
      <c r="C27">
        <f t="shared" si="7"/>
        <v>2180277990</v>
      </c>
      <c r="D27" s="2">
        <f t="shared" si="8"/>
        <v>24630.3</v>
      </c>
      <c r="E27" s="2"/>
      <c r="J27" s="1">
        <v>84000</v>
      </c>
      <c r="K27">
        <v>9900</v>
      </c>
      <c r="L27">
        <f t="shared" si="2"/>
        <v>821.1</v>
      </c>
      <c r="M27">
        <v>4520</v>
      </c>
      <c r="N27">
        <f t="shared" si="3"/>
        <v>21</v>
      </c>
    </row>
    <row r="28" spans="1:14" s="4" customFormat="1" x14ac:dyDescent="0.25">
      <c r="A28" s="4">
        <v>24</v>
      </c>
      <c r="B28" s="4">
        <f t="shared" si="6"/>
        <v>244860.4</v>
      </c>
      <c r="C28" s="4">
        <f t="shared" si="7"/>
        <v>2424117960</v>
      </c>
      <c r="D28" s="4">
        <f t="shared" si="8"/>
        <v>27385</v>
      </c>
      <c r="J28" s="1">
        <v>84000</v>
      </c>
      <c r="K28" s="4">
        <v>9900</v>
      </c>
      <c r="L28" s="4">
        <f t="shared" si="2"/>
        <v>912.9</v>
      </c>
      <c r="M28">
        <v>4520</v>
      </c>
      <c r="N28" s="4">
        <f t="shared" si="3"/>
        <v>23</v>
      </c>
    </row>
    <row r="29" spans="1:14" x14ac:dyDescent="0.25">
      <c r="A29">
        <v>25</v>
      </c>
      <c r="B29" s="2">
        <f t="shared" si="6"/>
        <v>272245.40000000002</v>
      </c>
      <c r="C29">
        <f t="shared" si="7"/>
        <v>2695229460</v>
      </c>
      <c r="D29" s="2">
        <f t="shared" si="8"/>
        <v>30447.7</v>
      </c>
      <c r="E29" s="2"/>
      <c r="J29" s="1">
        <v>84000</v>
      </c>
      <c r="K29">
        <v>9900</v>
      </c>
      <c r="L29">
        <f t="shared" si="2"/>
        <v>1015</v>
      </c>
      <c r="M29">
        <v>4520</v>
      </c>
      <c r="N29">
        <f t="shared" si="3"/>
        <v>26</v>
      </c>
    </row>
    <row r="30" spans="1:14" x14ac:dyDescent="0.25">
      <c r="A30">
        <v>26</v>
      </c>
      <c r="B30" s="2">
        <f t="shared" si="6"/>
        <v>302693.09999999998</v>
      </c>
      <c r="C30">
        <f t="shared" si="7"/>
        <v>2996661690</v>
      </c>
      <c r="D30" s="2">
        <f t="shared" si="8"/>
        <v>33852.9</v>
      </c>
      <c r="E30" s="2"/>
      <c r="J30" s="1">
        <v>84000</v>
      </c>
      <c r="K30">
        <v>9900</v>
      </c>
      <c r="L30">
        <f t="shared" si="2"/>
        <v>1128.5</v>
      </c>
      <c r="M30">
        <v>4520</v>
      </c>
      <c r="N30">
        <f t="shared" si="3"/>
        <v>29</v>
      </c>
    </row>
    <row r="31" spans="1:14" x14ac:dyDescent="0.25">
      <c r="A31">
        <v>27</v>
      </c>
      <c r="B31" s="2">
        <f t="shared" si="6"/>
        <v>336546</v>
      </c>
      <c r="C31">
        <f t="shared" si="7"/>
        <v>3331805400</v>
      </c>
      <c r="D31" s="2">
        <f t="shared" si="8"/>
        <v>37639</v>
      </c>
      <c r="E31" s="2"/>
      <c r="J31" s="1">
        <v>84000</v>
      </c>
      <c r="K31">
        <v>9900</v>
      </c>
      <c r="L31">
        <f t="shared" si="2"/>
        <v>1254.6999999999998</v>
      </c>
      <c r="M31">
        <v>4520</v>
      </c>
      <c r="N31">
        <f t="shared" si="3"/>
        <v>32</v>
      </c>
    </row>
    <row r="32" spans="1:14" x14ac:dyDescent="0.25">
      <c r="A32">
        <v>28</v>
      </c>
      <c r="B32" s="2">
        <f t="shared" si="6"/>
        <v>374185</v>
      </c>
      <c r="C32">
        <f t="shared" si="7"/>
        <v>3704431500</v>
      </c>
      <c r="D32" s="2">
        <f t="shared" si="8"/>
        <v>41848.5</v>
      </c>
      <c r="E32" s="2"/>
      <c r="J32" s="1">
        <v>84000</v>
      </c>
      <c r="K32">
        <v>9900</v>
      </c>
      <c r="L32">
        <f t="shared" si="2"/>
        <v>1395</v>
      </c>
      <c r="M32">
        <v>4520</v>
      </c>
      <c r="N32">
        <f t="shared" si="3"/>
        <v>35</v>
      </c>
    </row>
    <row r="33" spans="1:14" x14ac:dyDescent="0.25">
      <c r="A33">
        <v>29</v>
      </c>
      <c r="B33" s="2">
        <f t="shared" si="6"/>
        <v>416033.5</v>
      </c>
      <c r="C33">
        <f t="shared" si="7"/>
        <v>4118731650</v>
      </c>
      <c r="D33" s="2">
        <f t="shared" si="8"/>
        <v>46528.800000000003</v>
      </c>
      <c r="E33" s="2"/>
      <c r="J33" s="1">
        <v>84000</v>
      </c>
      <c r="K33">
        <v>9900</v>
      </c>
      <c r="L33">
        <f t="shared" si="2"/>
        <v>1551</v>
      </c>
      <c r="M33">
        <v>4520</v>
      </c>
      <c r="N33">
        <f t="shared" si="3"/>
        <v>39</v>
      </c>
    </row>
    <row r="34" spans="1:14" x14ac:dyDescent="0.25">
      <c r="A34">
        <v>30</v>
      </c>
      <c r="B34" s="2">
        <f t="shared" si="6"/>
        <v>462562.3</v>
      </c>
      <c r="C34">
        <f t="shared" si="7"/>
        <v>4579366770</v>
      </c>
      <c r="D34" s="2">
        <f t="shared" si="8"/>
        <v>51732.6</v>
      </c>
      <c r="E34" s="2"/>
      <c r="J34" s="1">
        <v>84000</v>
      </c>
      <c r="K34">
        <v>9900</v>
      </c>
      <c r="L34">
        <f t="shared" si="2"/>
        <v>1724.5</v>
      </c>
      <c r="M34">
        <v>4520</v>
      </c>
      <c r="N34">
        <f t="shared" si="3"/>
        <v>44</v>
      </c>
    </row>
    <row r="35" spans="1:14" x14ac:dyDescent="0.25">
      <c r="A35">
        <v>31</v>
      </c>
      <c r="B35" s="2">
        <f t="shared" si="6"/>
        <v>514294.9</v>
      </c>
      <c r="C35">
        <f t="shared" si="7"/>
        <v>5091519510</v>
      </c>
      <c r="D35" s="2">
        <f t="shared" si="8"/>
        <v>57518.3</v>
      </c>
      <c r="E35" s="2"/>
      <c r="J35" s="1">
        <v>84000</v>
      </c>
      <c r="K35">
        <v>9900</v>
      </c>
      <c r="L35">
        <f t="shared" si="2"/>
        <v>1917.3</v>
      </c>
      <c r="M35">
        <v>4520</v>
      </c>
      <c r="N35">
        <f t="shared" si="3"/>
        <v>48</v>
      </c>
    </row>
    <row r="36" spans="1:14" x14ac:dyDescent="0.25">
      <c r="A36">
        <v>32</v>
      </c>
      <c r="B36" s="2">
        <f t="shared" si="6"/>
        <v>571813.19999999995</v>
      </c>
      <c r="C36">
        <f t="shared" si="7"/>
        <v>5660950680</v>
      </c>
      <c r="D36" s="2">
        <f t="shared" si="8"/>
        <v>63951.1</v>
      </c>
      <c r="E36" s="2"/>
      <c r="J36" s="1">
        <v>84000</v>
      </c>
      <c r="K36">
        <v>9900</v>
      </c>
      <c r="L36">
        <f t="shared" ref="L36:L67" si="16">ROUNDUP((F36+D36)/30,1)</f>
        <v>2131.7999999999997</v>
      </c>
      <c r="M36">
        <v>4520</v>
      </c>
      <c r="N36">
        <f t="shared" si="3"/>
        <v>54</v>
      </c>
    </row>
    <row r="37" spans="1:14" x14ac:dyDescent="0.25">
      <c r="A37">
        <v>33</v>
      </c>
      <c r="B37" s="2">
        <f t="shared" ref="B37:B68" si="17">ROUND(F36+B36+D36,1)</f>
        <v>635764.30000000005</v>
      </c>
      <c r="C37">
        <f t="shared" ref="C37:C68" si="18">B37*K36</f>
        <v>6294066570</v>
      </c>
      <c r="D37" s="2">
        <f t="shared" ref="D37:D68" si="19">ROUND((C37+E37)/(M37+J37),1)</f>
        <v>71103.3</v>
      </c>
      <c r="E37" s="2"/>
      <c r="J37" s="1">
        <v>84000</v>
      </c>
      <c r="K37">
        <v>9900</v>
      </c>
      <c r="L37">
        <f t="shared" si="16"/>
        <v>2370.1999999999998</v>
      </c>
      <c r="M37">
        <v>4520</v>
      </c>
      <c r="N37">
        <f t="shared" si="3"/>
        <v>60</v>
      </c>
    </row>
    <row r="38" spans="1:14" x14ac:dyDescent="0.25">
      <c r="A38">
        <v>34</v>
      </c>
      <c r="B38" s="2">
        <f t="shared" si="17"/>
        <v>706867.6</v>
      </c>
      <c r="C38">
        <f t="shared" si="18"/>
        <v>6997989240</v>
      </c>
      <c r="D38" s="2">
        <f t="shared" si="19"/>
        <v>79055.5</v>
      </c>
      <c r="E38" s="2"/>
      <c r="J38" s="1">
        <v>84000</v>
      </c>
      <c r="K38">
        <v>9900</v>
      </c>
      <c r="L38">
        <f t="shared" si="16"/>
        <v>2635.2</v>
      </c>
      <c r="M38">
        <v>4520</v>
      </c>
      <c r="N38">
        <f t="shared" si="3"/>
        <v>66</v>
      </c>
    </row>
    <row r="39" spans="1:14" x14ac:dyDescent="0.25">
      <c r="A39">
        <v>35</v>
      </c>
      <c r="B39" s="2">
        <f t="shared" si="17"/>
        <v>785923.1</v>
      </c>
      <c r="C39">
        <f t="shared" si="18"/>
        <v>7780638690</v>
      </c>
      <c r="D39" s="2">
        <f t="shared" si="19"/>
        <v>87897</v>
      </c>
      <c r="E39" s="2"/>
      <c r="J39" s="1">
        <v>84000</v>
      </c>
      <c r="K39">
        <v>9900</v>
      </c>
      <c r="L39">
        <f t="shared" si="16"/>
        <v>2929.9</v>
      </c>
      <c r="M39">
        <v>4520</v>
      </c>
      <c r="N39">
        <f t="shared" si="3"/>
        <v>74</v>
      </c>
    </row>
    <row r="40" spans="1:14" s="4" customFormat="1" x14ac:dyDescent="0.25">
      <c r="A40" s="4">
        <v>36</v>
      </c>
      <c r="B40" s="4">
        <f t="shared" si="17"/>
        <v>873820.1</v>
      </c>
      <c r="C40" s="4">
        <f t="shared" si="18"/>
        <v>8650818990</v>
      </c>
      <c r="D40" s="4">
        <f t="shared" si="19"/>
        <v>97727.3</v>
      </c>
      <c r="J40" s="1">
        <v>84000</v>
      </c>
      <c r="K40" s="4">
        <v>9900</v>
      </c>
      <c r="L40" s="4">
        <f t="shared" si="16"/>
        <v>3257.6</v>
      </c>
      <c r="M40">
        <v>4520</v>
      </c>
      <c r="N40" s="4">
        <f t="shared" si="3"/>
        <v>82</v>
      </c>
    </row>
    <row r="41" spans="1:14" x14ac:dyDescent="0.25">
      <c r="A41">
        <v>37</v>
      </c>
      <c r="B41" s="2">
        <f t="shared" si="17"/>
        <v>971547.4</v>
      </c>
      <c r="C41">
        <f t="shared" si="18"/>
        <v>9618319260</v>
      </c>
      <c r="D41" s="2">
        <f t="shared" si="19"/>
        <v>108657</v>
      </c>
      <c r="E41" s="2"/>
      <c r="J41" s="1">
        <v>84000</v>
      </c>
      <c r="K41">
        <v>9900</v>
      </c>
      <c r="L41">
        <f t="shared" si="16"/>
        <v>3621.9</v>
      </c>
      <c r="M41">
        <v>4520</v>
      </c>
      <c r="N41">
        <f t="shared" si="3"/>
        <v>91</v>
      </c>
    </row>
    <row r="42" spans="1:14" x14ac:dyDescent="0.25">
      <c r="A42">
        <v>38</v>
      </c>
      <c r="B42" s="2">
        <f t="shared" si="17"/>
        <v>1080204.3999999999</v>
      </c>
      <c r="C42">
        <f t="shared" si="18"/>
        <v>10694023560</v>
      </c>
      <c r="D42" s="2">
        <f t="shared" si="19"/>
        <v>120809.1</v>
      </c>
      <c r="E42" s="2"/>
      <c r="J42" s="1">
        <v>84000</v>
      </c>
      <c r="K42">
        <v>9900</v>
      </c>
      <c r="L42">
        <f t="shared" si="16"/>
        <v>4027</v>
      </c>
      <c r="M42">
        <v>4520</v>
      </c>
      <c r="N42">
        <f t="shared" si="3"/>
        <v>101</v>
      </c>
    </row>
    <row r="43" spans="1:14" x14ac:dyDescent="0.25">
      <c r="A43">
        <v>39</v>
      </c>
      <c r="B43" s="2">
        <f t="shared" si="17"/>
        <v>1201013.5</v>
      </c>
      <c r="C43">
        <f t="shared" si="18"/>
        <v>11890033650</v>
      </c>
      <c r="D43" s="2">
        <f t="shared" si="19"/>
        <v>134320.29999999999</v>
      </c>
      <c r="E43" s="2"/>
      <c r="J43" s="1">
        <v>84000</v>
      </c>
      <c r="K43">
        <v>9900</v>
      </c>
      <c r="L43">
        <f t="shared" si="16"/>
        <v>4477.4000000000005</v>
      </c>
      <c r="M43">
        <v>4520</v>
      </c>
      <c r="N43">
        <f t="shared" si="3"/>
        <v>112</v>
      </c>
    </row>
    <row r="44" spans="1:14" x14ac:dyDescent="0.25">
      <c r="A44">
        <v>40</v>
      </c>
      <c r="B44" s="2">
        <f t="shared" si="17"/>
        <v>1335333.8</v>
      </c>
      <c r="C44">
        <f t="shared" si="18"/>
        <v>13219804620</v>
      </c>
      <c r="D44" s="2">
        <f t="shared" si="19"/>
        <v>149342.6</v>
      </c>
      <c r="E44" s="2"/>
      <c r="J44" s="1">
        <v>84000</v>
      </c>
      <c r="K44">
        <v>9900</v>
      </c>
      <c r="L44">
        <f t="shared" si="16"/>
        <v>4978.1000000000004</v>
      </c>
      <c r="M44">
        <v>4520</v>
      </c>
      <c r="N44">
        <f t="shared" si="3"/>
        <v>125</v>
      </c>
    </row>
    <row r="45" spans="1:14" x14ac:dyDescent="0.25">
      <c r="A45">
        <v>41</v>
      </c>
      <c r="B45" s="2">
        <f t="shared" si="17"/>
        <v>1484676.4</v>
      </c>
      <c r="C45">
        <f t="shared" si="18"/>
        <v>14698296360</v>
      </c>
      <c r="D45" s="2">
        <f t="shared" si="19"/>
        <v>166044.9</v>
      </c>
      <c r="E45" s="2"/>
      <c r="J45" s="1">
        <v>84000</v>
      </c>
      <c r="K45">
        <v>9900</v>
      </c>
      <c r="L45">
        <f t="shared" si="16"/>
        <v>5534.9000000000005</v>
      </c>
      <c r="M45">
        <v>4520</v>
      </c>
      <c r="N45">
        <f t="shared" si="3"/>
        <v>139</v>
      </c>
    </row>
    <row r="46" spans="1:14" x14ac:dyDescent="0.25">
      <c r="A46">
        <v>42</v>
      </c>
      <c r="B46" s="2">
        <f t="shared" si="17"/>
        <v>1650721.3</v>
      </c>
      <c r="C46">
        <f t="shared" si="18"/>
        <v>16342140870</v>
      </c>
      <c r="D46" s="2">
        <f t="shared" si="19"/>
        <v>184615.2</v>
      </c>
      <c r="E46" s="2"/>
      <c r="J46" s="1">
        <v>84000</v>
      </c>
      <c r="K46">
        <v>9900</v>
      </c>
      <c r="L46">
        <f t="shared" si="16"/>
        <v>6153.9000000000005</v>
      </c>
      <c r="M46">
        <v>4520</v>
      </c>
      <c r="N46">
        <f t="shared" si="3"/>
        <v>154</v>
      </c>
    </row>
    <row r="47" spans="1:14" x14ac:dyDescent="0.25">
      <c r="A47">
        <v>43</v>
      </c>
      <c r="B47" s="2">
        <f t="shared" si="17"/>
        <v>1835336.5</v>
      </c>
      <c r="C47">
        <f t="shared" si="18"/>
        <v>18169831350</v>
      </c>
      <c r="D47" s="2">
        <f t="shared" si="19"/>
        <v>205262.4</v>
      </c>
      <c r="E47" s="2"/>
      <c r="J47" s="1">
        <v>84000</v>
      </c>
      <c r="K47">
        <v>9900</v>
      </c>
      <c r="L47">
        <f t="shared" si="16"/>
        <v>6842.1</v>
      </c>
      <c r="M47">
        <v>4520</v>
      </c>
      <c r="N47">
        <f t="shared" si="3"/>
        <v>172</v>
      </c>
    </row>
    <row r="48" spans="1:14" x14ac:dyDescent="0.25">
      <c r="A48">
        <v>44</v>
      </c>
      <c r="B48" s="2">
        <f t="shared" si="17"/>
        <v>2040598.9</v>
      </c>
      <c r="C48">
        <f t="shared" si="18"/>
        <v>20201929110</v>
      </c>
      <c r="D48" s="2">
        <f t="shared" si="19"/>
        <v>228218.8</v>
      </c>
      <c r="E48" s="2"/>
      <c r="J48" s="1">
        <v>84000</v>
      </c>
      <c r="K48">
        <v>9900</v>
      </c>
      <c r="L48">
        <f t="shared" si="16"/>
        <v>7607.3</v>
      </c>
      <c r="M48">
        <v>4520</v>
      </c>
      <c r="N48">
        <f t="shared" si="3"/>
        <v>191</v>
      </c>
    </row>
    <row r="49" spans="1:16" x14ac:dyDescent="0.25">
      <c r="A49">
        <v>45</v>
      </c>
      <c r="B49" s="2">
        <f t="shared" si="17"/>
        <v>2268817.7000000002</v>
      </c>
      <c r="C49">
        <f t="shared" si="18"/>
        <v>22461295230</v>
      </c>
      <c r="D49" s="2">
        <f t="shared" si="19"/>
        <v>253742.6</v>
      </c>
      <c r="E49" s="2"/>
      <c r="J49" s="1">
        <v>84000</v>
      </c>
      <c r="K49">
        <v>9900</v>
      </c>
      <c r="L49">
        <f t="shared" si="16"/>
        <v>8458.1</v>
      </c>
      <c r="M49">
        <v>4520</v>
      </c>
      <c r="N49">
        <f t="shared" si="3"/>
        <v>212</v>
      </c>
    </row>
    <row r="50" spans="1:16" x14ac:dyDescent="0.25">
      <c r="A50">
        <v>46</v>
      </c>
      <c r="B50" s="2">
        <f t="shared" si="17"/>
        <v>2522560.2999999998</v>
      </c>
      <c r="C50">
        <f t="shared" si="18"/>
        <v>24973346970</v>
      </c>
      <c r="D50" s="2">
        <f t="shared" si="19"/>
        <v>282121</v>
      </c>
      <c r="E50" s="2"/>
      <c r="J50" s="1">
        <v>84000</v>
      </c>
      <c r="K50">
        <v>9900</v>
      </c>
      <c r="L50">
        <f t="shared" si="16"/>
        <v>9404.1</v>
      </c>
      <c r="M50">
        <v>4520</v>
      </c>
      <c r="N50">
        <f t="shared" si="3"/>
        <v>236</v>
      </c>
    </row>
    <row r="51" spans="1:16" x14ac:dyDescent="0.25">
      <c r="A51">
        <v>47</v>
      </c>
      <c r="B51" s="2">
        <f t="shared" si="17"/>
        <v>2804681.3</v>
      </c>
      <c r="C51">
        <f t="shared" si="18"/>
        <v>27766344870</v>
      </c>
      <c r="D51" s="2">
        <f t="shared" si="19"/>
        <v>313673.09999999998</v>
      </c>
      <c r="E51" s="2"/>
      <c r="J51" s="1">
        <v>84000</v>
      </c>
      <c r="K51">
        <v>9900</v>
      </c>
      <c r="L51">
        <f t="shared" si="16"/>
        <v>10455.800000000001</v>
      </c>
      <c r="M51">
        <v>4520</v>
      </c>
      <c r="N51">
        <f t="shared" si="3"/>
        <v>262</v>
      </c>
    </row>
    <row r="52" spans="1:16" s="4" customFormat="1" x14ac:dyDescent="0.25">
      <c r="A52" s="4">
        <v>48</v>
      </c>
      <c r="B52" s="4">
        <f t="shared" si="17"/>
        <v>3118354.4</v>
      </c>
      <c r="C52" s="4">
        <f t="shared" si="18"/>
        <v>30871708560</v>
      </c>
      <c r="D52" s="4">
        <f t="shared" si="19"/>
        <v>348754.1</v>
      </c>
      <c r="J52" s="1">
        <v>84000</v>
      </c>
      <c r="K52" s="4">
        <v>9900</v>
      </c>
      <c r="L52" s="4">
        <f t="shared" si="16"/>
        <v>11625.2</v>
      </c>
      <c r="M52">
        <v>4520</v>
      </c>
      <c r="N52" s="4">
        <f t="shared" si="3"/>
        <v>291</v>
      </c>
    </row>
    <row r="53" spans="1:16" x14ac:dyDescent="0.25">
      <c r="A53" s="5">
        <v>49</v>
      </c>
      <c r="B53" s="5">
        <f t="shared" si="17"/>
        <v>3467108.5</v>
      </c>
      <c r="C53" s="5">
        <f t="shared" si="18"/>
        <v>34324374150</v>
      </c>
      <c r="D53" s="5">
        <f t="shared" si="19"/>
        <v>387758.4</v>
      </c>
      <c r="E53" s="5"/>
      <c r="F53" s="5"/>
      <c r="G53" s="5"/>
      <c r="H53" s="5"/>
      <c r="I53" s="5"/>
      <c r="J53" s="1">
        <v>84000</v>
      </c>
      <c r="K53" s="5">
        <v>9900</v>
      </c>
      <c r="L53" s="5">
        <f t="shared" si="16"/>
        <v>12925.300000000001</v>
      </c>
      <c r="M53">
        <v>4520</v>
      </c>
      <c r="N53" s="5">
        <f t="shared" si="3"/>
        <v>324</v>
      </c>
    </row>
    <row r="54" spans="1:16" x14ac:dyDescent="0.25">
      <c r="A54" s="5">
        <v>50</v>
      </c>
      <c r="B54" s="5">
        <f t="shared" si="17"/>
        <v>3854866.9</v>
      </c>
      <c r="C54" s="5">
        <f t="shared" si="18"/>
        <v>38163182310</v>
      </c>
      <c r="D54" s="5">
        <f t="shared" si="19"/>
        <v>431125</v>
      </c>
      <c r="E54" s="5"/>
      <c r="F54" s="5"/>
      <c r="G54" s="5"/>
      <c r="H54" s="5"/>
      <c r="I54" s="5"/>
      <c r="J54" s="1">
        <v>84000</v>
      </c>
      <c r="K54" s="5">
        <v>9900</v>
      </c>
      <c r="L54" s="5">
        <f t="shared" si="16"/>
        <v>14370.9</v>
      </c>
      <c r="M54">
        <v>4520</v>
      </c>
      <c r="N54" s="5">
        <f t="shared" si="3"/>
        <v>360</v>
      </c>
    </row>
    <row r="55" spans="1:16" x14ac:dyDescent="0.25">
      <c r="A55" s="5">
        <v>51</v>
      </c>
      <c r="B55" s="5">
        <f t="shared" si="17"/>
        <v>4285991.9000000004</v>
      </c>
      <c r="C55" s="5">
        <f t="shared" si="18"/>
        <v>42431319810</v>
      </c>
      <c r="D55" s="5">
        <f t="shared" si="19"/>
        <v>479341.6</v>
      </c>
      <c r="E55" s="5"/>
      <c r="F55" s="5"/>
      <c r="G55" s="5"/>
      <c r="H55" s="5"/>
      <c r="I55" s="5"/>
      <c r="J55" s="1">
        <v>84000</v>
      </c>
      <c r="K55" s="5">
        <v>9900</v>
      </c>
      <c r="L55" s="5">
        <f t="shared" si="16"/>
        <v>15978.1</v>
      </c>
      <c r="M55">
        <v>4520</v>
      </c>
      <c r="N55" s="5">
        <f t="shared" si="3"/>
        <v>400</v>
      </c>
      <c r="P55" t="s">
        <v>26</v>
      </c>
    </row>
    <row r="56" spans="1:16" x14ac:dyDescent="0.25">
      <c r="A56" s="5">
        <v>52</v>
      </c>
      <c r="B56" s="5">
        <f t="shared" si="17"/>
        <v>4765333.5</v>
      </c>
      <c r="C56" s="5">
        <f t="shared" si="18"/>
        <v>47176801650</v>
      </c>
      <c r="D56" s="5">
        <f t="shared" si="19"/>
        <v>532950.80000000005</v>
      </c>
      <c r="E56" s="5"/>
      <c r="F56" s="5"/>
      <c r="G56" s="5"/>
      <c r="H56" s="5"/>
      <c r="I56" s="5"/>
      <c r="J56" s="1">
        <v>84000</v>
      </c>
      <c r="K56" s="5">
        <v>9900</v>
      </c>
      <c r="L56" s="5">
        <f t="shared" si="16"/>
        <v>17765.099999999999</v>
      </c>
      <c r="M56">
        <v>4520</v>
      </c>
      <c r="N56" s="5">
        <f t="shared" si="3"/>
        <v>445</v>
      </c>
    </row>
    <row r="57" spans="1:16" x14ac:dyDescent="0.25">
      <c r="A57" s="5">
        <v>53</v>
      </c>
      <c r="B57" s="5">
        <f t="shared" si="17"/>
        <v>5298284.3</v>
      </c>
      <c r="C57" s="5">
        <f t="shared" si="18"/>
        <v>52453014570</v>
      </c>
      <c r="D57" s="5">
        <f t="shared" si="19"/>
        <v>592555.5</v>
      </c>
      <c r="E57" s="5"/>
      <c r="F57" s="5"/>
      <c r="G57" s="5"/>
      <c r="H57" s="5"/>
      <c r="I57" s="5"/>
      <c r="J57" s="1">
        <v>84000</v>
      </c>
      <c r="K57" s="5">
        <v>9900</v>
      </c>
      <c r="L57" s="5">
        <f t="shared" si="16"/>
        <v>19751.899999999998</v>
      </c>
      <c r="M57">
        <v>4520</v>
      </c>
      <c r="N57" s="5">
        <f t="shared" si="3"/>
        <v>494</v>
      </c>
    </row>
    <row r="58" spans="1:16" x14ac:dyDescent="0.25">
      <c r="A58" s="5">
        <v>54</v>
      </c>
      <c r="B58" s="5">
        <f t="shared" si="17"/>
        <v>5890839.7999999998</v>
      </c>
      <c r="C58" s="5">
        <f t="shared" si="18"/>
        <v>58319314020</v>
      </c>
      <c r="D58" s="5">
        <f t="shared" si="19"/>
        <v>658826.4</v>
      </c>
      <c r="E58" s="5"/>
      <c r="F58" s="5"/>
      <c r="G58" s="5"/>
      <c r="H58" s="5"/>
      <c r="I58" s="5"/>
      <c r="J58" s="1">
        <v>84000</v>
      </c>
      <c r="K58" s="5">
        <v>9900</v>
      </c>
      <c r="L58" s="5">
        <f t="shared" si="16"/>
        <v>21960.899999999998</v>
      </c>
      <c r="M58">
        <v>4520</v>
      </c>
      <c r="N58" s="5">
        <f t="shared" si="3"/>
        <v>550</v>
      </c>
    </row>
    <row r="59" spans="1:16" x14ac:dyDescent="0.25">
      <c r="A59" s="5">
        <v>55</v>
      </c>
      <c r="B59" s="5">
        <f t="shared" si="17"/>
        <v>6549666.2000000002</v>
      </c>
      <c r="C59" s="5">
        <f t="shared" si="18"/>
        <v>64841695380</v>
      </c>
      <c r="D59" s="5">
        <f t="shared" si="19"/>
        <v>732509</v>
      </c>
      <c r="E59" s="5"/>
      <c r="F59" s="5"/>
      <c r="G59" s="5"/>
      <c r="H59" s="5"/>
      <c r="I59" s="5"/>
      <c r="J59" s="1">
        <v>84000</v>
      </c>
      <c r="K59" s="5">
        <v>9900</v>
      </c>
      <c r="L59" s="5">
        <f t="shared" si="16"/>
        <v>24417</v>
      </c>
      <c r="M59">
        <v>4520</v>
      </c>
      <c r="N59" s="5">
        <f t="shared" si="3"/>
        <v>611</v>
      </c>
    </row>
    <row r="60" spans="1:16" x14ac:dyDescent="0.25">
      <c r="A60" s="5">
        <v>56</v>
      </c>
      <c r="B60" s="5">
        <f t="shared" si="17"/>
        <v>7282175.2000000002</v>
      </c>
      <c r="C60" s="5">
        <f t="shared" si="18"/>
        <v>72093534480</v>
      </c>
      <c r="D60" s="5">
        <f t="shared" si="19"/>
        <v>814432.2</v>
      </c>
      <c r="E60" s="5"/>
      <c r="F60" s="5"/>
      <c r="G60" s="5"/>
      <c r="H60" s="5"/>
      <c r="I60" s="5"/>
      <c r="J60" s="1">
        <v>84000</v>
      </c>
      <c r="K60" s="5">
        <v>9900</v>
      </c>
      <c r="L60" s="5">
        <f t="shared" si="16"/>
        <v>27147.8</v>
      </c>
      <c r="M60">
        <v>4520</v>
      </c>
      <c r="N60" s="5">
        <f t="shared" si="3"/>
        <v>679</v>
      </c>
    </row>
    <row r="61" spans="1:16" x14ac:dyDescent="0.25">
      <c r="A61" s="5">
        <v>57</v>
      </c>
      <c r="B61" s="5">
        <f t="shared" si="17"/>
        <v>8096607.4000000004</v>
      </c>
      <c r="C61" s="5">
        <f t="shared" si="18"/>
        <v>80156413260</v>
      </c>
      <c r="D61" s="5">
        <f t="shared" si="19"/>
        <v>905517.5</v>
      </c>
      <c r="E61" s="5"/>
      <c r="F61" s="5"/>
      <c r="G61" s="5"/>
      <c r="H61" s="5"/>
      <c r="I61" s="5"/>
      <c r="J61" s="1">
        <v>84000</v>
      </c>
      <c r="K61" s="5">
        <v>9900</v>
      </c>
      <c r="L61" s="5">
        <f t="shared" si="16"/>
        <v>30184</v>
      </c>
      <c r="M61">
        <v>4520</v>
      </c>
      <c r="N61" s="5">
        <f t="shared" si="3"/>
        <v>755</v>
      </c>
    </row>
    <row r="62" spans="1:16" x14ac:dyDescent="0.25">
      <c r="A62" s="5">
        <v>58</v>
      </c>
      <c r="B62" s="5">
        <f t="shared" si="17"/>
        <v>9002124.9000000004</v>
      </c>
      <c r="C62" s="5">
        <f t="shared" si="18"/>
        <v>89121036510</v>
      </c>
      <c r="D62" s="5">
        <f t="shared" si="19"/>
        <v>1006789.8</v>
      </c>
      <c r="E62" s="5"/>
      <c r="F62" s="5"/>
      <c r="G62" s="5"/>
      <c r="H62" s="5"/>
      <c r="I62" s="5"/>
      <c r="J62" s="1">
        <v>84000</v>
      </c>
      <c r="K62" s="5">
        <v>9900</v>
      </c>
      <c r="L62" s="5">
        <f t="shared" si="16"/>
        <v>33559.699999999997</v>
      </c>
      <c r="M62">
        <v>4520</v>
      </c>
      <c r="N62" s="5">
        <f t="shared" si="3"/>
        <v>839</v>
      </c>
    </row>
    <row r="63" spans="1:16" x14ac:dyDescent="0.25">
      <c r="A63" s="5">
        <v>59</v>
      </c>
      <c r="B63" s="5">
        <f t="shared" si="17"/>
        <v>10008914.699999999</v>
      </c>
      <c r="C63" s="5">
        <f t="shared" si="18"/>
        <v>99088255530</v>
      </c>
      <c r="D63" s="5">
        <f t="shared" si="19"/>
        <v>1119388.3</v>
      </c>
      <c r="E63" s="5"/>
      <c r="F63" s="5"/>
      <c r="G63" s="5"/>
      <c r="H63" s="5"/>
      <c r="I63" s="5"/>
      <c r="J63" s="1">
        <v>84000</v>
      </c>
      <c r="K63" s="5">
        <v>9900</v>
      </c>
      <c r="L63" s="5">
        <f t="shared" si="16"/>
        <v>37313</v>
      </c>
      <c r="M63">
        <v>4520</v>
      </c>
      <c r="N63" s="5">
        <f t="shared" si="3"/>
        <v>933</v>
      </c>
    </row>
    <row r="64" spans="1:16" s="4" customFormat="1" x14ac:dyDescent="0.25">
      <c r="A64" s="4">
        <v>60</v>
      </c>
      <c r="B64" s="4">
        <f t="shared" si="17"/>
        <v>11128303</v>
      </c>
      <c r="C64" s="4">
        <f t="shared" si="18"/>
        <v>110170199700</v>
      </c>
      <c r="D64" s="4">
        <f t="shared" si="19"/>
        <v>1244579.8</v>
      </c>
      <c r="J64" s="1">
        <v>84000</v>
      </c>
      <c r="K64" s="4">
        <v>9900</v>
      </c>
      <c r="L64" s="4">
        <f t="shared" si="16"/>
        <v>41486</v>
      </c>
      <c r="M64">
        <v>4520</v>
      </c>
      <c r="N64" s="4">
        <f t="shared" si="3"/>
        <v>1038</v>
      </c>
    </row>
    <row r="65" spans="1:16" x14ac:dyDescent="0.25">
      <c r="A65" s="6">
        <v>61</v>
      </c>
      <c r="B65" s="6">
        <f t="shared" si="17"/>
        <v>12372882.800000001</v>
      </c>
      <c r="C65" s="6">
        <f t="shared" si="18"/>
        <v>122491539720</v>
      </c>
      <c r="D65" s="6">
        <f t="shared" si="19"/>
        <v>1383772.5</v>
      </c>
      <c r="E65" s="6"/>
      <c r="F65" s="6"/>
      <c r="G65" s="6"/>
      <c r="H65" s="6"/>
      <c r="I65" s="6"/>
      <c r="J65" s="1">
        <v>84000</v>
      </c>
      <c r="K65" s="6">
        <v>9900</v>
      </c>
      <c r="L65" s="6">
        <f t="shared" si="16"/>
        <v>46125.799999999996</v>
      </c>
      <c r="M65">
        <v>4520</v>
      </c>
      <c r="N65" s="6">
        <f t="shared" si="3"/>
        <v>1154</v>
      </c>
    </row>
    <row r="66" spans="1:16" x14ac:dyDescent="0.25">
      <c r="A66" s="6">
        <v>62</v>
      </c>
      <c r="B66" s="6">
        <f t="shared" si="17"/>
        <v>13756655.300000001</v>
      </c>
      <c r="C66" s="6">
        <f t="shared" si="18"/>
        <v>136190887470</v>
      </c>
      <c r="D66" s="6">
        <f t="shared" si="19"/>
        <v>1538532.4</v>
      </c>
      <c r="E66" s="6"/>
      <c r="F66" s="6"/>
      <c r="G66" s="6"/>
      <c r="H66" s="6"/>
      <c r="I66" s="6"/>
      <c r="J66" s="1">
        <v>84000</v>
      </c>
      <c r="K66" s="6">
        <v>9900</v>
      </c>
      <c r="L66" s="6">
        <f t="shared" si="16"/>
        <v>51284.5</v>
      </c>
      <c r="M66">
        <v>4520</v>
      </c>
      <c r="N66" s="6">
        <f t="shared" si="3"/>
        <v>1283</v>
      </c>
    </row>
    <row r="67" spans="1:16" x14ac:dyDescent="0.25">
      <c r="A67" s="6">
        <v>63</v>
      </c>
      <c r="B67" s="6">
        <f t="shared" si="17"/>
        <v>15295187.699999999</v>
      </c>
      <c r="C67" s="6">
        <f t="shared" si="18"/>
        <v>151422358230</v>
      </c>
      <c r="D67" s="6">
        <f t="shared" si="19"/>
        <v>1710600.5</v>
      </c>
      <c r="E67" s="6"/>
      <c r="F67" s="6"/>
      <c r="G67" s="6"/>
      <c r="H67" s="6"/>
      <c r="I67" s="6"/>
      <c r="J67" s="1">
        <v>84000</v>
      </c>
      <c r="K67" s="6">
        <v>9900</v>
      </c>
      <c r="L67" s="6">
        <f t="shared" si="16"/>
        <v>57020.1</v>
      </c>
      <c r="M67">
        <v>4520</v>
      </c>
      <c r="N67" s="6">
        <f t="shared" si="3"/>
        <v>1426</v>
      </c>
      <c r="P67" t="s">
        <v>27</v>
      </c>
    </row>
    <row r="68" spans="1:16" x14ac:dyDescent="0.25">
      <c r="A68" s="6">
        <v>64</v>
      </c>
      <c r="B68" s="6">
        <f t="shared" si="17"/>
        <v>17005788.199999999</v>
      </c>
      <c r="C68" s="6">
        <f t="shared" si="18"/>
        <v>168357303180</v>
      </c>
      <c r="D68" s="6">
        <f t="shared" si="19"/>
        <v>1901912.6</v>
      </c>
      <c r="E68" s="6"/>
      <c r="F68" s="6"/>
      <c r="G68" s="6"/>
      <c r="H68" s="6"/>
      <c r="I68" s="6"/>
      <c r="J68" s="1">
        <v>84000</v>
      </c>
      <c r="K68" s="6">
        <v>9900</v>
      </c>
      <c r="L68" s="6">
        <f t="shared" ref="L68:L99" si="20">ROUNDUP((F68+D68)/30,1)</f>
        <v>63397.1</v>
      </c>
      <c r="M68">
        <v>4520</v>
      </c>
      <c r="N68" s="6">
        <f t="shared" si="3"/>
        <v>1585</v>
      </c>
    </row>
    <row r="69" spans="1:16" x14ac:dyDescent="0.25">
      <c r="A69" s="6">
        <v>65</v>
      </c>
      <c r="B69" s="6">
        <f t="shared" ref="B69:B100" si="21">ROUND(F68+B68+D68,1)</f>
        <v>18907700.800000001</v>
      </c>
      <c r="C69" s="6">
        <f t="shared" ref="C69:C100" si="22">B69*K68</f>
        <v>187186237920</v>
      </c>
      <c r="D69" s="6">
        <f t="shared" ref="D69:D100" si="23">ROUND((C69+E69)/(M69+J69),1)</f>
        <v>2114620.9</v>
      </c>
      <c r="E69" s="6"/>
      <c r="F69" s="6"/>
      <c r="G69" s="6"/>
      <c r="H69" s="6"/>
      <c r="I69" s="6"/>
      <c r="J69" s="1">
        <v>84000</v>
      </c>
      <c r="K69" s="6">
        <v>9900</v>
      </c>
      <c r="L69" s="6">
        <f t="shared" si="20"/>
        <v>70487.400000000009</v>
      </c>
      <c r="M69">
        <v>4520</v>
      </c>
      <c r="N69" s="6">
        <f t="shared" ref="N69:N124" si="24">ROUNDUP(L69/40,0.1)</f>
        <v>1763</v>
      </c>
    </row>
    <row r="70" spans="1:16" x14ac:dyDescent="0.25">
      <c r="A70" s="6">
        <v>66</v>
      </c>
      <c r="B70" s="6">
        <f t="shared" si="21"/>
        <v>21022321.699999999</v>
      </c>
      <c r="C70" s="6">
        <f t="shared" si="22"/>
        <v>208120984830</v>
      </c>
      <c r="D70" s="6">
        <f t="shared" si="23"/>
        <v>2351118.2000000002</v>
      </c>
      <c r="E70" s="6"/>
      <c r="F70" s="6"/>
      <c r="G70" s="6"/>
      <c r="H70" s="6"/>
      <c r="I70" s="6"/>
      <c r="J70" s="1">
        <v>84000</v>
      </c>
      <c r="K70" s="6">
        <v>9900</v>
      </c>
      <c r="L70" s="6">
        <f t="shared" si="20"/>
        <v>78370.700000000012</v>
      </c>
      <c r="M70">
        <v>4520</v>
      </c>
      <c r="N70" s="6">
        <f t="shared" si="24"/>
        <v>1960</v>
      </c>
    </row>
    <row r="71" spans="1:16" x14ac:dyDescent="0.25">
      <c r="A71" s="6">
        <v>67</v>
      </c>
      <c r="B71" s="6">
        <f t="shared" si="21"/>
        <v>23373439.899999999</v>
      </c>
      <c r="C71" s="6">
        <f t="shared" si="22"/>
        <v>231397055010</v>
      </c>
      <c r="D71" s="6">
        <f t="shared" si="23"/>
        <v>2614065.2000000002</v>
      </c>
      <c r="E71" s="6"/>
      <c r="F71" s="6"/>
      <c r="G71" s="6"/>
      <c r="H71" s="6"/>
      <c r="I71" s="6"/>
      <c r="J71" s="1">
        <v>84000</v>
      </c>
      <c r="K71" s="6">
        <v>9900</v>
      </c>
      <c r="L71" s="6">
        <f t="shared" si="20"/>
        <v>87135.6</v>
      </c>
      <c r="M71">
        <v>4520</v>
      </c>
      <c r="N71" s="6">
        <f t="shared" si="24"/>
        <v>2179</v>
      </c>
    </row>
    <row r="72" spans="1:16" x14ac:dyDescent="0.25">
      <c r="A72" s="6">
        <v>68</v>
      </c>
      <c r="B72" s="6">
        <f t="shared" si="21"/>
        <v>25987505.100000001</v>
      </c>
      <c r="C72" s="6">
        <f t="shared" si="22"/>
        <v>257276300490</v>
      </c>
      <c r="D72" s="6">
        <f t="shared" si="23"/>
        <v>2906420</v>
      </c>
      <c r="E72" s="6"/>
      <c r="F72" s="6"/>
      <c r="G72" s="6"/>
      <c r="H72" s="6"/>
      <c r="I72" s="6"/>
      <c r="J72" s="1">
        <v>84000</v>
      </c>
      <c r="K72" s="6">
        <v>9900</v>
      </c>
      <c r="L72" s="6">
        <f t="shared" si="20"/>
        <v>96880.700000000012</v>
      </c>
      <c r="M72">
        <v>4520</v>
      </c>
      <c r="N72" s="6">
        <f t="shared" si="24"/>
        <v>2423</v>
      </c>
    </row>
    <row r="73" spans="1:16" x14ac:dyDescent="0.25">
      <c r="A73" s="6">
        <v>69</v>
      </c>
      <c r="B73" s="6">
        <f t="shared" si="21"/>
        <v>28893925.100000001</v>
      </c>
      <c r="C73" s="6">
        <f t="shared" si="22"/>
        <v>286049858490</v>
      </c>
      <c r="D73" s="6">
        <f t="shared" si="23"/>
        <v>3231471.5</v>
      </c>
      <c r="E73" s="6"/>
      <c r="F73" s="6"/>
      <c r="G73" s="6"/>
      <c r="H73" s="6"/>
      <c r="I73" s="6"/>
      <c r="J73" s="1">
        <v>84000</v>
      </c>
      <c r="K73" s="6">
        <v>9900</v>
      </c>
      <c r="L73" s="6">
        <f t="shared" si="20"/>
        <v>107715.8</v>
      </c>
      <c r="M73">
        <v>4520</v>
      </c>
      <c r="N73" s="6">
        <f t="shared" si="24"/>
        <v>2693</v>
      </c>
    </row>
    <row r="74" spans="1:16" x14ac:dyDescent="0.25">
      <c r="A74" s="6">
        <v>70</v>
      </c>
      <c r="B74" s="6">
        <f t="shared" si="21"/>
        <v>32125396.600000001</v>
      </c>
      <c r="C74" s="6">
        <f t="shared" si="22"/>
        <v>318041426340</v>
      </c>
      <c r="D74" s="6">
        <f t="shared" si="23"/>
        <v>3592876.5</v>
      </c>
      <c r="E74" s="6"/>
      <c r="F74" s="6"/>
      <c r="G74" s="6"/>
      <c r="H74" s="6"/>
      <c r="I74" s="6"/>
      <c r="J74" s="1">
        <v>84000</v>
      </c>
      <c r="K74" s="6">
        <v>9900</v>
      </c>
      <c r="L74" s="6">
        <f t="shared" si="20"/>
        <v>119762.6</v>
      </c>
      <c r="M74">
        <v>4520</v>
      </c>
      <c r="N74" s="6">
        <f t="shared" si="24"/>
        <v>2995</v>
      </c>
    </row>
    <row r="75" spans="1:16" x14ac:dyDescent="0.25">
      <c r="A75" s="6">
        <v>71</v>
      </c>
      <c r="B75" s="6">
        <f t="shared" si="21"/>
        <v>35718273.100000001</v>
      </c>
      <c r="C75" s="6">
        <f t="shared" si="22"/>
        <v>353610903690</v>
      </c>
      <c r="D75" s="6">
        <f t="shared" si="23"/>
        <v>3994700.7</v>
      </c>
      <c r="E75" s="6"/>
      <c r="F75" s="6"/>
      <c r="G75" s="6"/>
      <c r="H75" s="6"/>
      <c r="I75" s="6"/>
      <c r="J75" s="1">
        <v>84000</v>
      </c>
      <c r="K75" s="6">
        <v>9900</v>
      </c>
      <c r="L75" s="6">
        <f t="shared" si="20"/>
        <v>133156.70000000001</v>
      </c>
      <c r="M75">
        <v>4520</v>
      </c>
      <c r="N75" s="6">
        <f t="shared" si="24"/>
        <v>3329</v>
      </c>
    </row>
    <row r="76" spans="1:16" s="4" customFormat="1" x14ac:dyDescent="0.25">
      <c r="A76" s="4">
        <v>72</v>
      </c>
      <c r="B76" s="4">
        <f t="shared" si="21"/>
        <v>39712973.799999997</v>
      </c>
      <c r="C76" s="4">
        <f t="shared" si="22"/>
        <v>393158440620</v>
      </c>
      <c r="D76" s="4">
        <f t="shared" si="23"/>
        <v>4441464.5</v>
      </c>
      <c r="J76" s="1">
        <v>84000</v>
      </c>
      <c r="K76" s="4">
        <v>9900</v>
      </c>
      <c r="L76" s="4">
        <f t="shared" si="20"/>
        <v>148048.9</v>
      </c>
      <c r="M76">
        <v>4520</v>
      </c>
      <c r="N76" s="4">
        <f t="shared" si="24"/>
        <v>3702</v>
      </c>
    </row>
    <row r="77" spans="1:16" x14ac:dyDescent="0.25">
      <c r="A77" s="7">
        <v>73</v>
      </c>
      <c r="B77" s="7">
        <f t="shared" si="21"/>
        <v>44154438.299999997</v>
      </c>
      <c r="C77" s="7">
        <f t="shared" si="22"/>
        <v>437128939170</v>
      </c>
      <c r="D77" s="7">
        <f t="shared" si="23"/>
        <v>4938194.0999999996</v>
      </c>
      <c r="E77" s="7"/>
      <c r="F77" s="7"/>
      <c r="G77" s="7"/>
      <c r="H77" s="7"/>
      <c r="I77" s="7"/>
      <c r="J77" s="1">
        <v>84000</v>
      </c>
      <c r="K77" s="7">
        <v>9900</v>
      </c>
      <c r="L77" s="7">
        <f t="shared" si="20"/>
        <v>164606.5</v>
      </c>
      <c r="M77">
        <v>4520</v>
      </c>
      <c r="N77" s="7">
        <f t="shared" si="24"/>
        <v>4116</v>
      </c>
    </row>
    <row r="78" spans="1:16" x14ac:dyDescent="0.25">
      <c r="A78" s="7">
        <v>74</v>
      </c>
      <c r="B78" s="7">
        <f t="shared" si="21"/>
        <v>49092632.399999999</v>
      </c>
      <c r="C78" s="7">
        <f t="shared" si="22"/>
        <v>486017060760</v>
      </c>
      <c r="D78" s="7">
        <f t="shared" si="23"/>
        <v>5490477.4000000004</v>
      </c>
      <c r="E78" s="7"/>
      <c r="F78" s="7"/>
      <c r="G78" s="7"/>
      <c r="H78" s="7"/>
      <c r="I78" s="7"/>
      <c r="J78" s="1">
        <v>84000</v>
      </c>
      <c r="K78" s="7">
        <v>9900</v>
      </c>
      <c r="L78" s="7">
        <f t="shared" si="20"/>
        <v>183016</v>
      </c>
      <c r="M78">
        <v>4520</v>
      </c>
      <c r="N78" s="7">
        <f t="shared" si="24"/>
        <v>4576</v>
      </c>
    </row>
    <row r="79" spans="1:16" x14ac:dyDescent="0.25">
      <c r="A79" s="7">
        <v>75</v>
      </c>
      <c r="B79" s="7">
        <f t="shared" si="21"/>
        <v>54583109.799999997</v>
      </c>
      <c r="C79" s="7">
        <f t="shared" si="22"/>
        <v>540372787020</v>
      </c>
      <c r="D79" s="7">
        <f t="shared" si="23"/>
        <v>6104527.5999999996</v>
      </c>
      <c r="E79" s="7"/>
      <c r="F79" s="7"/>
      <c r="G79" s="7"/>
      <c r="H79" s="7"/>
      <c r="I79" s="7"/>
      <c r="J79" s="1">
        <v>84000</v>
      </c>
      <c r="K79" s="7">
        <v>9900</v>
      </c>
      <c r="L79" s="7">
        <f t="shared" si="20"/>
        <v>203484.30000000002</v>
      </c>
      <c r="M79">
        <v>4520</v>
      </c>
      <c r="N79" s="7">
        <f t="shared" si="24"/>
        <v>5088</v>
      </c>
    </row>
    <row r="80" spans="1:16" x14ac:dyDescent="0.25">
      <c r="A80" s="7">
        <v>76</v>
      </c>
      <c r="B80" s="7">
        <f t="shared" si="21"/>
        <v>60687637.399999999</v>
      </c>
      <c r="C80" s="7">
        <f t="shared" si="22"/>
        <v>600807610260</v>
      </c>
      <c r="D80" s="7">
        <f t="shared" si="23"/>
        <v>6787252.7000000002</v>
      </c>
      <c r="E80" s="7"/>
      <c r="F80" s="7"/>
      <c r="G80" s="7"/>
      <c r="H80" s="7"/>
      <c r="I80" s="7"/>
      <c r="J80" s="1">
        <v>84000</v>
      </c>
      <c r="K80" s="7">
        <v>9900</v>
      </c>
      <c r="L80" s="7">
        <f t="shared" si="20"/>
        <v>226241.80000000002</v>
      </c>
      <c r="M80">
        <v>4520</v>
      </c>
      <c r="N80" s="7">
        <f t="shared" si="24"/>
        <v>5657</v>
      </c>
      <c r="P80" t="s">
        <v>28</v>
      </c>
    </row>
    <row r="81" spans="1:16" x14ac:dyDescent="0.25">
      <c r="A81" s="7">
        <v>77</v>
      </c>
      <c r="B81" s="7">
        <f t="shared" si="21"/>
        <v>67474890.099999994</v>
      </c>
      <c r="C81" s="7">
        <f t="shared" si="22"/>
        <v>668001411990</v>
      </c>
      <c r="D81" s="7">
        <f t="shared" si="23"/>
        <v>7546333.2000000002</v>
      </c>
      <c r="E81" s="7"/>
      <c r="F81" s="7"/>
      <c r="G81" s="7"/>
      <c r="H81" s="7"/>
      <c r="I81" s="7"/>
      <c r="J81" s="1">
        <v>84000</v>
      </c>
      <c r="K81" s="7">
        <v>9900</v>
      </c>
      <c r="L81" s="7">
        <f t="shared" si="20"/>
        <v>251544.5</v>
      </c>
      <c r="M81">
        <v>4520</v>
      </c>
      <c r="N81" s="7">
        <f t="shared" si="24"/>
        <v>6289</v>
      </c>
    </row>
    <row r="82" spans="1:16" x14ac:dyDescent="0.25">
      <c r="A82" s="7">
        <v>78</v>
      </c>
      <c r="B82" s="7">
        <f t="shared" si="21"/>
        <v>75021223.299999997</v>
      </c>
      <c r="C82" s="7">
        <f t="shared" si="22"/>
        <v>742710110670</v>
      </c>
      <c r="D82" s="7">
        <f t="shared" si="23"/>
        <v>8390308.5</v>
      </c>
      <c r="E82" s="7"/>
      <c r="F82" s="7"/>
      <c r="G82" s="7"/>
      <c r="H82" s="7"/>
      <c r="I82" s="7"/>
      <c r="J82" s="1">
        <v>84000</v>
      </c>
      <c r="K82" s="7">
        <v>9900</v>
      </c>
      <c r="L82" s="7">
        <f t="shared" si="20"/>
        <v>279677</v>
      </c>
      <c r="M82">
        <v>4520</v>
      </c>
      <c r="N82" s="7">
        <f t="shared" si="24"/>
        <v>6992</v>
      </c>
    </row>
    <row r="83" spans="1:16" x14ac:dyDescent="0.25">
      <c r="A83" s="7">
        <v>79</v>
      </c>
      <c r="B83" s="7">
        <f t="shared" si="21"/>
        <v>83411531.799999997</v>
      </c>
      <c r="C83" s="7">
        <f t="shared" si="22"/>
        <v>825774164820</v>
      </c>
      <c r="D83" s="7">
        <f t="shared" si="23"/>
        <v>9328673.3000000007</v>
      </c>
      <c r="E83" s="7"/>
      <c r="F83" s="7"/>
      <c r="G83" s="7"/>
      <c r="H83" s="7"/>
      <c r="I83" s="7"/>
      <c r="J83" s="1">
        <v>84000</v>
      </c>
      <c r="K83" s="7">
        <v>9900</v>
      </c>
      <c r="L83" s="7">
        <f t="shared" si="20"/>
        <v>310955.8</v>
      </c>
      <c r="M83">
        <v>4520</v>
      </c>
      <c r="N83" s="7">
        <f t="shared" si="24"/>
        <v>7774</v>
      </c>
    </row>
    <row r="84" spans="1:16" x14ac:dyDescent="0.25">
      <c r="A84" s="7">
        <v>80</v>
      </c>
      <c r="B84" s="7">
        <f t="shared" si="21"/>
        <v>92740205.099999994</v>
      </c>
      <c r="C84" s="7">
        <f t="shared" si="22"/>
        <v>918128030490</v>
      </c>
      <c r="D84" s="7">
        <f t="shared" si="23"/>
        <v>10371984.1</v>
      </c>
      <c r="E84" s="7"/>
      <c r="F84" s="7"/>
      <c r="G84" s="7"/>
      <c r="H84" s="7"/>
      <c r="I84" s="7"/>
      <c r="J84" s="1">
        <v>84000</v>
      </c>
      <c r="K84" s="7">
        <v>9900</v>
      </c>
      <c r="L84" s="7">
        <f t="shared" si="20"/>
        <v>345732.89999999997</v>
      </c>
      <c r="M84">
        <v>4520</v>
      </c>
      <c r="N84" s="7">
        <f t="shared" si="24"/>
        <v>8644</v>
      </c>
    </row>
    <row r="85" spans="1:16" x14ac:dyDescent="0.25">
      <c r="A85" s="7">
        <v>81</v>
      </c>
      <c r="B85" s="7">
        <f t="shared" si="21"/>
        <v>103112189.2</v>
      </c>
      <c r="C85" s="7">
        <f t="shared" si="22"/>
        <v>1020810673080</v>
      </c>
      <c r="D85" s="7">
        <f t="shared" si="23"/>
        <v>11531977.800000001</v>
      </c>
      <c r="E85" s="7"/>
      <c r="F85" s="7"/>
      <c r="G85" s="7"/>
      <c r="H85" s="7"/>
      <c r="I85" s="7"/>
      <c r="J85" s="1">
        <v>84000</v>
      </c>
      <c r="K85" s="7">
        <v>9900</v>
      </c>
      <c r="L85" s="7">
        <f t="shared" si="20"/>
        <v>384399.3</v>
      </c>
      <c r="M85">
        <v>4520</v>
      </c>
      <c r="N85" s="7">
        <f t="shared" si="24"/>
        <v>9610</v>
      </c>
    </row>
    <row r="86" spans="1:16" x14ac:dyDescent="0.25">
      <c r="A86" s="7">
        <v>82</v>
      </c>
      <c r="B86" s="7">
        <f t="shared" si="21"/>
        <v>114644167</v>
      </c>
      <c r="C86" s="7">
        <f t="shared" si="22"/>
        <v>1134977253300</v>
      </c>
      <c r="D86" s="7">
        <f t="shared" si="23"/>
        <v>12821704.199999999</v>
      </c>
      <c r="E86" s="7"/>
      <c r="F86" s="7"/>
      <c r="G86" s="7"/>
      <c r="H86" s="7"/>
      <c r="I86" s="7"/>
      <c r="J86" s="1">
        <v>84000</v>
      </c>
      <c r="K86" s="7">
        <v>9900</v>
      </c>
      <c r="L86" s="7">
        <f t="shared" si="20"/>
        <v>427390.19999999995</v>
      </c>
      <c r="M86">
        <v>4520</v>
      </c>
      <c r="N86" s="7">
        <f t="shared" si="24"/>
        <v>10685</v>
      </c>
    </row>
    <row r="87" spans="1:16" x14ac:dyDescent="0.25">
      <c r="A87" s="7">
        <v>83</v>
      </c>
      <c r="B87" s="7">
        <f t="shared" si="21"/>
        <v>127465871.2</v>
      </c>
      <c r="C87" s="7">
        <f t="shared" si="22"/>
        <v>1261912124880</v>
      </c>
      <c r="D87" s="7">
        <f t="shared" si="23"/>
        <v>14255672.4</v>
      </c>
      <c r="E87" s="7"/>
      <c r="F87" s="7"/>
      <c r="G87" s="7"/>
      <c r="H87" s="7"/>
      <c r="I87" s="7"/>
      <c r="J87" s="1">
        <v>84000</v>
      </c>
      <c r="K87" s="7">
        <v>9900</v>
      </c>
      <c r="L87" s="7">
        <f t="shared" si="20"/>
        <v>475189.1</v>
      </c>
      <c r="M87">
        <v>4520</v>
      </c>
      <c r="N87" s="7">
        <f t="shared" si="24"/>
        <v>11880</v>
      </c>
    </row>
    <row r="88" spans="1:16" s="4" customFormat="1" x14ac:dyDescent="0.25">
      <c r="A88" s="4">
        <v>84</v>
      </c>
      <c r="B88" s="4">
        <f t="shared" si="21"/>
        <v>141721543.59999999</v>
      </c>
      <c r="C88" s="4">
        <f t="shared" si="22"/>
        <v>1403043281640</v>
      </c>
      <c r="D88" s="4">
        <f t="shared" si="23"/>
        <v>15850014.5</v>
      </c>
      <c r="J88" s="1">
        <v>84000</v>
      </c>
      <c r="K88" s="4">
        <v>9900</v>
      </c>
      <c r="L88" s="4">
        <f t="shared" si="20"/>
        <v>528333.9</v>
      </c>
      <c r="M88">
        <v>4520</v>
      </c>
      <c r="N88" s="4">
        <f t="shared" si="24"/>
        <v>13209</v>
      </c>
    </row>
    <row r="89" spans="1:16" x14ac:dyDescent="0.25">
      <c r="A89" s="8">
        <v>85</v>
      </c>
      <c r="B89" s="8">
        <f t="shared" si="21"/>
        <v>157571558.09999999</v>
      </c>
      <c r="C89" s="8">
        <f t="shared" si="22"/>
        <v>1559958425190</v>
      </c>
      <c r="D89" s="8">
        <f t="shared" si="23"/>
        <v>17622666.300000001</v>
      </c>
      <c r="E89" s="8"/>
      <c r="F89" s="8"/>
      <c r="G89" s="8"/>
      <c r="H89" s="8"/>
      <c r="I89" s="8"/>
      <c r="J89" s="1">
        <v>84000</v>
      </c>
      <c r="K89" s="8">
        <v>9900</v>
      </c>
      <c r="L89" s="8">
        <f t="shared" si="20"/>
        <v>587422.29999999993</v>
      </c>
      <c r="M89">
        <v>4520</v>
      </c>
      <c r="N89" s="8">
        <f t="shared" si="24"/>
        <v>14686</v>
      </c>
    </row>
    <row r="90" spans="1:16" x14ac:dyDescent="0.25">
      <c r="A90" s="8">
        <v>86</v>
      </c>
      <c r="B90" s="8">
        <f t="shared" si="21"/>
        <v>175194224.40000001</v>
      </c>
      <c r="C90" s="8">
        <f t="shared" si="22"/>
        <v>1734422821560</v>
      </c>
      <c r="D90" s="8">
        <f t="shared" si="23"/>
        <v>19593570.100000001</v>
      </c>
      <c r="E90" s="8"/>
      <c r="F90" s="8"/>
      <c r="G90" s="8"/>
      <c r="H90" s="8"/>
      <c r="I90" s="8"/>
      <c r="J90" s="1">
        <v>84000</v>
      </c>
      <c r="K90" s="8">
        <v>9900</v>
      </c>
      <c r="L90" s="8">
        <f t="shared" si="20"/>
        <v>653119.1</v>
      </c>
      <c r="M90">
        <v>4520</v>
      </c>
      <c r="N90" s="8">
        <f t="shared" si="24"/>
        <v>16328</v>
      </c>
    </row>
    <row r="91" spans="1:16" x14ac:dyDescent="0.25">
      <c r="A91" s="8">
        <v>87</v>
      </c>
      <c r="B91" s="8">
        <f t="shared" si="21"/>
        <v>194787794.5</v>
      </c>
      <c r="C91" s="8">
        <f t="shared" si="22"/>
        <v>1928399165550</v>
      </c>
      <c r="D91" s="8">
        <f t="shared" si="23"/>
        <v>21784897.899999999</v>
      </c>
      <c r="E91" s="8"/>
      <c r="F91" s="8"/>
      <c r="G91" s="8"/>
      <c r="H91" s="8"/>
      <c r="I91" s="8"/>
      <c r="J91" s="1">
        <v>84000</v>
      </c>
      <c r="K91" s="8">
        <v>9900</v>
      </c>
      <c r="L91" s="8">
        <f t="shared" si="20"/>
        <v>726163.29999999993</v>
      </c>
      <c r="M91">
        <v>4520</v>
      </c>
      <c r="N91" s="8">
        <f t="shared" si="24"/>
        <v>18155</v>
      </c>
    </row>
    <row r="92" spans="1:16" x14ac:dyDescent="0.25">
      <c r="A92" s="8">
        <v>88</v>
      </c>
      <c r="B92" s="8">
        <f t="shared" si="21"/>
        <v>216572692.40000001</v>
      </c>
      <c r="C92" s="8">
        <f t="shared" si="22"/>
        <v>2144069654760</v>
      </c>
      <c r="D92" s="8">
        <f t="shared" si="23"/>
        <v>24221302</v>
      </c>
      <c r="E92" s="8"/>
      <c r="F92" s="8"/>
      <c r="G92" s="8"/>
      <c r="H92" s="8"/>
      <c r="I92" s="8"/>
      <c r="J92" s="1">
        <v>84000</v>
      </c>
      <c r="K92" s="8">
        <v>9900</v>
      </c>
      <c r="L92" s="8">
        <f t="shared" si="20"/>
        <v>807376.79999999993</v>
      </c>
      <c r="M92">
        <v>4520</v>
      </c>
      <c r="N92" s="8">
        <f t="shared" si="24"/>
        <v>20185</v>
      </c>
      <c r="P92" t="s">
        <v>29</v>
      </c>
    </row>
    <row r="93" spans="1:16" x14ac:dyDescent="0.25">
      <c r="A93" s="8">
        <v>89</v>
      </c>
      <c r="B93" s="8">
        <f t="shared" si="21"/>
        <v>240793994.40000001</v>
      </c>
      <c r="C93" s="8">
        <f t="shared" si="22"/>
        <v>2383860544560</v>
      </c>
      <c r="D93" s="8">
        <f t="shared" si="23"/>
        <v>26930191.399999999</v>
      </c>
      <c r="E93" s="8"/>
      <c r="F93" s="8"/>
      <c r="G93" s="8"/>
      <c r="H93" s="8"/>
      <c r="I93" s="8"/>
      <c r="J93" s="1">
        <v>84000</v>
      </c>
      <c r="K93" s="8">
        <v>9900</v>
      </c>
      <c r="L93" s="8">
        <f t="shared" si="20"/>
        <v>897673.1</v>
      </c>
      <c r="M93">
        <v>4520</v>
      </c>
      <c r="N93" s="8">
        <f t="shared" si="24"/>
        <v>22442</v>
      </c>
    </row>
    <row r="94" spans="1:16" x14ac:dyDescent="0.25">
      <c r="A94" s="8">
        <v>90</v>
      </c>
      <c r="B94" s="8">
        <f t="shared" si="21"/>
        <v>267724185.80000001</v>
      </c>
      <c r="C94" s="8">
        <f t="shared" si="22"/>
        <v>2650469439420</v>
      </c>
      <c r="D94" s="8">
        <f t="shared" si="23"/>
        <v>29942040.699999999</v>
      </c>
      <c r="E94" s="8"/>
      <c r="F94" s="8"/>
      <c r="G94" s="8"/>
      <c r="H94" s="8"/>
      <c r="I94" s="8"/>
      <c r="J94" s="1">
        <v>84000</v>
      </c>
      <c r="K94" s="8">
        <v>9900</v>
      </c>
      <c r="L94" s="8">
        <f t="shared" si="20"/>
        <v>998068.1</v>
      </c>
      <c r="M94">
        <v>4520</v>
      </c>
      <c r="N94" s="8">
        <f t="shared" si="24"/>
        <v>24952</v>
      </c>
    </row>
    <row r="95" spans="1:16" x14ac:dyDescent="0.25">
      <c r="A95" s="8">
        <v>91</v>
      </c>
      <c r="B95" s="8">
        <f t="shared" si="21"/>
        <v>297666226.5</v>
      </c>
      <c r="C95" s="8">
        <f t="shared" si="22"/>
        <v>2946895642350</v>
      </c>
      <c r="D95" s="8">
        <f t="shared" si="23"/>
        <v>33290732.5</v>
      </c>
      <c r="E95" s="8"/>
      <c r="F95" s="8"/>
      <c r="G95" s="8"/>
      <c r="H95" s="8"/>
      <c r="I95" s="8"/>
      <c r="J95" s="1">
        <v>84000</v>
      </c>
      <c r="K95" s="8">
        <v>9900</v>
      </c>
      <c r="L95" s="8">
        <f t="shared" si="20"/>
        <v>1109691.1000000001</v>
      </c>
      <c r="M95">
        <v>4520</v>
      </c>
      <c r="N95" s="8">
        <f t="shared" si="24"/>
        <v>27743</v>
      </c>
    </row>
    <row r="96" spans="1:16" x14ac:dyDescent="0.25">
      <c r="A96" s="8">
        <v>92</v>
      </c>
      <c r="B96" s="8">
        <f t="shared" si="21"/>
        <v>330956959</v>
      </c>
      <c r="C96" s="8">
        <f t="shared" si="22"/>
        <v>3276473894100</v>
      </c>
      <c r="D96" s="8">
        <f t="shared" si="23"/>
        <v>37013939.200000003</v>
      </c>
      <c r="E96" s="8"/>
      <c r="F96" s="8"/>
      <c r="G96" s="8"/>
      <c r="H96" s="8"/>
      <c r="I96" s="8"/>
      <c r="J96" s="1">
        <v>84000</v>
      </c>
      <c r="K96" s="8">
        <v>9900</v>
      </c>
      <c r="L96" s="8">
        <f t="shared" si="20"/>
        <v>1233798</v>
      </c>
      <c r="M96">
        <v>4520</v>
      </c>
      <c r="N96" s="8">
        <f t="shared" si="24"/>
        <v>30845</v>
      </c>
    </row>
    <row r="97" spans="1:14" x14ac:dyDescent="0.25">
      <c r="A97" s="8">
        <v>93</v>
      </c>
      <c r="B97" s="8">
        <f t="shared" si="21"/>
        <v>367970898.19999999</v>
      </c>
      <c r="C97" s="8">
        <f t="shared" si="22"/>
        <v>3642911892180</v>
      </c>
      <c r="D97" s="8">
        <f t="shared" si="23"/>
        <v>41153546</v>
      </c>
      <c r="E97" s="8"/>
      <c r="F97" s="8"/>
      <c r="G97" s="8"/>
      <c r="H97" s="8"/>
      <c r="I97" s="8"/>
      <c r="J97" s="1">
        <v>84000</v>
      </c>
      <c r="K97" s="8">
        <v>9900</v>
      </c>
      <c r="L97" s="8">
        <f t="shared" si="20"/>
        <v>1371784.9000000001</v>
      </c>
      <c r="M97">
        <v>4520</v>
      </c>
      <c r="N97" s="8">
        <f t="shared" si="24"/>
        <v>34295</v>
      </c>
    </row>
    <row r="98" spans="1:14" x14ac:dyDescent="0.25">
      <c r="A98" s="8">
        <v>94</v>
      </c>
      <c r="B98" s="8">
        <f t="shared" si="21"/>
        <v>409124444.19999999</v>
      </c>
      <c r="C98" s="8">
        <f t="shared" si="22"/>
        <v>4050331997580</v>
      </c>
      <c r="D98" s="8">
        <f t="shared" si="23"/>
        <v>45756122.899999999</v>
      </c>
      <c r="E98" s="8"/>
      <c r="F98" s="8"/>
      <c r="G98" s="8"/>
      <c r="H98" s="8"/>
      <c r="I98" s="8"/>
      <c r="J98" s="1">
        <v>84000</v>
      </c>
      <c r="K98" s="8">
        <v>9900</v>
      </c>
      <c r="L98" s="8">
        <f t="shared" si="20"/>
        <v>1525204.1</v>
      </c>
      <c r="M98">
        <v>4520</v>
      </c>
      <c r="N98" s="8">
        <f t="shared" si="24"/>
        <v>38131</v>
      </c>
    </row>
    <row r="99" spans="1:14" x14ac:dyDescent="0.25">
      <c r="A99" s="8">
        <v>95</v>
      </c>
      <c r="B99" s="8">
        <f t="shared" si="21"/>
        <v>454880567.10000002</v>
      </c>
      <c r="C99" s="8">
        <f t="shared" si="22"/>
        <v>4503317614290</v>
      </c>
      <c r="D99" s="8">
        <f t="shared" si="23"/>
        <v>50873448</v>
      </c>
      <c r="E99" s="8"/>
      <c r="F99" s="8"/>
      <c r="G99" s="8"/>
      <c r="H99" s="8"/>
      <c r="I99" s="8"/>
      <c r="J99" s="1">
        <v>84000</v>
      </c>
      <c r="K99" s="8">
        <v>9900</v>
      </c>
      <c r="L99" s="8">
        <f t="shared" si="20"/>
        <v>1695781.6</v>
      </c>
      <c r="M99">
        <v>4520</v>
      </c>
      <c r="N99" s="8">
        <f t="shared" si="24"/>
        <v>42395</v>
      </c>
    </row>
    <row r="100" spans="1:14" x14ac:dyDescent="0.25">
      <c r="A100">
        <v>96</v>
      </c>
      <c r="B100" s="2">
        <f t="shared" si="21"/>
        <v>505754015.10000002</v>
      </c>
      <c r="C100">
        <f t="shared" si="22"/>
        <v>5006964749490</v>
      </c>
      <c r="D100" s="2">
        <f t="shared" si="23"/>
        <v>56563090.299999997</v>
      </c>
      <c r="E100" s="2"/>
      <c r="J100" s="1">
        <v>84000</v>
      </c>
      <c r="K100">
        <v>9900</v>
      </c>
      <c r="L100">
        <f t="shared" ref="L100:L124" si="25">ROUNDUP((F100+D100)/30,1)</f>
        <v>1885436.4000000001</v>
      </c>
      <c r="M100">
        <v>4520</v>
      </c>
      <c r="N100">
        <f t="shared" si="24"/>
        <v>47136</v>
      </c>
    </row>
    <row r="101" spans="1:14" x14ac:dyDescent="0.25">
      <c r="A101">
        <v>97</v>
      </c>
      <c r="B101" s="2">
        <f t="shared" ref="B101:B124" si="26">ROUND(F100+B100+D100,1)</f>
        <v>562317105.39999998</v>
      </c>
      <c r="C101">
        <f t="shared" ref="C101:C124" si="27">B101*K100</f>
        <v>5566939343460</v>
      </c>
      <c r="D101" s="2">
        <f t="shared" ref="D101:D124" si="28">ROUND((C101+E101)/(M101+J101),1)</f>
        <v>62889057.200000003</v>
      </c>
      <c r="E101" s="2"/>
      <c r="J101" s="1">
        <v>84000</v>
      </c>
      <c r="K101">
        <v>9900</v>
      </c>
      <c r="L101">
        <f t="shared" si="25"/>
        <v>2096302</v>
      </c>
      <c r="M101">
        <v>4520</v>
      </c>
      <c r="N101">
        <f t="shared" si="24"/>
        <v>52408</v>
      </c>
    </row>
    <row r="102" spans="1:14" x14ac:dyDescent="0.25">
      <c r="A102">
        <v>98</v>
      </c>
      <c r="B102" s="2">
        <f t="shared" si="26"/>
        <v>625206162.60000002</v>
      </c>
      <c r="C102">
        <f t="shared" si="27"/>
        <v>6189541009740</v>
      </c>
      <c r="D102" s="2">
        <f t="shared" si="28"/>
        <v>69922514.799999997</v>
      </c>
      <c r="E102" s="2"/>
      <c r="J102" s="1">
        <v>84000</v>
      </c>
      <c r="K102">
        <v>9900</v>
      </c>
      <c r="L102">
        <f t="shared" si="25"/>
        <v>2330750.5</v>
      </c>
      <c r="M102">
        <v>4520</v>
      </c>
      <c r="N102">
        <f t="shared" si="24"/>
        <v>58269</v>
      </c>
    </row>
    <row r="103" spans="1:14" x14ac:dyDescent="0.25">
      <c r="A103">
        <v>99</v>
      </c>
      <c r="B103" s="2">
        <f t="shared" si="26"/>
        <v>695128677.39999998</v>
      </c>
      <c r="C103">
        <f t="shared" si="27"/>
        <v>6881773906260</v>
      </c>
      <c r="D103" s="2">
        <f t="shared" si="28"/>
        <v>77742588.200000003</v>
      </c>
      <c r="E103" s="2"/>
      <c r="J103" s="1">
        <v>84000</v>
      </c>
      <c r="K103">
        <v>9900</v>
      </c>
      <c r="L103">
        <f t="shared" si="25"/>
        <v>2591419.7000000002</v>
      </c>
      <c r="M103">
        <v>4520</v>
      </c>
      <c r="N103">
        <f t="shared" si="24"/>
        <v>64786</v>
      </c>
    </row>
    <row r="104" spans="1:14" x14ac:dyDescent="0.25">
      <c r="A104">
        <v>100</v>
      </c>
      <c r="B104" s="2">
        <f t="shared" si="26"/>
        <v>772871265.60000002</v>
      </c>
      <c r="C104">
        <f t="shared" si="27"/>
        <v>7651425529440</v>
      </c>
      <c r="D104" s="2">
        <f t="shared" si="28"/>
        <v>86437251.799999997</v>
      </c>
      <c r="E104" s="2"/>
      <c r="J104" s="1">
        <v>84000</v>
      </c>
      <c r="K104">
        <v>9900</v>
      </c>
      <c r="L104">
        <f t="shared" si="25"/>
        <v>2881241.8000000003</v>
      </c>
      <c r="M104">
        <v>4520</v>
      </c>
      <c r="N104">
        <f t="shared" si="24"/>
        <v>72032</v>
      </c>
    </row>
    <row r="105" spans="1:14" x14ac:dyDescent="0.25">
      <c r="A105">
        <v>101</v>
      </c>
      <c r="B105" s="2">
        <f t="shared" si="26"/>
        <v>859308517.39999998</v>
      </c>
      <c r="C105">
        <f t="shared" si="27"/>
        <v>8507154322260</v>
      </c>
      <c r="D105" s="2">
        <f t="shared" si="28"/>
        <v>96104319</v>
      </c>
      <c r="E105" s="2"/>
      <c r="J105" s="1">
        <v>84000</v>
      </c>
      <c r="K105">
        <v>9900</v>
      </c>
      <c r="L105">
        <f t="shared" si="25"/>
        <v>3203477.3</v>
      </c>
      <c r="M105">
        <v>4520</v>
      </c>
      <c r="N105">
        <f t="shared" si="24"/>
        <v>80087</v>
      </c>
    </row>
    <row r="106" spans="1:14" x14ac:dyDescent="0.25">
      <c r="A106">
        <v>102</v>
      </c>
      <c r="B106" s="2">
        <f t="shared" si="26"/>
        <v>955412836.39999998</v>
      </c>
      <c r="C106">
        <f t="shared" si="27"/>
        <v>9458587080360</v>
      </c>
      <c r="D106" s="2">
        <f t="shared" si="28"/>
        <v>106852542.7</v>
      </c>
      <c r="E106" s="2"/>
      <c r="J106" s="1">
        <v>84000</v>
      </c>
      <c r="K106">
        <v>9900</v>
      </c>
      <c r="L106">
        <f t="shared" si="25"/>
        <v>3561751.5</v>
      </c>
      <c r="M106">
        <v>4520</v>
      </c>
      <c r="N106">
        <f t="shared" si="24"/>
        <v>89044</v>
      </c>
    </row>
    <row r="107" spans="1:14" x14ac:dyDescent="0.25">
      <c r="A107">
        <v>103</v>
      </c>
      <c r="B107" s="2">
        <f t="shared" si="26"/>
        <v>1062265379.1</v>
      </c>
      <c r="C107">
        <f t="shared" si="27"/>
        <v>10516427253090</v>
      </c>
      <c r="D107" s="2">
        <f t="shared" si="28"/>
        <v>118802838.40000001</v>
      </c>
      <c r="E107" s="2"/>
      <c r="J107" s="1">
        <v>84000</v>
      </c>
      <c r="K107">
        <v>9900</v>
      </c>
      <c r="L107">
        <f t="shared" si="25"/>
        <v>3960094.7</v>
      </c>
      <c r="M107">
        <v>4520</v>
      </c>
      <c r="N107">
        <f t="shared" si="24"/>
        <v>99003</v>
      </c>
    </row>
    <row r="108" spans="1:14" x14ac:dyDescent="0.25">
      <c r="A108">
        <v>104</v>
      </c>
      <c r="B108" s="2">
        <f t="shared" si="26"/>
        <v>1181068217.5</v>
      </c>
      <c r="C108">
        <f t="shared" si="27"/>
        <v>11692575353250</v>
      </c>
      <c r="D108" s="2">
        <f t="shared" si="28"/>
        <v>132089644.7</v>
      </c>
      <c r="E108" s="2"/>
      <c r="J108" s="1">
        <v>84000</v>
      </c>
      <c r="K108">
        <v>9900</v>
      </c>
      <c r="L108">
        <f t="shared" si="25"/>
        <v>4402988.1999999993</v>
      </c>
      <c r="M108">
        <v>4520</v>
      </c>
      <c r="N108">
        <f t="shared" si="24"/>
        <v>110075</v>
      </c>
    </row>
    <row r="109" spans="1:14" x14ac:dyDescent="0.25">
      <c r="A109">
        <v>105</v>
      </c>
      <c r="B109" s="2">
        <f t="shared" si="26"/>
        <v>1313157862.2</v>
      </c>
      <c r="C109">
        <f t="shared" si="27"/>
        <v>13000262835780</v>
      </c>
      <c r="D109" s="2">
        <f t="shared" si="28"/>
        <v>146862436</v>
      </c>
      <c r="E109" s="2"/>
      <c r="J109" s="1">
        <v>84000</v>
      </c>
      <c r="K109">
        <v>9900</v>
      </c>
      <c r="L109">
        <f t="shared" si="25"/>
        <v>4895414.5999999996</v>
      </c>
      <c r="M109">
        <v>4520</v>
      </c>
      <c r="N109">
        <f t="shared" si="24"/>
        <v>122386</v>
      </c>
    </row>
    <row r="110" spans="1:14" x14ac:dyDescent="0.25">
      <c r="A110">
        <v>106</v>
      </c>
      <c r="B110" s="2">
        <f t="shared" si="26"/>
        <v>1460020298.2</v>
      </c>
      <c r="C110">
        <f t="shared" si="27"/>
        <v>14454200952180</v>
      </c>
      <c r="D110" s="2">
        <f t="shared" si="28"/>
        <v>163287403.40000001</v>
      </c>
      <c r="E110" s="2"/>
      <c r="J110" s="1">
        <v>84000</v>
      </c>
      <c r="K110">
        <v>9900</v>
      </c>
      <c r="L110">
        <f t="shared" si="25"/>
        <v>5442913.5</v>
      </c>
      <c r="M110">
        <v>4520</v>
      </c>
      <c r="N110">
        <f t="shared" si="24"/>
        <v>136073</v>
      </c>
    </row>
    <row r="111" spans="1:14" x14ac:dyDescent="0.25">
      <c r="A111">
        <v>107</v>
      </c>
      <c r="B111" s="2">
        <f t="shared" si="26"/>
        <v>1623307701.5999999</v>
      </c>
      <c r="C111">
        <f t="shared" si="27"/>
        <v>16070746245840</v>
      </c>
      <c r="D111" s="2">
        <f t="shared" si="28"/>
        <v>181549325</v>
      </c>
      <c r="E111" s="2"/>
      <c r="J111" s="1">
        <v>84000</v>
      </c>
      <c r="K111">
        <v>9900</v>
      </c>
      <c r="L111">
        <f t="shared" si="25"/>
        <v>6051644.1999999993</v>
      </c>
      <c r="M111">
        <v>4520</v>
      </c>
      <c r="N111">
        <f t="shared" si="24"/>
        <v>151292</v>
      </c>
    </row>
    <row r="112" spans="1:14" x14ac:dyDescent="0.25">
      <c r="A112">
        <v>108</v>
      </c>
      <c r="B112" s="2">
        <f t="shared" si="26"/>
        <v>1804857026.5999999</v>
      </c>
      <c r="C112">
        <f t="shared" si="27"/>
        <v>17868084563340</v>
      </c>
      <c r="D112" s="2">
        <f t="shared" si="28"/>
        <v>201853644</v>
      </c>
      <c r="E112" s="2"/>
      <c r="J112" s="1">
        <v>84000</v>
      </c>
      <c r="K112">
        <v>9900</v>
      </c>
      <c r="L112">
        <f t="shared" si="25"/>
        <v>6728454.7999999998</v>
      </c>
      <c r="M112">
        <v>4520</v>
      </c>
      <c r="N112">
        <f t="shared" si="24"/>
        <v>168212</v>
      </c>
    </row>
    <row r="113" spans="1:14" x14ac:dyDescent="0.25">
      <c r="A113">
        <v>109</v>
      </c>
      <c r="B113" s="2">
        <f t="shared" si="26"/>
        <v>2006710670.5999999</v>
      </c>
      <c r="C113">
        <f t="shared" si="27"/>
        <v>19866435638940</v>
      </c>
      <c r="D113" s="2">
        <f t="shared" si="28"/>
        <v>224428780.40000001</v>
      </c>
      <c r="E113" s="2"/>
      <c r="J113" s="1">
        <v>84000</v>
      </c>
      <c r="K113">
        <v>9900</v>
      </c>
      <c r="L113">
        <f t="shared" si="25"/>
        <v>7480959.3999999994</v>
      </c>
      <c r="M113">
        <v>4520</v>
      </c>
      <c r="N113">
        <f t="shared" si="24"/>
        <v>187024</v>
      </c>
    </row>
    <row r="114" spans="1:14" x14ac:dyDescent="0.25">
      <c r="A114">
        <v>110</v>
      </c>
      <c r="B114" s="2">
        <f t="shared" si="26"/>
        <v>2231139451</v>
      </c>
      <c r="C114">
        <f t="shared" si="27"/>
        <v>22088280564900</v>
      </c>
      <c r="D114" s="2">
        <f t="shared" si="28"/>
        <v>249528700.5</v>
      </c>
      <c r="E114" s="2"/>
      <c r="J114" s="1">
        <v>84000</v>
      </c>
      <c r="K114">
        <v>9900</v>
      </c>
      <c r="L114">
        <f t="shared" si="25"/>
        <v>8317623.3999999994</v>
      </c>
      <c r="M114">
        <v>4520</v>
      </c>
      <c r="N114">
        <f t="shared" si="24"/>
        <v>207941</v>
      </c>
    </row>
    <row r="115" spans="1:14" x14ac:dyDescent="0.25">
      <c r="A115">
        <v>111</v>
      </c>
      <c r="B115" s="2">
        <f t="shared" si="26"/>
        <v>2480668151.5</v>
      </c>
      <c r="C115">
        <f t="shared" si="27"/>
        <v>24558614699850</v>
      </c>
      <c r="D115" s="2">
        <f t="shared" si="28"/>
        <v>277435773.80000001</v>
      </c>
      <c r="E115" s="2"/>
      <c r="J115" s="1">
        <v>84000</v>
      </c>
      <c r="K115">
        <v>9900</v>
      </c>
      <c r="L115">
        <f t="shared" si="25"/>
        <v>9247859.1999999993</v>
      </c>
      <c r="M115">
        <v>4520</v>
      </c>
      <c r="N115">
        <f t="shared" si="24"/>
        <v>231197</v>
      </c>
    </row>
    <row r="116" spans="1:14" x14ac:dyDescent="0.25">
      <c r="A116">
        <v>112</v>
      </c>
      <c r="B116" s="2">
        <f t="shared" si="26"/>
        <v>2758103925.3000002</v>
      </c>
      <c r="C116">
        <f t="shared" si="27"/>
        <v>27305228860470</v>
      </c>
      <c r="D116" s="2">
        <f t="shared" si="28"/>
        <v>308463950.10000002</v>
      </c>
      <c r="E116" s="2"/>
      <c r="J116" s="1">
        <v>84000</v>
      </c>
      <c r="K116">
        <v>9900</v>
      </c>
      <c r="L116">
        <f t="shared" si="25"/>
        <v>10282131.699999999</v>
      </c>
      <c r="M116">
        <v>4520</v>
      </c>
      <c r="N116">
        <f t="shared" si="24"/>
        <v>257054</v>
      </c>
    </row>
    <row r="117" spans="1:14" x14ac:dyDescent="0.25">
      <c r="A117">
        <v>113</v>
      </c>
      <c r="B117" s="2">
        <f t="shared" si="26"/>
        <v>3066567875.4000001</v>
      </c>
      <c r="C117">
        <f t="shared" si="27"/>
        <v>30359021966460</v>
      </c>
      <c r="D117" s="2">
        <f t="shared" si="28"/>
        <v>342962290.60000002</v>
      </c>
      <c r="E117" s="2"/>
      <c r="J117" s="1">
        <v>84000</v>
      </c>
      <c r="K117">
        <v>9900</v>
      </c>
      <c r="L117">
        <f t="shared" si="25"/>
        <v>11432076.4</v>
      </c>
      <c r="M117">
        <v>4520</v>
      </c>
      <c r="N117">
        <f t="shared" si="24"/>
        <v>285802</v>
      </c>
    </row>
    <row r="118" spans="1:14" x14ac:dyDescent="0.25">
      <c r="A118">
        <v>114</v>
      </c>
      <c r="B118" s="2">
        <f t="shared" si="26"/>
        <v>3409530166</v>
      </c>
      <c r="C118">
        <f t="shared" si="27"/>
        <v>33754348643400</v>
      </c>
      <c r="D118" s="2">
        <f t="shared" si="28"/>
        <v>381318895.69999999</v>
      </c>
      <c r="E118" s="2"/>
      <c r="J118" s="1">
        <v>84000</v>
      </c>
      <c r="K118">
        <v>9900</v>
      </c>
      <c r="L118">
        <f t="shared" si="25"/>
        <v>12710629.9</v>
      </c>
      <c r="M118">
        <v>4520</v>
      </c>
      <c r="N118">
        <f t="shared" si="24"/>
        <v>317766</v>
      </c>
    </row>
    <row r="119" spans="1:14" x14ac:dyDescent="0.25">
      <c r="A119">
        <v>115</v>
      </c>
      <c r="B119" s="2">
        <f t="shared" si="26"/>
        <v>3790849061.6999998</v>
      </c>
      <c r="C119">
        <f t="shared" si="27"/>
        <v>37529405710830</v>
      </c>
      <c r="D119" s="2">
        <f t="shared" si="28"/>
        <v>423965270.10000002</v>
      </c>
      <c r="E119" s="2"/>
      <c r="J119" s="1">
        <v>84000</v>
      </c>
      <c r="K119">
        <v>9900</v>
      </c>
      <c r="L119">
        <f t="shared" si="25"/>
        <v>14132175.699999999</v>
      </c>
      <c r="M119">
        <v>4520</v>
      </c>
      <c r="N119">
        <f t="shared" si="24"/>
        <v>353305</v>
      </c>
    </row>
    <row r="120" spans="1:14" x14ac:dyDescent="0.25">
      <c r="A120">
        <v>116</v>
      </c>
      <c r="B120" s="2">
        <f t="shared" si="26"/>
        <v>4214814331.8000002</v>
      </c>
      <c r="C120">
        <f t="shared" si="27"/>
        <v>41726661884820</v>
      </c>
      <c r="D120" s="2">
        <f t="shared" si="28"/>
        <v>471381178.10000002</v>
      </c>
      <c r="E120" s="2"/>
      <c r="J120" s="1">
        <v>84000</v>
      </c>
      <c r="K120">
        <v>9900</v>
      </c>
      <c r="L120">
        <f t="shared" si="25"/>
        <v>15712706</v>
      </c>
      <c r="M120">
        <v>4520</v>
      </c>
      <c r="N120">
        <f t="shared" si="24"/>
        <v>392818</v>
      </c>
    </row>
    <row r="121" spans="1:14" x14ac:dyDescent="0.25">
      <c r="A121">
        <v>117</v>
      </c>
      <c r="B121" s="2">
        <f t="shared" si="26"/>
        <v>4686195509.8999996</v>
      </c>
      <c r="C121">
        <f t="shared" si="27"/>
        <v>46393335548010</v>
      </c>
      <c r="D121" s="2">
        <f t="shared" si="28"/>
        <v>524100040.10000002</v>
      </c>
      <c r="E121" s="2"/>
      <c r="J121" s="1">
        <v>84000</v>
      </c>
      <c r="K121">
        <v>9900</v>
      </c>
      <c r="L121">
        <f t="shared" si="25"/>
        <v>17470001.400000002</v>
      </c>
      <c r="M121">
        <v>4520</v>
      </c>
      <c r="N121">
        <f t="shared" si="24"/>
        <v>436751</v>
      </c>
    </row>
    <row r="122" spans="1:14" x14ac:dyDescent="0.25">
      <c r="A122">
        <v>118</v>
      </c>
      <c r="B122" s="2">
        <f t="shared" si="26"/>
        <v>5210295550</v>
      </c>
      <c r="C122">
        <f t="shared" si="27"/>
        <v>51581925945000</v>
      </c>
      <c r="D122" s="2">
        <f t="shared" si="28"/>
        <v>582714933.89999998</v>
      </c>
      <c r="E122" s="2"/>
      <c r="J122" s="1">
        <v>84000</v>
      </c>
      <c r="K122">
        <v>9900</v>
      </c>
      <c r="L122">
        <f t="shared" si="25"/>
        <v>19423831.200000003</v>
      </c>
      <c r="M122">
        <v>4520</v>
      </c>
      <c r="N122">
        <f t="shared" si="24"/>
        <v>485596</v>
      </c>
    </row>
    <row r="123" spans="1:14" x14ac:dyDescent="0.25">
      <c r="A123">
        <v>119</v>
      </c>
      <c r="B123" s="2">
        <f t="shared" si="26"/>
        <v>5793010483.8999996</v>
      </c>
      <c r="C123">
        <f t="shared" si="27"/>
        <v>57350803790610</v>
      </c>
      <c r="D123" s="2">
        <f t="shared" si="28"/>
        <v>647885266.5</v>
      </c>
      <c r="E123" s="2"/>
      <c r="J123" s="1">
        <v>84000</v>
      </c>
      <c r="K123">
        <v>9900</v>
      </c>
      <c r="L123">
        <f t="shared" si="25"/>
        <v>21596175.600000001</v>
      </c>
      <c r="M123">
        <v>4520</v>
      </c>
      <c r="N123">
        <f t="shared" si="24"/>
        <v>539905</v>
      </c>
    </row>
    <row r="124" spans="1:14" x14ac:dyDescent="0.25">
      <c r="A124">
        <v>120</v>
      </c>
      <c r="B124" s="2">
        <f t="shared" si="26"/>
        <v>6440895750.3999996</v>
      </c>
      <c r="C124">
        <f t="shared" si="27"/>
        <v>63764867928960</v>
      </c>
      <c r="D124" s="2">
        <f t="shared" si="28"/>
        <v>720344192.60000002</v>
      </c>
      <c r="E124" s="2"/>
      <c r="J124" s="1">
        <v>84000</v>
      </c>
      <c r="K124">
        <v>9900</v>
      </c>
      <c r="L124">
        <f t="shared" si="25"/>
        <v>24011473.100000001</v>
      </c>
      <c r="M124">
        <v>4520</v>
      </c>
      <c r="N124">
        <f t="shared" si="24"/>
        <v>600287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2018-10-02T07:11:31Z</dcterms:created>
  <dcterms:modified xsi:type="dcterms:W3CDTF">2018-10-19T05:57:12Z</dcterms:modified>
</cp:coreProperties>
</file>