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T\Desktop\PROJECTS\THUNG_GAO_IOT\TAI CHINH\"/>
    </mc:Choice>
  </mc:AlternateContent>
  <xr:revisionPtr revIDLastSave="0" documentId="13_ncr:1_{3F9EDE56-AA28-4BCC-83FA-CC062E01A9B9}" xr6:coauthVersionLast="36" xr6:coauthVersionMax="36" xr10:uidLastSave="{00000000-0000-0000-0000-000000000000}"/>
  <bookViews>
    <workbookView xWindow="0" yWindow="0" windowWidth="28800" windowHeight="12225" xr2:uid="{3A1884C2-1EFC-44AC-BA95-2AB60B7F898A}"/>
  </bookViews>
  <sheets>
    <sheet name="Trang_tính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4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E5" i="1"/>
  <c r="I5" i="1"/>
  <c r="H5" i="1" s="1"/>
  <c r="E4" i="1"/>
  <c r="I4" i="1"/>
  <c r="H4" i="1" s="1"/>
  <c r="B5" i="1"/>
  <c r="G4" i="1"/>
  <c r="L4" i="1"/>
  <c r="C5" i="1" l="1"/>
  <c r="D5" i="1" l="1"/>
  <c r="L5" i="1" l="1"/>
  <c r="B6" i="1"/>
  <c r="C6" i="1" l="1"/>
  <c r="E6" i="1" s="1"/>
  <c r="I6" i="1" l="1"/>
  <c r="H6" i="1" s="1"/>
  <c r="D6" i="1"/>
  <c r="B7" i="1" s="1"/>
  <c r="C7" i="1" s="1"/>
  <c r="E7" i="1" s="1"/>
  <c r="I7" i="1" l="1"/>
  <c r="H7" i="1" s="1"/>
  <c r="L6" i="1"/>
  <c r="D7" i="1" l="1"/>
  <c r="L7" i="1" l="1"/>
  <c r="B8" i="1"/>
  <c r="C8" i="1" s="1"/>
  <c r="E8" i="1" s="1"/>
  <c r="I8" i="1" l="1"/>
  <c r="H8" i="1" s="1"/>
  <c r="D8" i="1"/>
  <c r="B9" i="1" s="1"/>
  <c r="L8" i="1" l="1"/>
  <c r="C9" i="1"/>
  <c r="E9" i="1" s="1"/>
  <c r="I9" i="1" l="1"/>
  <c r="H9" i="1" s="1"/>
  <c r="D9" i="1"/>
  <c r="B10" i="1" s="1"/>
  <c r="L9" i="1" l="1"/>
  <c r="C10" i="1"/>
  <c r="E10" i="1" s="1"/>
  <c r="I10" i="1" l="1"/>
  <c r="H10" i="1" s="1"/>
  <c r="D10" i="1"/>
  <c r="L10" i="1" l="1"/>
  <c r="B11" i="1"/>
  <c r="C11" i="1" s="1"/>
  <c r="E11" i="1" s="1"/>
  <c r="I11" i="1" l="1"/>
  <c r="H11" i="1" s="1"/>
  <c r="D11" i="1" l="1"/>
  <c r="L11" i="1" l="1"/>
  <c r="B12" i="1"/>
  <c r="C12" i="1" s="1"/>
  <c r="E12" i="1" s="1"/>
  <c r="I12" i="1" l="1"/>
  <c r="H12" i="1" s="1"/>
  <c r="D12" i="1"/>
  <c r="B13" i="1" l="1"/>
  <c r="C13" i="1" s="1"/>
  <c r="E13" i="1" s="1"/>
  <c r="L12" i="1"/>
  <c r="I13" i="1" l="1"/>
  <c r="H13" i="1" s="1"/>
  <c r="D13" i="1"/>
  <c r="B14" i="1" l="1"/>
  <c r="C14" i="1" s="1"/>
  <c r="E14" i="1" s="1"/>
  <c r="L13" i="1"/>
  <c r="I14" i="1" l="1"/>
  <c r="H14" i="1" s="1"/>
  <c r="D14" i="1"/>
  <c r="B15" i="1" l="1"/>
  <c r="C15" i="1" s="1"/>
  <c r="E15" i="1" s="1"/>
  <c r="L14" i="1"/>
  <c r="I15" i="1" l="1"/>
  <c r="H15" i="1" s="1"/>
  <c r="D15" i="1"/>
  <c r="P4" i="1"/>
  <c r="B16" i="1" l="1"/>
  <c r="C16" i="1" s="1"/>
  <c r="D16" i="1" s="1"/>
  <c r="B17" i="1" s="1"/>
  <c r="C17" i="1" s="1"/>
  <c r="D17" i="1" s="1"/>
  <c r="B18" i="1" s="1"/>
  <c r="L15" i="1"/>
  <c r="L16" i="1" l="1"/>
  <c r="L17" i="1"/>
  <c r="C18" i="1"/>
  <c r="D18" i="1" l="1"/>
  <c r="B19" i="1" s="1"/>
  <c r="L18" i="1" l="1"/>
  <c r="C19" i="1"/>
  <c r="D19" i="1" l="1"/>
  <c r="L19" i="1" l="1"/>
  <c r="B20" i="1"/>
  <c r="C20" i="1" l="1"/>
  <c r="D20" i="1" s="1"/>
  <c r="B21" i="1" s="1"/>
  <c r="L20" i="1" l="1"/>
  <c r="C21" i="1"/>
  <c r="O4" i="1"/>
  <c r="D21" i="1" l="1"/>
  <c r="L21" i="1" l="1"/>
  <c r="B22" i="1"/>
  <c r="C22" i="1" l="1"/>
  <c r="D22" i="1" s="1"/>
  <c r="B23" i="1" s="1"/>
  <c r="L22" i="1" l="1"/>
  <c r="C23" i="1"/>
  <c r="D23" i="1" l="1"/>
  <c r="B24" i="1" s="1"/>
  <c r="L23" i="1" l="1"/>
  <c r="C24" i="1"/>
  <c r="D24" i="1" l="1"/>
  <c r="B25" i="1" s="1"/>
  <c r="L24" i="1" l="1"/>
  <c r="C25" i="1"/>
  <c r="D25" i="1" l="1"/>
  <c r="B26" i="1" s="1"/>
  <c r="L25" i="1" l="1"/>
  <c r="C26" i="1" l="1"/>
  <c r="D26" i="1" l="1"/>
  <c r="B27" i="1" s="1"/>
  <c r="L26" i="1" l="1"/>
  <c r="C27" i="1"/>
  <c r="D27" i="1" l="1"/>
  <c r="B28" i="1" s="1"/>
  <c r="L27" i="1" l="1"/>
  <c r="C28" i="1"/>
  <c r="D28" i="1" l="1"/>
  <c r="B29" i="1" s="1"/>
  <c r="L28" i="1" l="1"/>
  <c r="C29" i="1"/>
  <c r="D29" i="1" l="1"/>
  <c r="L29" i="1" l="1"/>
  <c r="B30" i="1"/>
  <c r="C30" i="1" l="1"/>
  <c r="D30" i="1" s="1"/>
  <c r="B31" i="1" s="1"/>
  <c r="L30" i="1" l="1"/>
  <c r="C31" i="1"/>
  <c r="D31" i="1" l="1"/>
  <c r="B32" i="1" s="1"/>
  <c r="L31" i="1" l="1"/>
  <c r="C32" i="1"/>
  <c r="D32" i="1" l="1"/>
  <c r="B33" i="1" s="1"/>
  <c r="L32" i="1" l="1"/>
  <c r="C33" i="1"/>
  <c r="D33" i="1" l="1"/>
  <c r="B34" i="1" s="1"/>
  <c r="L33" i="1" l="1"/>
  <c r="C34" i="1"/>
  <c r="D34" i="1" l="1"/>
  <c r="B35" i="1" s="1"/>
  <c r="L34" i="1" l="1"/>
  <c r="C35" i="1"/>
  <c r="D35" i="1" l="1"/>
  <c r="B36" i="1" s="1"/>
  <c r="L35" i="1" l="1"/>
  <c r="C36" i="1" l="1"/>
  <c r="D36" i="1" l="1"/>
  <c r="B37" i="1" s="1"/>
  <c r="L36" i="1" l="1"/>
  <c r="C37" i="1"/>
  <c r="D37" i="1" l="1"/>
  <c r="B38" i="1" s="1"/>
  <c r="L37" i="1" l="1"/>
  <c r="C38" i="1" l="1"/>
  <c r="D38" i="1" l="1"/>
  <c r="B39" i="1" s="1"/>
  <c r="L38" i="1" l="1"/>
  <c r="C39" i="1"/>
  <c r="D39" i="1" l="1"/>
  <c r="B40" i="1" s="1"/>
  <c r="L39" i="1" l="1"/>
  <c r="C40" i="1" l="1"/>
  <c r="D40" i="1" l="1"/>
  <c r="B41" i="1" s="1"/>
  <c r="L40" i="1" l="1"/>
  <c r="C41" i="1"/>
  <c r="D41" i="1" l="1"/>
  <c r="B42" i="1" s="1"/>
  <c r="L41" i="1" l="1"/>
  <c r="C42" i="1" l="1"/>
  <c r="D42" i="1" l="1"/>
  <c r="B43" i="1" s="1"/>
  <c r="L42" i="1" l="1"/>
  <c r="C43" i="1"/>
  <c r="D43" i="1" l="1"/>
  <c r="B44" i="1" s="1"/>
  <c r="L43" i="1" l="1"/>
  <c r="C44" i="1" l="1"/>
  <c r="D44" i="1" l="1"/>
  <c r="B45" i="1" s="1"/>
  <c r="L44" i="1" l="1"/>
  <c r="C45" i="1"/>
  <c r="D45" i="1" l="1"/>
  <c r="B46" i="1" s="1"/>
  <c r="L45" i="1" l="1"/>
  <c r="C46" i="1" l="1"/>
  <c r="D46" i="1" l="1"/>
  <c r="L46" i="1" l="1"/>
  <c r="B47" i="1"/>
  <c r="C47" i="1" l="1"/>
  <c r="D47" i="1" s="1"/>
  <c r="L47" i="1" s="1"/>
  <c r="B48" i="1" l="1"/>
  <c r="C48" i="1" s="1"/>
  <c r="D48" i="1" l="1"/>
  <c r="B49" i="1" s="1"/>
  <c r="L48" i="1" l="1"/>
  <c r="C49" i="1" l="1"/>
  <c r="D49" i="1" l="1"/>
  <c r="B50" i="1" s="1"/>
  <c r="L49" i="1" l="1"/>
  <c r="C50" i="1"/>
  <c r="D50" i="1" l="1"/>
  <c r="B51" i="1" s="1"/>
  <c r="L50" i="1" l="1"/>
  <c r="C51" i="1" l="1"/>
  <c r="D51" i="1" l="1"/>
  <c r="B52" i="1" s="1"/>
  <c r="L51" i="1" l="1"/>
  <c r="C52" i="1"/>
  <c r="D52" i="1" l="1"/>
  <c r="L52" i="1" l="1"/>
  <c r="B53" i="1"/>
  <c r="C53" i="1" l="1"/>
  <c r="D53" i="1" s="1"/>
  <c r="L53" i="1" s="1"/>
  <c r="B54" i="1" l="1"/>
  <c r="C54" i="1" s="1"/>
  <c r="D54" i="1" l="1"/>
  <c r="B55" i="1" s="1"/>
  <c r="L54" i="1" l="1"/>
  <c r="C55" i="1"/>
  <c r="D55" i="1" l="1"/>
  <c r="B56" i="1" s="1"/>
  <c r="L55" i="1" l="1"/>
  <c r="C56" i="1" l="1"/>
  <c r="D56" i="1" l="1"/>
  <c r="B57" i="1" s="1"/>
  <c r="L56" i="1" l="1"/>
  <c r="C57" i="1" l="1"/>
  <c r="D57" i="1" l="1"/>
  <c r="B58" i="1" s="1"/>
  <c r="L57" i="1" l="1"/>
  <c r="C58" i="1"/>
  <c r="D58" i="1" l="1"/>
  <c r="B59" i="1" s="1"/>
  <c r="L58" i="1" l="1"/>
  <c r="C59" i="1" l="1"/>
  <c r="D59" i="1" l="1"/>
  <c r="B60" i="1" s="1"/>
  <c r="L59" i="1" l="1"/>
  <c r="C60" i="1"/>
  <c r="D60" i="1" l="1"/>
  <c r="B61" i="1" s="1"/>
  <c r="L60" i="1" l="1"/>
  <c r="C61" i="1"/>
  <c r="D61" i="1" l="1"/>
  <c r="B62" i="1" s="1"/>
  <c r="L61" i="1" l="1"/>
  <c r="C62" i="1"/>
  <c r="D62" i="1" l="1"/>
  <c r="B63" i="1" s="1"/>
  <c r="L62" i="1" l="1"/>
  <c r="C63" i="1"/>
  <c r="D63" i="1" l="1"/>
  <c r="B64" i="1" s="1"/>
  <c r="L63" i="1" l="1"/>
  <c r="C64" i="1"/>
  <c r="D64" i="1" l="1"/>
  <c r="B65" i="1" s="1"/>
  <c r="L64" i="1" l="1"/>
  <c r="C65" i="1"/>
  <c r="D65" i="1" l="1"/>
  <c r="B66" i="1" s="1"/>
  <c r="L65" i="1" l="1"/>
  <c r="C66" i="1"/>
  <c r="D66" i="1" l="1"/>
  <c r="B67" i="1" s="1"/>
  <c r="L66" i="1" l="1"/>
  <c r="C67" i="1" l="1"/>
  <c r="D67" i="1" l="1"/>
  <c r="B68" i="1" s="1"/>
  <c r="L67" i="1" l="1"/>
  <c r="C68" i="1"/>
  <c r="D68" i="1" l="1"/>
  <c r="B69" i="1" s="1"/>
  <c r="L68" i="1" l="1"/>
  <c r="C69" i="1" l="1"/>
  <c r="D69" i="1" l="1"/>
  <c r="B70" i="1" s="1"/>
  <c r="L69" i="1" l="1"/>
  <c r="C70" i="1"/>
  <c r="D70" i="1" l="1"/>
  <c r="B71" i="1" s="1"/>
  <c r="L70" i="1" l="1"/>
  <c r="C71" i="1"/>
  <c r="D71" i="1" l="1"/>
  <c r="B72" i="1" s="1"/>
  <c r="L71" i="1" l="1"/>
  <c r="C72" i="1"/>
  <c r="D72" i="1" l="1"/>
  <c r="B73" i="1" s="1"/>
  <c r="L72" i="1" l="1"/>
  <c r="C73" i="1"/>
  <c r="D73" i="1" l="1"/>
  <c r="B74" i="1" s="1"/>
  <c r="L73" i="1" l="1"/>
  <c r="C74" i="1"/>
  <c r="D74" i="1" l="1"/>
  <c r="B75" i="1" s="1"/>
  <c r="L74" i="1" l="1"/>
  <c r="C75" i="1"/>
  <c r="D75" i="1" l="1"/>
  <c r="B76" i="1" s="1"/>
  <c r="L75" i="1" l="1"/>
  <c r="C76" i="1"/>
  <c r="D76" i="1" l="1"/>
  <c r="B77" i="1" s="1"/>
  <c r="L76" i="1" l="1"/>
  <c r="C77" i="1" l="1"/>
  <c r="D77" i="1" l="1"/>
  <c r="B78" i="1" s="1"/>
  <c r="L77" i="1" l="1"/>
  <c r="C78" i="1" l="1"/>
  <c r="D78" i="1" l="1"/>
  <c r="B79" i="1" s="1"/>
  <c r="L78" i="1" l="1"/>
  <c r="C79" i="1" l="1"/>
  <c r="D79" i="1" l="1"/>
  <c r="B80" i="1" s="1"/>
  <c r="L79" i="1" l="1"/>
  <c r="C80" i="1"/>
  <c r="D80" i="1" l="1"/>
  <c r="B81" i="1" s="1"/>
  <c r="L80" i="1" l="1"/>
  <c r="C81" i="1"/>
  <c r="D81" i="1" l="1"/>
  <c r="B82" i="1" s="1"/>
  <c r="L81" i="1" l="1"/>
  <c r="C82" i="1"/>
  <c r="D82" i="1" l="1"/>
  <c r="B83" i="1" s="1"/>
  <c r="L82" i="1" l="1"/>
  <c r="C83" i="1"/>
  <c r="D83" i="1" l="1"/>
  <c r="B84" i="1" s="1"/>
  <c r="L83" i="1" l="1"/>
  <c r="C84" i="1"/>
  <c r="D84" i="1" l="1"/>
  <c r="B85" i="1" s="1"/>
  <c r="L84" i="1" l="1"/>
  <c r="C85" i="1"/>
  <c r="D85" i="1" l="1"/>
  <c r="B86" i="1" s="1"/>
  <c r="L85" i="1" l="1"/>
  <c r="C86" i="1"/>
  <c r="D86" i="1" l="1"/>
  <c r="B87" i="1" s="1"/>
  <c r="L86" i="1" l="1"/>
  <c r="C87" i="1" l="1"/>
  <c r="D87" i="1" l="1"/>
  <c r="B88" i="1" s="1"/>
  <c r="L87" i="1" l="1"/>
  <c r="C88" i="1"/>
  <c r="D88" i="1" l="1"/>
  <c r="B89" i="1" s="1"/>
  <c r="L88" i="1" l="1"/>
  <c r="C89" i="1"/>
  <c r="D89" i="1" l="1"/>
  <c r="B90" i="1" s="1"/>
  <c r="L89" i="1" l="1"/>
  <c r="C90" i="1"/>
  <c r="D90" i="1" l="1"/>
  <c r="B91" i="1" s="1"/>
  <c r="L90" i="1" l="1"/>
  <c r="C91" i="1"/>
  <c r="D91" i="1" l="1"/>
  <c r="L91" i="1" l="1"/>
  <c r="B92" i="1"/>
  <c r="C92" i="1" s="1"/>
  <c r="D92" i="1" l="1"/>
  <c r="B93" i="1" s="1"/>
  <c r="L92" i="1" l="1"/>
  <c r="C93" i="1"/>
  <c r="D93" i="1" l="1"/>
  <c r="B94" i="1" s="1"/>
  <c r="L93" i="1" l="1"/>
  <c r="C94" i="1" l="1"/>
  <c r="D94" i="1" l="1"/>
  <c r="B95" i="1" s="1"/>
  <c r="L94" i="1" l="1"/>
  <c r="C95" i="1" l="1"/>
  <c r="D95" i="1" l="1"/>
  <c r="B96" i="1" s="1"/>
  <c r="L95" i="1" l="1"/>
  <c r="C96" i="1"/>
  <c r="D96" i="1" l="1"/>
  <c r="B97" i="1" s="1"/>
  <c r="L96" i="1" l="1"/>
  <c r="C97" i="1" l="1"/>
  <c r="D97" i="1" l="1"/>
  <c r="B98" i="1" s="1"/>
  <c r="L97" i="1" l="1"/>
  <c r="C98" i="1"/>
  <c r="D98" i="1" l="1"/>
  <c r="B99" i="1" s="1"/>
  <c r="L98" i="1" l="1"/>
  <c r="C99" i="1" l="1"/>
  <c r="D99" i="1" l="1"/>
  <c r="B100" i="1" s="1"/>
  <c r="L99" i="1" l="1"/>
  <c r="C100" i="1"/>
  <c r="D100" i="1" l="1"/>
  <c r="B101" i="1" s="1"/>
  <c r="L100" i="1" l="1"/>
  <c r="C101" i="1"/>
  <c r="D101" i="1" l="1"/>
  <c r="B102" i="1" s="1"/>
  <c r="L101" i="1" l="1"/>
  <c r="C102" i="1"/>
  <c r="D102" i="1" l="1"/>
  <c r="B103" i="1" s="1"/>
  <c r="L102" i="1" l="1"/>
  <c r="C103" i="1"/>
  <c r="D103" i="1" l="1"/>
  <c r="B104" i="1" s="1"/>
  <c r="L103" i="1" l="1"/>
  <c r="C104" i="1"/>
  <c r="D104" i="1" l="1"/>
  <c r="B105" i="1" s="1"/>
  <c r="L104" i="1" l="1"/>
  <c r="C105" i="1" l="1"/>
  <c r="D105" i="1" l="1"/>
  <c r="B106" i="1" s="1"/>
  <c r="L105" i="1" l="1"/>
  <c r="C106" i="1"/>
  <c r="D106" i="1" l="1"/>
  <c r="B107" i="1" s="1"/>
  <c r="L106" i="1" l="1"/>
  <c r="C107" i="1"/>
  <c r="D107" i="1" l="1"/>
  <c r="B108" i="1" s="1"/>
  <c r="L107" i="1" l="1"/>
  <c r="C108" i="1"/>
  <c r="D108" i="1" l="1"/>
  <c r="B109" i="1" s="1"/>
  <c r="L108" i="1" l="1"/>
  <c r="C109" i="1"/>
  <c r="D109" i="1" l="1"/>
  <c r="B110" i="1" s="1"/>
  <c r="L109" i="1" l="1"/>
  <c r="C110" i="1"/>
  <c r="D110" i="1" l="1"/>
  <c r="B111" i="1" s="1"/>
  <c r="L110" i="1" l="1"/>
  <c r="C111" i="1"/>
  <c r="D111" i="1" l="1"/>
  <c r="B112" i="1" s="1"/>
  <c r="L111" i="1" l="1"/>
  <c r="C112" i="1"/>
  <c r="D112" i="1" l="1"/>
  <c r="B113" i="1" s="1"/>
  <c r="L112" i="1" l="1"/>
  <c r="C113" i="1"/>
  <c r="D113" i="1" l="1"/>
  <c r="L113" i="1" l="1"/>
  <c r="B114" i="1"/>
  <c r="C114" i="1" l="1"/>
  <c r="D114" i="1" s="1"/>
  <c r="B115" i="1" s="1"/>
  <c r="L114" i="1" l="1"/>
  <c r="C115" i="1"/>
  <c r="D115" i="1" l="1"/>
  <c r="B116" i="1" s="1"/>
  <c r="L115" i="1" l="1"/>
  <c r="C116" i="1"/>
  <c r="D116" i="1" l="1"/>
  <c r="B117" i="1" s="1"/>
  <c r="L116" i="1" l="1"/>
  <c r="C117" i="1"/>
  <c r="D117" i="1" l="1"/>
  <c r="B118" i="1" s="1"/>
  <c r="L117" i="1" l="1"/>
  <c r="C118" i="1"/>
  <c r="D118" i="1" l="1"/>
  <c r="B119" i="1" s="1"/>
  <c r="L118" i="1" l="1"/>
  <c r="C119" i="1"/>
  <c r="D119" i="1" l="1"/>
  <c r="B120" i="1" s="1"/>
  <c r="L119" i="1" l="1"/>
  <c r="C120" i="1"/>
  <c r="D120" i="1" l="1"/>
  <c r="B121" i="1" s="1"/>
  <c r="L120" i="1" l="1"/>
  <c r="C121" i="1"/>
  <c r="D121" i="1" l="1"/>
  <c r="B122" i="1" s="1"/>
  <c r="L121" i="1" l="1"/>
  <c r="C122" i="1"/>
  <c r="D122" i="1" l="1"/>
  <c r="B123" i="1" s="1"/>
  <c r="L122" i="1" l="1"/>
  <c r="C123" i="1"/>
  <c r="D123" i="1" l="1"/>
  <c r="B124" i="1" s="1"/>
  <c r="C124" i="1" s="1"/>
  <c r="L123" i="1" l="1"/>
  <c r="D124" i="1"/>
  <c r="L124" i="1" s="1"/>
</calcChain>
</file>

<file path=xl/sharedStrings.xml><?xml version="1.0" encoding="utf-8"?>
<sst xmlns="http://schemas.openxmlformats.org/spreadsheetml/2006/main" count="17" uniqueCount="17">
  <si>
    <t>Lưu ý tránh thuế thì phải lỗ tất cả các tháng, các năm đầu</t>
  </si>
  <si>
    <t>Cuối tháng phải sx xong hết thì đầu tháng xem như phân phối hết, đầu tháng mới được tính cho các sp sx mới</t>
  </si>
  <si>
    <t>Tháng</t>
  </si>
  <si>
    <t>số sp</t>
  </si>
  <si>
    <t>lợi nhuận</t>
  </si>
  <si>
    <t>sp support von</t>
  </si>
  <si>
    <t>$ support</t>
  </si>
  <si>
    <t>chi phí đầu tư</t>
  </si>
  <si>
    <t>chi phí sx</t>
  </si>
  <si>
    <t>tiền thu lại tháng</t>
  </si>
  <si>
    <t>tổng chi phí</t>
  </si>
  <si>
    <t>số sp 1day</t>
  </si>
  <si>
    <t>chi phí nhân công/sp</t>
  </si>
  <si>
    <t>chi phí sp công nhân</t>
  </si>
  <si>
    <t>sp dự đoán</t>
  </si>
  <si>
    <t>tiền hỗ trợ sp phát sinh</t>
  </si>
  <si>
    <t>ước lượng công nhân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</si>
</sst>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Fill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8D127-5AD6-47DC-B6C3-A8636D1C28B5}">
  <dimension ref="A1:P124"/>
  <sheetViews>
    <sheetView tabSelected="1" workbookViewId="0">
      <selection activeCell="C28" sqref="C28"/>
    </sheetView>
  </sheetViews>
  <sheetFormatPr defaultRowHeight="15" x14ac:dyDescent="0.25"/>
  <cols>
    <col min="2" max="2" width="16.85546875" customWidth="1"/>
    <col min="3" max="3" width="20.85546875" customWidth="1"/>
    <col min="4" max="4" width="11.5703125" customWidth="1"/>
    <col min="5" max="5" width="21" customWidth="1"/>
    <col min="6" max="6" width="22.5703125" customWidth="1"/>
    <col min="7" max="7" width="12.140625" customWidth="1"/>
    <col min="8" max="8" width="16" customWidth="1"/>
    <col min="9" max="9" width="22.28515625" customWidth="1"/>
    <col min="11" max="11" width="16.85546875" customWidth="1"/>
    <col min="12" max="12" width="12.7109375" customWidth="1"/>
    <col min="13" max="14" width="20.42578125" customWidth="1"/>
    <col min="15" max="15" width="14.28515625" customWidth="1"/>
    <col min="16" max="16" width="11" bestFit="1" customWidth="1"/>
  </cols>
  <sheetData>
    <row r="1" spans="1:16" x14ac:dyDescent="0.25">
      <c r="A1" t="s">
        <v>0</v>
      </c>
      <c r="G1" t="s">
        <v>1</v>
      </c>
    </row>
    <row r="3" spans="1:16" x14ac:dyDescent="0.25">
      <c r="A3" t="s">
        <v>2</v>
      </c>
      <c r="B3" t="s">
        <v>3</v>
      </c>
      <c r="C3" t="s">
        <v>4</v>
      </c>
      <c r="D3" t="s">
        <v>14</v>
      </c>
      <c r="E3" t="s">
        <v>15</v>
      </c>
      <c r="F3" t="s">
        <v>5</v>
      </c>
      <c r="G3" t="s">
        <v>6</v>
      </c>
      <c r="H3" t="s">
        <v>7</v>
      </c>
      <c r="I3" t="s">
        <v>13</v>
      </c>
      <c r="J3" t="s">
        <v>8</v>
      </c>
      <c r="K3" t="s">
        <v>9</v>
      </c>
      <c r="L3" t="s">
        <v>11</v>
      </c>
      <c r="M3" t="s">
        <v>12</v>
      </c>
      <c r="N3" t="s">
        <v>16</v>
      </c>
      <c r="O3" t="s">
        <v>10</v>
      </c>
    </row>
    <row r="4" spans="1:16" x14ac:dyDescent="0.25">
      <c r="A4">
        <v>0</v>
      </c>
      <c r="B4" s="1">
        <v>0</v>
      </c>
      <c r="C4">
        <v>0</v>
      </c>
      <c r="D4">
        <v>0</v>
      </c>
      <c r="E4" s="2">
        <f>M4*(C4/J4)</f>
        <v>0</v>
      </c>
      <c r="F4">
        <v>1000</v>
      </c>
      <c r="G4">
        <f>F4*100000</f>
        <v>100000000</v>
      </c>
      <c r="H4">
        <f>G4+I4</f>
        <v>105000000</v>
      </c>
      <c r="I4">
        <f t="shared" ref="I4:I15" si="0">F4*M4+E4</f>
        <v>5000000</v>
      </c>
      <c r="J4" s="1">
        <v>100000</v>
      </c>
      <c r="K4">
        <v>9900</v>
      </c>
      <c r="L4">
        <f>ROUNDUP((F4+D4)/30,1)</f>
        <v>33.4</v>
      </c>
      <c r="M4">
        <v>5000</v>
      </c>
      <c r="N4">
        <f t="shared" ref="N4:N68" si="1">ROUNDUP(L4/40,0.1)</f>
        <v>1</v>
      </c>
      <c r="O4">
        <f>SUM(H4:H106)</f>
        <v>1306281163.5</v>
      </c>
      <c r="P4">
        <f>SUM(I4:I28)</f>
        <v>106281163.5</v>
      </c>
    </row>
    <row r="5" spans="1:16" x14ac:dyDescent="0.25">
      <c r="A5">
        <v>1</v>
      </c>
      <c r="B5" s="2">
        <f>ROUND(F4+B4+D4,1)</f>
        <v>1000</v>
      </c>
      <c r="C5" s="2">
        <f>B5*K4</f>
        <v>9900000</v>
      </c>
      <c r="D5" s="2">
        <f>ROUND((C5+E5)/(M5+J5),1)</f>
        <v>99</v>
      </c>
      <c r="E5" s="2">
        <f>M5*(C5/J5)</f>
        <v>495000</v>
      </c>
      <c r="F5">
        <v>1000</v>
      </c>
      <c r="G5">
        <v>100000000</v>
      </c>
      <c r="H5">
        <f t="shared" ref="H5:H15" si="2">G5+I5</f>
        <v>105495000</v>
      </c>
      <c r="I5">
        <f t="shared" si="0"/>
        <v>5495000</v>
      </c>
      <c r="J5" s="1">
        <v>100000</v>
      </c>
      <c r="K5">
        <v>9900</v>
      </c>
      <c r="L5">
        <f>ROUNDUP((F5+D5)/30,1)</f>
        <v>36.700000000000003</v>
      </c>
      <c r="M5">
        <v>5000</v>
      </c>
      <c r="N5">
        <f t="shared" si="1"/>
        <v>1</v>
      </c>
    </row>
    <row r="6" spans="1:16" x14ac:dyDescent="0.25">
      <c r="A6">
        <v>2</v>
      </c>
      <c r="B6" s="2">
        <f>ROUND(F5+B5+D5,1)</f>
        <v>2099</v>
      </c>
      <c r="C6">
        <f>B6*K5</f>
        <v>20780100</v>
      </c>
      <c r="D6" s="2">
        <f>ROUND((C6+E6)/(M6+J6),1)</f>
        <v>207.8</v>
      </c>
      <c r="E6" s="2">
        <f>M6*(C6/J6)</f>
        <v>1039004.9999999999</v>
      </c>
      <c r="F6">
        <v>1000</v>
      </c>
      <c r="G6">
        <v>100000000</v>
      </c>
      <c r="H6">
        <f t="shared" si="2"/>
        <v>106039005</v>
      </c>
      <c r="I6">
        <f>F6*M6+E6</f>
        <v>6039005</v>
      </c>
      <c r="J6" s="1">
        <v>100000</v>
      </c>
      <c r="K6">
        <v>9900</v>
      </c>
      <c r="L6">
        <f>ROUNDUP((F6+D6)/30,1)</f>
        <v>40.300000000000004</v>
      </c>
      <c r="M6">
        <v>5000</v>
      </c>
      <c r="N6">
        <f t="shared" si="1"/>
        <v>2</v>
      </c>
    </row>
    <row r="7" spans="1:16" x14ac:dyDescent="0.25">
      <c r="A7">
        <v>3</v>
      </c>
      <c r="B7" s="2">
        <f>ROUND(F6+B6+D6,1)</f>
        <v>3306.8</v>
      </c>
      <c r="C7" s="2">
        <f>B7*K6</f>
        <v>32737320</v>
      </c>
      <c r="D7" s="2">
        <f>ROUND((C7+E7)/(M7+J7),1)</f>
        <v>327.39999999999998</v>
      </c>
      <c r="E7" s="2">
        <f>M7*(C7/J7)</f>
        <v>1636866</v>
      </c>
      <c r="F7">
        <v>1000</v>
      </c>
      <c r="G7">
        <v>100000000</v>
      </c>
      <c r="H7">
        <f t="shared" si="2"/>
        <v>106636866</v>
      </c>
      <c r="I7">
        <f t="shared" si="0"/>
        <v>6636866</v>
      </c>
      <c r="J7" s="1">
        <v>100000</v>
      </c>
      <c r="K7">
        <v>9900</v>
      </c>
      <c r="L7">
        <f>ROUNDUP((F7+D7)/30,1)</f>
        <v>44.300000000000004</v>
      </c>
      <c r="M7">
        <v>5000</v>
      </c>
      <c r="N7">
        <f t="shared" si="1"/>
        <v>2</v>
      </c>
    </row>
    <row r="8" spans="1:16" x14ac:dyDescent="0.25">
      <c r="A8">
        <v>4</v>
      </c>
      <c r="B8" s="2">
        <f>ROUND(F7+B7+D7,1)</f>
        <v>4634.2</v>
      </c>
      <c r="C8">
        <f>B8*K7</f>
        <v>45878580</v>
      </c>
      <c r="D8" s="2">
        <f>ROUND((C8+E8)/(M8+J8),1)</f>
        <v>458.8</v>
      </c>
      <c r="E8" s="2">
        <f>M8*(C8/J8)</f>
        <v>2293929</v>
      </c>
      <c r="F8">
        <v>1000</v>
      </c>
      <c r="G8">
        <v>100000000</v>
      </c>
      <c r="H8">
        <f t="shared" si="2"/>
        <v>107293929</v>
      </c>
      <c r="I8">
        <f t="shared" si="0"/>
        <v>7293929</v>
      </c>
      <c r="J8" s="1">
        <v>100000</v>
      </c>
      <c r="K8">
        <v>9900</v>
      </c>
      <c r="L8">
        <f>ROUNDUP((F8+D8)/30,1)</f>
        <v>48.7</v>
      </c>
      <c r="M8">
        <v>5000</v>
      </c>
      <c r="N8">
        <f t="shared" si="1"/>
        <v>2</v>
      </c>
    </row>
    <row r="9" spans="1:16" x14ac:dyDescent="0.25">
      <c r="A9">
        <v>5</v>
      </c>
      <c r="B9" s="2">
        <f>ROUND(F8+B8+D8,1)</f>
        <v>6093</v>
      </c>
      <c r="C9">
        <f>B9*K8</f>
        <v>60320700</v>
      </c>
      <c r="D9" s="2">
        <f>ROUND((C9+E9)/(M9+J9),1)</f>
        <v>603.20000000000005</v>
      </c>
      <c r="E9" s="2">
        <f>M9*(C9/J9)</f>
        <v>3016035</v>
      </c>
      <c r="F9">
        <v>1000</v>
      </c>
      <c r="G9">
        <v>100000000</v>
      </c>
      <c r="H9">
        <f t="shared" si="2"/>
        <v>108016035</v>
      </c>
      <c r="I9">
        <f t="shared" si="0"/>
        <v>8016035</v>
      </c>
      <c r="J9" s="1">
        <v>100000</v>
      </c>
      <c r="K9">
        <v>9900</v>
      </c>
      <c r="L9">
        <f>ROUNDUP((F9+D9)/30,1)</f>
        <v>53.5</v>
      </c>
      <c r="M9">
        <v>5000</v>
      </c>
      <c r="N9">
        <f t="shared" si="1"/>
        <v>2</v>
      </c>
    </row>
    <row r="10" spans="1:16" x14ac:dyDescent="0.25">
      <c r="A10">
        <v>6</v>
      </c>
      <c r="B10" s="2">
        <f>ROUND(F9+B9+D9,1)</f>
        <v>7696.2</v>
      </c>
      <c r="C10">
        <f>B10*K9</f>
        <v>76192380</v>
      </c>
      <c r="D10" s="2">
        <f>ROUND((C10+E10)/(M10+J10),1)</f>
        <v>761.9</v>
      </c>
      <c r="E10" s="2">
        <f>M10*(C10/J10)</f>
        <v>3809619</v>
      </c>
      <c r="F10">
        <v>1000</v>
      </c>
      <c r="G10">
        <v>100000000</v>
      </c>
      <c r="H10">
        <f t="shared" si="2"/>
        <v>108809619</v>
      </c>
      <c r="I10">
        <f t="shared" si="0"/>
        <v>8809619</v>
      </c>
      <c r="J10" s="1">
        <v>100000</v>
      </c>
      <c r="K10">
        <v>9900</v>
      </c>
      <c r="L10">
        <f>ROUNDUP((F10+D10)/30,1)</f>
        <v>58.800000000000004</v>
      </c>
      <c r="M10">
        <v>5000</v>
      </c>
      <c r="N10">
        <f t="shared" si="1"/>
        <v>2</v>
      </c>
    </row>
    <row r="11" spans="1:16" x14ac:dyDescent="0.25">
      <c r="A11">
        <v>7</v>
      </c>
      <c r="B11" s="2">
        <f>ROUND(F10+B10+D10,1)</f>
        <v>9458.1</v>
      </c>
      <c r="C11">
        <f>B11*K10</f>
        <v>93635190</v>
      </c>
      <c r="D11" s="2">
        <f>ROUND((C11+E11)/(M11+J11),1)</f>
        <v>936.4</v>
      </c>
      <c r="E11" s="2">
        <f>M11*(C11/J11)</f>
        <v>4681759.5</v>
      </c>
      <c r="F11">
        <v>1000</v>
      </c>
      <c r="G11">
        <v>100000000</v>
      </c>
      <c r="H11">
        <f t="shared" si="2"/>
        <v>109681759.5</v>
      </c>
      <c r="I11">
        <f t="shared" si="0"/>
        <v>9681759.5</v>
      </c>
      <c r="J11" s="1">
        <v>100000</v>
      </c>
      <c r="K11">
        <v>9900</v>
      </c>
      <c r="L11">
        <f>ROUNDUP((F11+D11)/30,1)</f>
        <v>64.599999999999994</v>
      </c>
      <c r="M11">
        <v>5000</v>
      </c>
      <c r="N11">
        <f t="shared" si="1"/>
        <v>2</v>
      </c>
    </row>
    <row r="12" spans="1:16" x14ac:dyDescent="0.25">
      <c r="A12">
        <v>8</v>
      </c>
      <c r="B12" s="2">
        <f>ROUND(F11+B11+D11,1)</f>
        <v>11394.5</v>
      </c>
      <c r="C12">
        <f>B12*K11</f>
        <v>112805550</v>
      </c>
      <c r="D12" s="2">
        <f>ROUND((C12+E12)/(M12+J12),1)</f>
        <v>1128.0999999999999</v>
      </c>
      <c r="E12" s="2">
        <f>M12*(C12/J12)</f>
        <v>5640277.5</v>
      </c>
      <c r="F12">
        <v>1000</v>
      </c>
      <c r="G12">
        <v>100000000</v>
      </c>
      <c r="H12">
        <f t="shared" si="2"/>
        <v>110640277.5</v>
      </c>
      <c r="I12">
        <f t="shared" si="0"/>
        <v>10640277.5</v>
      </c>
      <c r="J12" s="1">
        <v>100000</v>
      </c>
      <c r="K12">
        <v>9900</v>
      </c>
      <c r="L12">
        <f>ROUNDUP((F12+D12)/30,1)</f>
        <v>71</v>
      </c>
      <c r="M12">
        <v>5000</v>
      </c>
      <c r="N12">
        <f t="shared" si="1"/>
        <v>2</v>
      </c>
    </row>
    <row r="13" spans="1:16" x14ac:dyDescent="0.25">
      <c r="A13">
        <v>9</v>
      </c>
      <c r="B13" s="2">
        <f>ROUND(F12+B12+D12,1)</f>
        <v>13522.6</v>
      </c>
      <c r="C13">
        <f>B13*K12</f>
        <v>133873740</v>
      </c>
      <c r="D13" s="2">
        <f>ROUND((C13+E13)/(M13+J13),1)</f>
        <v>1338.7</v>
      </c>
      <c r="E13" s="2">
        <f>M13*(C13/J13)</f>
        <v>6693687</v>
      </c>
      <c r="F13">
        <v>1000</v>
      </c>
      <c r="G13">
        <v>100000000</v>
      </c>
      <c r="H13">
        <f t="shared" si="2"/>
        <v>111693687</v>
      </c>
      <c r="I13">
        <f t="shared" si="0"/>
        <v>11693687</v>
      </c>
      <c r="J13" s="1">
        <v>100000</v>
      </c>
      <c r="K13">
        <v>9900</v>
      </c>
      <c r="L13">
        <f>ROUNDUP((F13+D13)/30,1)</f>
        <v>78</v>
      </c>
      <c r="M13">
        <v>5000</v>
      </c>
      <c r="N13">
        <f t="shared" si="1"/>
        <v>2</v>
      </c>
    </row>
    <row r="14" spans="1:16" x14ac:dyDescent="0.25">
      <c r="A14">
        <v>10</v>
      </c>
      <c r="B14" s="2">
        <f>ROUND(F13+B13+D13,1)</f>
        <v>15861.3</v>
      </c>
      <c r="C14">
        <f>B14*K13</f>
        <v>157026870</v>
      </c>
      <c r="D14" s="2">
        <f>ROUND((C14+E14)/(M14+J14),1)</f>
        <v>1570.3</v>
      </c>
      <c r="E14" s="2">
        <f>M14*(C14/J14)</f>
        <v>7851343.5</v>
      </c>
      <c r="F14">
        <v>1000</v>
      </c>
      <c r="G14">
        <v>100000000</v>
      </c>
      <c r="H14">
        <f t="shared" si="2"/>
        <v>112851343.5</v>
      </c>
      <c r="I14">
        <f t="shared" si="0"/>
        <v>12851343.5</v>
      </c>
      <c r="J14" s="1">
        <v>100000</v>
      </c>
      <c r="K14">
        <v>9900</v>
      </c>
      <c r="L14">
        <f>ROUNDUP((F14+D14)/30,1)</f>
        <v>85.699999999999989</v>
      </c>
      <c r="M14">
        <v>5000</v>
      </c>
      <c r="N14">
        <f t="shared" si="1"/>
        <v>3</v>
      </c>
    </row>
    <row r="15" spans="1:16" x14ac:dyDescent="0.25">
      <c r="A15">
        <v>11</v>
      </c>
      <c r="B15" s="2">
        <f>ROUND(F14+B14+D14,1)</f>
        <v>18431.599999999999</v>
      </c>
      <c r="C15">
        <f>B15*K14</f>
        <v>182472840</v>
      </c>
      <c r="D15" s="2">
        <f>ROUND((C15+E15)/(M15+J15),1)</f>
        <v>1824.7</v>
      </c>
      <c r="E15" s="2">
        <f>M15*(C15/J15)</f>
        <v>9123642</v>
      </c>
      <c r="F15">
        <v>1000</v>
      </c>
      <c r="G15">
        <v>100000000</v>
      </c>
      <c r="H15">
        <f t="shared" si="2"/>
        <v>114123642</v>
      </c>
      <c r="I15">
        <f t="shared" si="0"/>
        <v>14123642</v>
      </c>
      <c r="J15" s="1">
        <v>100000</v>
      </c>
      <c r="K15">
        <v>9900</v>
      </c>
      <c r="L15">
        <f>ROUNDUP((F15+D15)/30,1)</f>
        <v>94.199999999999989</v>
      </c>
      <c r="M15">
        <v>5000</v>
      </c>
      <c r="N15">
        <f t="shared" si="1"/>
        <v>3</v>
      </c>
    </row>
    <row r="16" spans="1:16" x14ac:dyDescent="0.25">
      <c r="A16">
        <v>12</v>
      </c>
      <c r="B16" s="2">
        <f>ROUND(F15+B15+D15,1)</f>
        <v>21256.3</v>
      </c>
      <c r="C16">
        <f>B16*K15</f>
        <v>210437370</v>
      </c>
      <c r="D16" s="2">
        <f>ROUND((C16+E16)/(M16+J16),1)</f>
        <v>2004.2</v>
      </c>
      <c r="E16" s="2">
        <v>0</v>
      </c>
      <c r="J16" s="1">
        <v>100000</v>
      </c>
      <c r="K16">
        <v>9900</v>
      </c>
      <c r="L16">
        <f>ROUNDUP((F16+D16)/30,1)</f>
        <v>66.899999999999991</v>
      </c>
      <c r="M16">
        <v>5000</v>
      </c>
      <c r="N16">
        <f t="shared" si="1"/>
        <v>2</v>
      </c>
    </row>
    <row r="17" spans="1:14" x14ac:dyDescent="0.25">
      <c r="A17">
        <v>13</v>
      </c>
      <c r="B17" s="2">
        <f>ROUND(F16+B16+D16,1)</f>
        <v>23260.5</v>
      </c>
      <c r="C17">
        <f>B17*K16</f>
        <v>230278950</v>
      </c>
      <c r="D17" s="2">
        <f>ROUND((C17+E17)/(M17+J17),1)</f>
        <v>2193.1</v>
      </c>
      <c r="E17" s="2"/>
      <c r="J17" s="1">
        <v>100000</v>
      </c>
      <c r="K17">
        <v>9900</v>
      </c>
      <c r="L17">
        <f>ROUNDUP((F17+D17)/30,1)</f>
        <v>73.199999999999989</v>
      </c>
      <c r="M17">
        <v>5000</v>
      </c>
      <c r="N17">
        <f t="shared" si="1"/>
        <v>2</v>
      </c>
    </row>
    <row r="18" spans="1:14" x14ac:dyDescent="0.25">
      <c r="A18">
        <v>14</v>
      </c>
      <c r="B18" s="2">
        <f>ROUND(F17+B17+D17,1)</f>
        <v>25453.599999999999</v>
      </c>
      <c r="C18">
        <f>B18*K17</f>
        <v>251990640</v>
      </c>
      <c r="D18" s="2">
        <f>ROUND((C18+E18)/(M18+J18),1)</f>
        <v>2399.9</v>
      </c>
      <c r="E18" s="2"/>
      <c r="J18" s="1">
        <v>100000</v>
      </c>
      <c r="K18">
        <v>9900</v>
      </c>
      <c r="L18">
        <f>ROUNDUP((F18+D18)/30,1)</f>
        <v>80</v>
      </c>
      <c r="M18">
        <v>5000</v>
      </c>
      <c r="N18">
        <f t="shared" si="1"/>
        <v>2</v>
      </c>
    </row>
    <row r="19" spans="1:14" x14ac:dyDescent="0.25">
      <c r="A19">
        <v>15</v>
      </c>
      <c r="B19" s="2">
        <f>ROUND(F18+B18+D18,1)</f>
        <v>27853.5</v>
      </c>
      <c r="C19">
        <f>B19*K18</f>
        <v>275749650</v>
      </c>
      <c r="D19" s="2">
        <f>ROUND((C19+E19)/(M19+J19),1)</f>
        <v>2626.2</v>
      </c>
      <c r="E19" s="2"/>
      <c r="J19" s="1">
        <v>100000</v>
      </c>
      <c r="K19">
        <v>9900</v>
      </c>
      <c r="L19">
        <f>ROUNDUP((F19+D19)/30,1)</f>
        <v>87.6</v>
      </c>
      <c r="M19">
        <v>5000</v>
      </c>
      <c r="N19">
        <f t="shared" si="1"/>
        <v>3</v>
      </c>
    </row>
    <row r="20" spans="1:14" x14ac:dyDescent="0.25">
      <c r="A20">
        <v>16</v>
      </c>
      <c r="B20" s="2">
        <f>ROUND(F19+B19+D19,1)</f>
        <v>30479.7</v>
      </c>
      <c r="C20">
        <f>B20*K19</f>
        <v>301749030</v>
      </c>
      <c r="D20" s="2">
        <f>ROUND((C20+E20)/(M20+J20),1)</f>
        <v>2873.8</v>
      </c>
      <c r="E20" s="2"/>
      <c r="J20" s="1">
        <v>100000</v>
      </c>
      <c r="K20">
        <v>9900</v>
      </c>
      <c r="L20">
        <f>ROUNDUP((F20+D20)/30,1)</f>
        <v>95.8</v>
      </c>
      <c r="M20">
        <v>5000</v>
      </c>
      <c r="N20">
        <f t="shared" si="1"/>
        <v>3</v>
      </c>
    </row>
    <row r="21" spans="1:14" x14ac:dyDescent="0.25">
      <c r="A21">
        <v>17</v>
      </c>
      <c r="B21" s="2">
        <f>ROUND(F20+B20+D20,1)</f>
        <v>33353.5</v>
      </c>
      <c r="C21">
        <f>B21*K20</f>
        <v>330199650</v>
      </c>
      <c r="D21" s="2">
        <f>ROUND((C21+E21)/(M21+J21),1)</f>
        <v>3144.8</v>
      </c>
      <c r="E21" s="2"/>
      <c r="J21" s="1">
        <v>100000</v>
      </c>
      <c r="K21">
        <v>9900</v>
      </c>
      <c r="L21">
        <f>ROUNDUP((F21+D21)/30,1)</f>
        <v>104.89999999999999</v>
      </c>
      <c r="M21">
        <v>5000</v>
      </c>
      <c r="N21">
        <f t="shared" si="1"/>
        <v>3</v>
      </c>
    </row>
    <row r="22" spans="1:14" x14ac:dyDescent="0.25">
      <c r="A22">
        <v>18</v>
      </c>
      <c r="B22" s="2">
        <f>ROUND(F21+B21+D21,1)</f>
        <v>36498.300000000003</v>
      </c>
      <c r="C22">
        <f>B22*K21</f>
        <v>361333170</v>
      </c>
      <c r="D22" s="2">
        <f>ROUND((C22+E22)/(M22+J22),1)</f>
        <v>3441.3</v>
      </c>
      <c r="E22" s="2"/>
      <c r="J22" s="1">
        <v>100000</v>
      </c>
      <c r="K22">
        <v>9900</v>
      </c>
      <c r="L22">
        <f>ROUNDUP((F22+D22)/30,1)</f>
        <v>114.8</v>
      </c>
      <c r="M22">
        <v>5000</v>
      </c>
      <c r="N22">
        <f t="shared" si="1"/>
        <v>3</v>
      </c>
    </row>
    <row r="23" spans="1:14" x14ac:dyDescent="0.25">
      <c r="A23">
        <v>19</v>
      </c>
      <c r="B23" s="2">
        <f>ROUND(F22+B22+D22,1)</f>
        <v>39939.599999999999</v>
      </c>
      <c r="C23">
        <f>B23*K22</f>
        <v>395402040</v>
      </c>
      <c r="D23" s="2">
        <f>ROUND((C23+E23)/(M23+J23),1)</f>
        <v>3765.7</v>
      </c>
      <c r="E23" s="2"/>
      <c r="J23" s="1">
        <v>100000</v>
      </c>
      <c r="K23">
        <v>9900</v>
      </c>
      <c r="L23">
        <f>ROUNDUP((F23+D23)/30,1)</f>
        <v>125.6</v>
      </c>
      <c r="M23">
        <v>5000</v>
      </c>
      <c r="N23">
        <f t="shared" si="1"/>
        <v>4</v>
      </c>
    </row>
    <row r="24" spans="1:14" x14ac:dyDescent="0.25">
      <c r="A24">
        <v>20</v>
      </c>
      <c r="B24" s="2">
        <f>ROUND(F23+B23+D23,1)</f>
        <v>43705.3</v>
      </c>
      <c r="C24">
        <f>B24*K23</f>
        <v>432682470</v>
      </c>
      <c r="D24" s="2">
        <f>ROUND((C24+E24)/(M24+J24),1)</f>
        <v>4120.8</v>
      </c>
      <c r="E24" s="2"/>
      <c r="J24" s="1">
        <v>100000</v>
      </c>
      <c r="K24">
        <v>9900</v>
      </c>
      <c r="L24">
        <f>ROUNDUP((F24+D24)/30,1)</f>
        <v>137.4</v>
      </c>
      <c r="M24">
        <v>5000</v>
      </c>
      <c r="N24">
        <f t="shared" si="1"/>
        <v>4</v>
      </c>
    </row>
    <row r="25" spans="1:14" x14ac:dyDescent="0.25">
      <c r="A25">
        <v>21</v>
      </c>
      <c r="B25" s="2">
        <f>ROUND(F24+B24+D24,1)</f>
        <v>47826.1</v>
      </c>
      <c r="C25">
        <f>B25*K24</f>
        <v>473478390</v>
      </c>
      <c r="D25" s="2">
        <f>ROUND((C25+E25)/(M25+J25),1)</f>
        <v>4509.3</v>
      </c>
      <c r="E25" s="2"/>
      <c r="J25" s="1">
        <v>100000</v>
      </c>
      <c r="K25">
        <v>9900</v>
      </c>
      <c r="L25">
        <f>ROUNDUP((F25+D25)/30,1)</f>
        <v>150.4</v>
      </c>
      <c r="M25">
        <v>5000</v>
      </c>
      <c r="N25">
        <f t="shared" si="1"/>
        <v>4</v>
      </c>
    </row>
    <row r="26" spans="1:14" x14ac:dyDescent="0.25">
      <c r="A26">
        <v>22</v>
      </c>
      <c r="B26" s="2">
        <f>ROUND(F25+B25+D25,1)</f>
        <v>52335.4</v>
      </c>
      <c r="C26">
        <f>B26*K25</f>
        <v>518120460</v>
      </c>
      <c r="D26" s="2">
        <f>ROUND((C26+E26)/(M26+J26),1)</f>
        <v>4934.5</v>
      </c>
      <c r="E26" s="2"/>
      <c r="J26" s="1">
        <v>100000</v>
      </c>
      <c r="K26">
        <v>9900</v>
      </c>
      <c r="L26">
        <f>ROUNDUP((F26+D26)/30,1)</f>
        <v>164.5</v>
      </c>
      <c r="M26">
        <v>5000</v>
      </c>
      <c r="N26">
        <f t="shared" si="1"/>
        <v>5</v>
      </c>
    </row>
    <row r="27" spans="1:14" x14ac:dyDescent="0.25">
      <c r="A27">
        <v>23</v>
      </c>
      <c r="B27" s="2">
        <f>ROUND(F26+B26+D26,1)</f>
        <v>57269.9</v>
      </c>
      <c r="C27">
        <f>B27*K26</f>
        <v>566972010</v>
      </c>
      <c r="D27" s="2">
        <f>ROUND((C27+E27)/(M27+J27),1)</f>
        <v>5399.7</v>
      </c>
      <c r="E27" s="2"/>
      <c r="J27" s="1">
        <v>100000</v>
      </c>
      <c r="K27">
        <v>9900</v>
      </c>
      <c r="L27">
        <f>ROUNDUP((F27+D27)/30,1)</f>
        <v>180</v>
      </c>
      <c r="M27">
        <v>5000</v>
      </c>
      <c r="N27">
        <f t="shared" si="1"/>
        <v>5</v>
      </c>
    </row>
    <row r="28" spans="1:14" x14ac:dyDescent="0.25">
      <c r="A28">
        <v>24</v>
      </c>
      <c r="B28" s="2">
        <f>ROUND(F27+B27+D27,1)</f>
        <v>62669.599999999999</v>
      </c>
      <c r="C28">
        <f>B28*K27</f>
        <v>620429040</v>
      </c>
      <c r="D28" s="2">
        <f>ROUND((C28+E28)/(M28+J28),1)</f>
        <v>5908.8</v>
      </c>
      <c r="E28" s="2"/>
      <c r="J28" s="1">
        <v>100000</v>
      </c>
      <c r="K28">
        <v>9900</v>
      </c>
      <c r="L28">
        <f>ROUNDUP((F28+D28)/30,1)</f>
        <v>197</v>
      </c>
      <c r="M28">
        <v>5000</v>
      </c>
      <c r="N28">
        <f t="shared" si="1"/>
        <v>5</v>
      </c>
    </row>
    <row r="29" spans="1:14" x14ac:dyDescent="0.25">
      <c r="A29">
        <v>25</v>
      </c>
      <c r="B29" s="2">
        <f>ROUND(F28+B28+D28,1)</f>
        <v>68578.399999999994</v>
      </c>
      <c r="C29">
        <f>B29*K28</f>
        <v>678926160</v>
      </c>
      <c r="D29" s="2">
        <f>ROUND((C29+E29)/(M29+J29),1)</f>
        <v>6466</v>
      </c>
      <c r="E29" s="2"/>
      <c r="J29" s="1">
        <v>100000</v>
      </c>
      <c r="K29">
        <v>9900</v>
      </c>
      <c r="L29">
        <f>ROUNDUP((F29+D29)/30,1)</f>
        <v>215.6</v>
      </c>
      <c r="M29">
        <v>5000</v>
      </c>
      <c r="N29">
        <f t="shared" si="1"/>
        <v>6</v>
      </c>
    </row>
    <row r="30" spans="1:14" x14ac:dyDescent="0.25">
      <c r="A30">
        <v>26</v>
      </c>
      <c r="B30" s="2">
        <f>ROUND(F29+B29+D29,1)</f>
        <v>75044.399999999994</v>
      </c>
      <c r="C30">
        <f>B30*K29</f>
        <v>742939560</v>
      </c>
      <c r="D30" s="2">
        <f>ROUND((C30+E30)/(M30+J30),1)</f>
        <v>7075.6</v>
      </c>
      <c r="E30" s="2"/>
      <c r="J30" s="1">
        <v>100000</v>
      </c>
      <c r="K30">
        <v>9900</v>
      </c>
      <c r="L30">
        <f>ROUNDUP((F30+D30)/30,1)</f>
        <v>235.9</v>
      </c>
      <c r="M30">
        <v>5000</v>
      </c>
      <c r="N30">
        <f t="shared" si="1"/>
        <v>6</v>
      </c>
    </row>
    <row r="31" spans="1:14" x14ac:dyDescent="0.25">
      <c r="A31">
        <v>27</v>
      </c>
      <c r="B31" s="2">
        <f>ROUND(F30+B30+D30,1)</f>
        <v>82120</v>
      </c>
      <c r="C31">
        <f>B31*K30</f>
        <v>812988000</v>
      </c>
      <c r="D31" s="2">
        <f>ROUND((C31+E31)/(M31+J31),1)</f>
        <v>7742.7</v>
      </c>
      <c r="E31" s="2"/>
      <c r="J31" s="1">
        <v>100000</v>
      </c>
      <c r="K31">
        <v>9900</v>
      </c>
      <c r="L31">
        <f>ROUNDUP((F31+D31)/30,1)</f>
        <v>258.10000000000002</v>
      </c>
      <c r="M31">
        <v>5000</v>
      </c>
      <c r="N31">
        <f t="shared" si="1"/>
        <v>7</v>
      </c>
    </row>
    <row r="32" spans="1:14" x14ac:dyDescent="0.25">
      <c r="A32">
        <v>28</v>
      </c>
      <c r="B32" s="2">
        <f>ROUND(F31+B31+D31,1)</f>
        <v>89862.7</v>
      </c>
      <c r="C32">
        <f>B32*K31</f>
        <v>889640730</v>
      </c>
      <c r="D32" s="2">
        <f>ROUND((C32+E32)/(M32+J32),1)</f>
        <v>8472.7999999999993</v>
      </c>
      <c r="E32" s="2"/>
      <c r="J32" s="1">
        <v>100000</v>
      </c>
      <c r="K32">
        <v>9900</v>
      </c>
      <c r="L32">
        <f>ROUNDUP((F32+D32)/30,1)</f>
        <v>282.5</v>
      </c>
      <c r="M32">
        <v>5000</v>
      </c>
      <c r="N32">
        <f t="shared" si="1"/>
        <v>8</v>
      </c>
    </row>
    <row r="33" spans="1:14" x14ac:dyDescent="0.25">
      <c r="A33">
        <v>29</v>
      </c>
      <c r="B33" s="2">
        <f>ROUND(F32+B32+D32,1)</f>
        <v>98335.5</v>
      </c>
      <c r="C33">
        <f>B33*K32</f>
        <v>973521450</v>
      </c>
      <c r="D33" s="2">
        <f>ROUND((C33+E33)/(M33+J33),1)</f>
        <v>9271.6</v>
      </c>
      <c r="E33" s="2"/>
      <c r="J33" s="1">
        <v>100000</v>
      </c>
      <c r="K33">
        <v>9900</v>
      </c>
      <c r="L33">
        <f>ROUNDUP((F33+D33)/30,1)</f>
        <v>309.10000000000002</v>
      </c>
      <c r="M33">
        <v>5000</v>
      </c>
      <c r="N33">
        <f t="shared" si="1"/>
        <v>8</v>
      </c>
    </row>
    <row r="34" spans="1:14" x14ac:dyDescent="0.25">
      <c r="A34">
        <v>30</v>
      </c>
      <c r="B34" s="2">
        <f>ROUND(F33+B33+D33,1)</f>
        <v>107607.1</v>
      </c>
      <c r="C34">
        <f>B34*K33</f>
        <v>1065310290</v>
      </c>
      <c r="D34" s="2">
        <f>ROUND((C34+E34)/(M34+J34),1)</f>
        <v>10145.799999999999</v>
      </c>
      <c r="E34" s="2"/>
      <c r="J34" s="1">
        <v>100000</v>
      </c>
      <c r="K34">
        <v>9900</v>
      </c>
      <c r="L34">
        <f>ROUNDUP((F34+D34)/30,1)</f>
        <v>338.20000000000005</v>
      </c>
      <c r="M34">
        <v>5000</v>
      </c>
      <c r="N34">
        <f t="shared" si="1"/>
        <v>9</v>
      </c>
    </row>
    <row r="35" spans="1:14" x14ac:dyDescent="0.25">
      <c r="A35">
        <v>31</v>
      </c>
      <c r="B35" s="2">
        <f>ROUND(F34+B34+D34,1)</f>
        <v>117752.9</v>
      </c>
      <c r="C35">
        <f>B35*K34</f>
        <v>1165753710</v>
      </c>
      <c r="D35" s="2">
        <f>ROUND((C35+E35)/(M35+J35),1)</f>
        <v>11102.4</v>
      </c>
      <c r="E35" s="2"/>
      <c r="J35" s="1">
        <v>100000</v>
      </c>
      <c r="K35">
        <v>9900</v>
      </c>
      <c r="L35">
        <f>ROUNDUP((F35+D35)/30,1)</f>
        <v>370.1</v>
      </c>
      <c r="M35">
        <v>5000</v>
      </c>
      <c r="N35">
        <f t="shared" si="1"/>
        <v>10</v>
      </c>
    </row>
    <row r="36" spans="1:14" x14ac:dyDescent="0.25">
      <c r="A36">
        <v>32</v>
      </c>
      <c r="B36" s="2">
        <f>ROUND(F35+B35+D35,1)</f>
        <v>128855.3</v>
      </c>
      <c r="C36">
        <f>B36*K35</f>
        <v>1275667470</v>
      </c>
      <c r="D36" s="2">
        <f>ROUND((C36+E36)/(M36+J36),1)</f>
        <v>12149.2</v>
      </c>
      <c r="E36" s="2"/>
      <c r="J36" s="1">
        <v>100000</v>
      </c>
      <c r="K36">
        <v>9900</v>
      </c>
      <c r="L36">
        <f>ROUNDUP((F36+D36)/30,1)</f>
        <v>405</v>
      </c>
      <c r="M36">
        <v>5000</v>
      </c>
      <c r="N36">
        <f t="shared" si="1"/>
        <v>11</v>
      </c>
    </row>
    <row r="37" spans="1:14" x14ac:dyDescent="0.25">
      <c r="A37">
        <v>33</v>
      </c>
      <c r="B37" s="2">
        <f>ROUND(F36+B36+D36,1)</f>
        <v>141004.5</v>
      </c>
      <c r="C37">
        <f>B37*K36</f>
        <v>1395944550</v>
      </c>
      <c r="D37" s="2">
        <f>ROUND((C37+E37)/(M37+J37),1)</f>
        <v>13294.7</v>
      </c>
      <c r="E37" s="2"/>
      <c r="J37" s="1">
        <v>100000</v>
      </c>
      <c r="K37">
        <v>9900</v>
      </c>
      <c r="L37">
        <f>ROUNDUP((F37+D37)/30,1)</f>
        <v>443.20000000000005</v>
      </c>
      <c r="M37">
        <v>5000</v>
      </c>
      <c r="N37">
        <f t="shared" si="1"/>
        <v>12</v>
      </c>
    </row>
    <row r="38" spans="1:14" x14ac:dyDescent="0.25">
      <c r="A38">
        <v>34</v>
      </c>
      <c r="B38" s="2">
        <f>ROUND(F37+B37+D37,1)</f>
        <v>154299.20000000001</v>
      </c>
      <c r="C38">
        <f>B38*K37</f>
        <v>1527562080</v>
      </c>
      <c r="D38" s="2">
        <f>ROUND((C38+E38)/(M38+J38),1)</f>
        <v>14548.2</v>
      </c>
      <c r="E38" s="2"/>
      <c r="J38" s="1">
        <v>100000</v>
      </c>
      <c r="K38">
        <v>9900</v>
      </c>
      <c r="L38">
        <f>ROUNDUP((F38+D38)/30,1)</f>
        <v>485</v>
      </c>
      <c r="M38">
        <v>5000</v>
      </c>
      <c r="N38">
        <f t="shared" si="1"/>
        <v>13</v>
      </c>
    </row>
    <row r="39" spans="1:14" x14ac:dyDescent="0.25">
      <c r="A39">
        <v>35</v>
      </c>
      <c r="B39" s="2">
        <f>ROUND(F38+B38+D38,1)</f>
        <v>168847.4</v>
      </c>
      <c r="C39">
        <f>B39*K38</f>
        <v>1671589260</v>
      </c>
      <c r="D39" s="2">
        <f>ROUND((C39+E39)/(M39+J39),1)</f>
        <v>15919.9</v>
      </c>
      <c r="E39" s="2"/>
      <c r="J39" s="1">
        <v>100000</v>
      </c>
      <c r="K39">
        <v>9900</v>
      </c>
      <c r="L39">
        <f>ROUNDUP((F39+D39)/30,1)</f>
        <v>530.70000000000005</v>
      </c>
      <c r="M39">
        <v>5000</v>
      </c>
      <c r="N39">
        <f t="shared" si="1"/>
        <v>14</v>
      </c>
    </row>
    <row r="40" spans="1:14" x14ac:dyDescent="0.25">
      <c r="A40">
        <v>36</v>
      </c>
      <c r="B40" s="2">
        <f>ROUND(F39+B39+D39,1)</f>
        <v>184767.3</v>
      </c>
      <c r="C40">
        <f>B40*K39</f>
        <v>1829196270</v>
      </c>
      <c r="D40" s="2">
        <f>ROUND((C40+E40)/(M40+J40),1)</f>
        <v>17420.900000000001</v>
      </c>
      <c r="E40" s="2"/>
      <c r="J40" s="1">
        <v>100000</v>
      </c>
      <c r="K40">
        <v>9900</v>
      </c>
      <c r="L40">
        <f>ROUNDUP((F40+D40)/30,1)</f>
        <v>580.70000000000005</v>
      </c>
      <c r="M40">
        <v>5000</v>
      </c>
      <c r="N40">
        <f t="shared" si="1"/>
        <v>15</v>
      </c>
    </row>
    <row r="41" spans="1:14" x14ac:dyDescent="0.25">
      <c r="A41">
        <v>37</v>
      </c>
      <c r="B41" s="2">
        <f>ROUND(F40+B40+D40,1)</f>
        <v>202188.2</v>
      </c>
      <c r="C41">
        <f>B41*K40</f>
        <v>2001663180</v>
      </c>
      <c r="D41" s="2">
        <f>ROUND((C41+E41)/(M41+J41),1)</f>
        <v>19063.5</v>
      </c>
      <c r="E41" s="2"/>
      <c r="J41" s="1">
        <v>100000</v>
      </c>
      <c r="K41">
        <v>9900</v>
      </c>
      <c r="L41">
        <f>ROUNDUP((F41+D41)/30,1)</f>
        <v>635.5</v>
      </c>
      <c r="M41">
        <v>5000</v>
      </c>
      <c r="N41">
        <f t="shared" si="1"/>
        <v>16</v>
      </c>
    </row>
    <row r="42" spans="1:14" x14ac:dyDescent="0.25">
      <c r="A42">
        <v>38</v>
      </c>
      <c r="B42" s="2">
        <f>ROUND(F41+B41+D41,1)</f>
        <v>221251.7</v>
      </c>
      <c r="C42">
        <f>B42*K41</f>
        <v>2190391830</v>
      </c>
      <c r="D42" s="2">
        <f>ROUND((C42+E42)/(M42+J42),1)</f>
        <v>20860.900000000001</v>
      </c>
      <c r="E42" s="2"/>
      <c r="J42" s="1">
        <v>100000</v>
      </c>
      <c r="K42">
        <v>9900</v>
      </c>
      <c r="L42">
        <f>ROUNDUP((F42+D42)/30,1)</f>
        <v>695.4</v>
      </c>
      <c r="M42">
        <v>5000</v>
      </c>
      <c r="N42">
        <f t="shared" si="1"/>
        <v>18</v>
      </c>
    </row>
    <row r="43" spans="1:14" x14ac:dyDescent="0.25">
      <c r="A43">
        <v>39</v>
      </c>
      <c r="B43" s="2">
        <f>ROUND(F42+B42+D42,1)</f>
        <v>242112.6</v>
      </c>
      <c r="C43">
        <f>B43*K42</f>
        <v>2396914740</v>
      </c>
      <c r="D43" s="2">
        <f>ROUND((C43+E43)/(M43+J43),1)</f>
        <v>22827.8</v>
      </c>
      <c r="E43" s="2"/>
      <c r="J43" s="1">
        <v>100000</v>
      </c>
      <c r="K43">
        <v>9900</v>
      </c>
      <c r="L43">
        <f>ROUNDUP((F43+D43)/30,1)</f>
        <v>761</v>
      </c>
      <c r="M43">
        <v>5000</v>
      </c>
      <c r="N43">
        <f t="shared" si="1"/>
        <v>20</v>
      </c>
    </row>
    <row r="44" spans="1:14" x14ac:dyDescent="0.25">
      <c r="A44">
        <v>40</v>
      </c>
      <c r="B44" s="2">
        <f>ROUND(F43+B43+D43,1)</f>
        <v>264940.40000000002</v>
      </c>
      <c r="C44">
        <f>B44*K43</f>
        <v>2622909960</v>
      </c>
      <c r="D44" s="2">
        <f>ROUND((C44+E44)/(M44+J44),1)</f>
        <v>24980.1</v>
      </c>
      <c r="E44" s="2"/>
      <c r="J44" s="1">
        <v>100000</v>
      </c>
      <c r="K44">
        <v>9900</v>
      </c>
      <c r="L44">
        <f>ROUNDUP((F44+D44)/30,1)</f>
        <v>832.7</v>
      </c>
      <c r="M44">
        <v>5000</v>
      </c>
      <c r="N44">
        <f t="shared" si="1"/>
        <v>21</v>
      </c>
    </row>
    <row r="45" spans="1:14" x14ac:dyDescent="0.25">
      <c r="A45">
        <v>41</v>
      </c>
      <c r="B45" s="2">
        <f>ROUND(F44+B44+D44,1)</f>
        <v>289920.5</v>
      </c>
      <c r="C45">
        <f>B45*K44</f>
        <v>2870212950</v>
      </c>
      <c r="D45" s="2">
        <f>ROUND((C45+E45)/(M45+J45),1)</f>
        <v>27335.4</v>
      </c>
      <c r="E45" s="2"/>
      <c r="J45" s="1">
        <v>100000</v>
      </c>
      <c r="K45">
        <v>9900</v>
      </c>
      <c r="L45">
        <f>ROUNDUP((F45+D45)/30,1)</f>
        <v>911.2</v>
      </c>
      <c r="M45">
        <v>5000</v>
      </c>
      <c r="N45">
        <f t="shared" si="1"/>
        <v>23</v>
      </c>
    </row>
    <row r="46" spans="1:14" x14ac:dyDescent="0.25">
      <c r="A46">
        <v>42</v>
      </c>
      <c r="B46" s="2">
        <f>ROUND(F45+B45+D45,1)</f>
        <v>317255.90000000002</v>
      </c>
      <c r="C46">
        <f>B46*K45</f>
        <v>3140833410</v>
      </c>
      <c r="D46" s="2">
        <f>ROUND((C46+E46)/(M46+J46),1)</f>
        <v>29912.7</v>
      </c>
      <c r="E46" s="2"/>
      <c r="J46" s="1">
        <v>100000</v>
      </c>
      <c r="K46">
        <v>9900</v>
      </c>
      <c r="L46">
        <f>ROUNDUP((F46+D46)/30,1)</f>
        <v>997.1</v>
      </c>
      <c r="M46">
        <v>5000</v>
      </c>
      <c r="N46">
        <f t="shared" si="1"/>
        <v>25</v>
      </c>
    </row>
    <row r="47" spans="1:14" x14ac:dyDescent="0.25">
      <c r="A47">
        <v>43</v>
      </c>
      <c r="B47" s="2">
        <f>ROUND(F46+B46+D46,1)</f>
        <v>347168.6</v>
      </c>
      <c r="C47">
        <f>B47*K46</f>
        <v>3436969140</v>
      </c>
      <c r="D47" s="2">
        <f>ROUND((C47+E47)/(M47+J47),1)</f>
        <v>32733</v>
      </c>
      <c r="E47" s="2"/>
      <c r="J47" s="1">
        <v>100000</v>
      </c>
      <c r="K47">
        <v>9900</v>
      </c>
      <c r="L47">
        <f>ROUNDUP((F47+D47)/30,1)</f>
        <v>1091.0999999999999</v>
      </c>
      <c r="M47">
        <v>5000</v>
      </c>
      <c r="N47">
        <f t="shared" si="1"/>
        <v>28</v>
      </c>
    </row>
    <row r="48" spans="1:14" x14ac:dyDescent="0.25">
      <c r="A48">
        <v>44</v>
      </c>
      <c r="B48" s="2">
        <f>ROUND(F47+B47+D47,1)</f>
        <v>379901.6</v>
      </c>
      <c r="C48">
        <f>B48*K47</f>
        <v>3761025840</v>
      </c>
      <c r="D48" s="2">
        <f>ROUND((C48+E48)/(M48+J48),1)</f>
        <v>35819.300000000003</v>
      </c>
      <c r="E48" s="2"/>
      <c r="J48" s="1">
        <v>100000</v>
      </c>
      <c r="K48">
        <v>9900</v>
      </c>
      <c r="L48">
        <f>ROUNDUP((F48+D48)/30,1)</f>
        <v>1194</v>
      </c>
      <c r="M48">
        <v>5000</v>
      </c>
      <c r="N48">
        <f t="shared" si="1"/>
        <v>30</v>
      </c>
    </row>
    <row r="49" spans="1:14" x14ac:dyDescent="0.25">
      <c r="A49">
        <v>45</v>
      </c>
      <c r="B49" s="2">
        <f>ROUND(F48+B48+D48,1)</f>
        <v>415720.9</v>
      </c>
      <c r="C49">
        <f>B49*K48</f>
        <v>4115636910</v>
      </c>
      <c r="D49" s="2">
        <f>ROUND((C49+E49)/(M49+J49),1)</f>
        <v>39196.5</v>
      </c>
      <c r="E49" s="2"/>
      <c r="J49" s="1">
        <v>100000</v>
      </c>
      <c r="K49">
        <v>9900</v>
      </c>
      <c r="L49">
        <f>ROUNDUP((F49+D49)/30,1)</f>
        <v>1306.5999999999999</v>
      </c>
      <c r="M49">
        <v>5000</v>
      </c>
      <c r="N49">
        <f t="shared" si="1"/>
        <v>33</v>
      </c>
    </row>
    <row r="50" spans="1:14" x14ac:dyDescent="0.25">
      <c r="A50">
        <v>46</v>
      </c>
      <c r="B50" s="2">
        <f>ROUND(F49+B49+D49,1)</f>
        <v>454917.4</v>
      </c>
      <c r="C50">
        <f>B50*K49</f>
        <v>4503682260</v>
      </c>
      <c r="D50" s="2">
        <f>ROUND((C50+E50)/(M50+J50),1)</f>
        <v>42892.2</v>
      </c>
      <c r="E50" s="2"/>
      <c r="J50" s="1">
        <v>100000</v>
      </c>
      <c r="K50">
        <v>9900</v>
      </c>
      <c r="L50">
        <f>ROUNDUP((F50+D50)/30,1)</f>
        <v>1429.8</v>
      </c>
      <c r="M50">
        <v>5000</v>
      </c>
      <c r="N50">
        <f t="shared" si="1"/>
        <v>36</v>
      </c>
    </row>
    <row r="51" spans="1:14" x14ac:dyDescent="0.25">
      <c r="A51">
        <v>47</v>
      </c>
      <c r="B51" s="2">
        <f>ROUND(F50+B50+D50,1)</f>
        <v>497809.6</v>
      </c>
      <c r="C51">
        <f>B51*K50</f>
        <v>4928315040</v>
      </c>
      <c r="D51" s="2">
        <f>ROUND((C51+E51)/(M51+J51),1)</f>
        <v>46936.3</v>
      </c>
      <c r="E51" s="2"/>
      <c r="J51" s="1">
        <v>100000</v>
      </c>
      <c r="K51">
        <v>9900</v>
      </c>
      <c r="L51">
        <f>ROUNDUP((F51+D51)/30,1)</f>
        <v>1564.6</v>
      </c>
      <c r="M51">
        <v>5000</v>
      </c>
      <c r="N51">
        <f t="shared" si="1"/>
        <v>40</v>
      </c>
    </row>
    <row r="52" spans="1:14" x14ac:dyDescent="0.25">
      <c r="A52">
        <v>48</v>
      </c>
      <c r="B52" s="2">
        <f>ROUND(F51+B51+D51,1)</f>
        <v>544745.9</v>
      </c>
      <c r="C52">
        <f>B52*K51</f>
        <v>5392984410</v>
      </c>
      <c r="D52" s="2">
        <f>ROUND((C52+E52)/(M52+J52),1)</f>
        <v>51361.8</v>
      </c>
      <c r="E52" s="2"/>
      <c r="J52" s="1">
        <v>100000</v>
      </c>
      <c r="K52">
        <v>9900</v>
      </c>
      <c r="L52">
        <f>ROUNDUP((F52+D52)/30,1)</f>
        <v>1712.1</v>
      </c>
      <c r="M52">
        <v>5000</v>
      </c>
      <c r="N52">
        <f t="shared" si="1"/>
        <v>43</v>
      </c>
    </row>
    <row r="53" spans="1:14" x14ac:dyDescent="0.25">
      <c r="A53">
        <v>49</v>
      </c>
      <c r="B53" s="2">
        <f>ROUND(F52+B52+D52,1)</f>
        <v>596107.69999999995</v>
      </c>
      <c r="C53">
        <f>B53*K52</f>
        <v>5901466230</v>
      </c>
      <c r="D53" s="2">
        <f>ROUND((C53+E53)/(M53+J53),1)</f>
        <v>56204.4</v>
      </c>
      <c r="E53" s="2"/>
      <c r="J53" s="1">
        <v>100000</v>
      </c>
      <c r="K53">
        <v>9900</v>
      </c>
      <c r="L53">
        <f>ROUNDUP((F53+D53)/30,1)</f>
        <v>1873.5</v>
      </c>
      <c r="M53">
        <v>5000</v>
      </c>
      <c r="N53">
        <f t="shared" si="1"/>
        <v>47</v>
      </c>
    </row>
    <row r="54" spans="1:14" x14ac:dyDescent="0.25">
      <c r="A54">
        <v>50</v>
      </c>
      <c r="B54" s="2">
        <f>ROUND(F53+B53+D53,1)</f>
        <v>652312.1</v>
      </c>
      <c r="C54">
        <f>B54*K53</f>
        <v>6457889790</v>
      </c>
      <c r="D54" s="2">
        <f>ROUND((C54+E54)/(M54+J54),1)</f>
        <v>61503.7</v>
      </c>
      <c r="E54" s="2"/>
      <c r="J54" s="1">
        <v>100000</v>
      </c>
      <c r="K54">
        <v>9900</v>
      </c>
      <c r="L54">
        <f>ROUNDUP((F54+D54)/30,1)</f>
        <v>2050.1999999999998</v>
      </c>
      <c r="M54">
        <v>5000</v>
      </c>
      <c r="N54">
        <f t="shared" si="1"/>
        <v>52</v>
      </c>
    </row>
    <row r="55" spans="1:14" x14ac:dyDescent="0.25">
      <c r="A55">
        <v>51</v>
      </c>
      <c r="B55" s="2">
        <f>ROUND(F54+B54+D54,1)</f>
        <v>713815.8</v>
      </c>
      <c r="C55">
        <f>B55*K54</f>
        <v>7066776420</v>
      </c>
      <c r="D55" s="2">
        <f>ROUND((C55+E55)/(M55+J55),1)</f>
        <v>67302.600000000006</v>
      </c>
      <c r="E55" s="2"/>
      <c r="J55" s="1">
        <v>100000</v>
      </c>
      <c r="K55">
        <v>9900</v>
      </c>
      <c r="L55">
        <f>ROUNDUP((F55+D55)/30,1)</f>
        <v>2243.5</v>
      </c>
      <c r="M55">
        <v>5000</v>
      </c>
      <c r="N55">
        <f t="shared" si="1"/>
        <v>57</v>
      </c>
    </row>
    <row r="56" spans="1:14" x14ac:dyDescent="0.25">
      <c r="A56">
        <v>52</v>
      </c>
      <c r="B56" s="2">
        <f>ROUND(F55+B55+D55,1)</f>
        <v>781118.4</v>
      </c>
      <c r="C56">
        <f>B56*K55</f>
        <v>7733072160</v>
      </c>
      <c r="D56" s="2">
        <f>ROUND((C56+E56)/(M56+J56),1)</f>
        <v>73648.3</v>
      </c>
      <c r="E56" s="2"/>
      <c r="J56" s="1">
        <v>100000</v>
      </c>
      <c r="K56">
        <v>9900</v>
      </c>
      <c r="L56">
        <f>ROUNDUP((F56+D56)/30,1)</f>
        <v>2455</v>
      </c>
      <c r="M56">
        <v>5000</v>
      </c>
      <c r="N56">
        <f t="shared" si="1"/>
        <v>62</v>
      </c>
    </row>
    <row r="57" spans="1:14" x14ac:dyDescent="0.25">
      <c r="A57">
        <v>53</v>
      </c>
      <c r="B57" s="2">
        <f>ROUND(F56+B56+D56,1)</f>
        <v>854766.7</v>
      </c>
      <c r="C57">
        <f>B57*K56</f>
        <v>8462190330</v>
      </c>
      <c r="D57" s="2">
        <f>ROUND((C57+E57)/(M57+J57),1)</f>
        <v>80592.3</v>
      </c>
      <c r="E57" s="2"/>
      <c r="J57" s="1">
        <v>100000</v>
      </c>
      <c r="K57">
        <v>9900</v>
      </c>
      <c r="L57">
        <f>ROUNDUP((F57+D57)/30,1)</f>
        <v>2686.5</v>
      </c>
      <c r="M57">
        <v>5000</v>
      </c>
      <c r="N57">
        <f t="shared" si="1"/>
        <v>68</v>
      </c>
    </row>
    <row r="58" spans="1:14" x14ac:dyDescent="0.25">
      <c r="A58">
        <v>54</v>
      </c>
      <c r="B58" s="2">
        <f>ROUND(F57+B57+D57,1)</f>
        <v>935359</v>
      </c>
      <c r="C58">
        <f>B58*K57</f>
        <v>9260054100</v>
      </c>
      <c r="D58" s="2">
        <f>ROUND((C58+E58)/(M58+J58),1)</f>
        <v>88191</v>
      </c>
      <c r="E58" s="2"/>
      <c r="J58" s="1">
        <v>100000</v>
      </c>
      <c r="K58">
        <v>9900</v>
      </c>
      <c r="L58">
        <f>ROUNDUP((F58+D58)/30,1)</f>
        <v>2939.7</v>
      </c>
      <c r="M58">
        <v>5000</v>
      </c>
      <c r="N58">
        <f t="shared" si="1"/>
        <v>74</v>
      </c>
    </row>
    <row r="59" spans="1:14" x14ac:dyDescent="0.25">
      <c r="A59">
        <v>55</v>
      </c>
      <c r="B59" s="2">
        <f>ROUND(F58+B58+D58,1)</f>
        <v>1023550</v>
      </c>
      <c r="C59">
        <f>B59*K58</f>
        <v>10133145000</v>
      </c>
      <c r="D59" s="2">
        <f>ROUND((C59+E59)/(M59+J59),1)</f>
        <v>96506.1</v>
      </c>
      <c r="E59" s="2"/>
      <c r="J59" s="1">
        <v>100000</v>
      </c>
      <c r="K59">
        <v>9900</v>
      </c>
      <c r="L59">
        <f>ROUNDUP((F59+D59)/30,1)</f>
        <v>3216.9</v>
      </c>
      <c r="M59">
        <v>5000</v>
      </c>
      <c r="N59">
        <f t="shared" si="1"/>
        <v>81</v>
      </c>
    </row>
    <row r="60" spans="1:14" x14ac:dyDescent="0.25">
      <c r="A60">
        <v>56</v>
      </c>
      <c r="B60" s="2">
        <f>ROUND(F59+B59+D59,1)</f>
        <v>1120056.1000000001</v>
      </c>
      <c r="C60">
        <f>B60*K59</f>
        <v>11088555390</v>
      </c>
      <c r="D60" s="2">
        <f>ROUND((C60+E60)/(M60+J60),1)</f>
        <v>105605.3</v>
      </c>
      <c r="E60" s="2"/>
      <c r="J60" s="1">
        <v>100000</v>
      </c>
      <c r="K60">
        <v>9900</v>
      </c>
      <c r="L60">
        <f>ROUNDUP((F60+D60)/30,1)</f>
        <v>3520.2</v>
      </c>
      <c r="M60">
        <v>5000</v>
      </c>
      <c r="N60">
        <f t="shared" si="1"/>
        <v>89</v>
      </c>
    </row>
    <row r="61" spans="1:14" x14ac:dyDescent="0.25">
      <c r="A61">
        <v>57</v>
      </c>
      <c r="B61" s="2">
        <f>ROUND(F60+B60+D60,1)</f>
        <v>1225661.3999999999</v>
      </c>
      <c r="C61">
        <f>B61*K60</f>
        <v>12134047860</v>
      </c>
      <c r="D61" s="2">
        <f>ROUND((C61+E61)/(M61+J61),1)</f>
        <v>115562.4</v>
      </c>
      <c r="E61" s="2"/>
      <c r="J61" s="1">
        <v>100000</v>
      </c>
      <c r="K61">
        <v>9900</v>
      </c>
      <c r="L61">
        <f>ROUNDUP((F61+D61)/30,1)</f>
        <v>3852.1</v>
      </c>
      <c r="M61">
        <v>5000</v>
      </c>
      <c r="N61">
        <f t="shared" si="1"/>
        <v>97</v>
      </c>
    </row>
    <row r="62" spans="1:14" x14ac:dyDescent="0.25">
      <c r="A62">
        <v>58</v>
      </c>
      <c r="B62" s="2">
        <f>ROUND(F61+B61+D61,1)</f>
        <v>1341223.8</v>
      </c>
      <c r="C62">
        <f>B62*K61</f>
        <v>13278115620</v>
      </c>
      <c r="D62" s="2">
        <f>ROUND((C62+E62)/(M62+J62),1)</f>
        <v>126458.2</v>
      </c>
      <c r="E62" s="2"/>
      <c r="J62" s="1">
        <v>100000</v>
      </c>
      <c r="K62">
        <v>9900</v>
      </c>
      <c r="L62">
        <f>ROUNDUP((F62+D62)/30,1)</f>
        <v>4215.3</v>
      </c>
      <c r="M62">
        <v>5000</v>
      </c>
      <c r="N62">
        <f t="shared" si="1"/>
        <v>106</v>
      </c>
    </row>
    <row r="63" spans="1:14" x14ac:dyDescent="0.25">
      <c r="A63">
        <v>59</v>
      </c>
      <c r="B63" s="2">
        <f>ROUND(F62+B62+D62,1)</f>
        <v>1467682</v>
      </c>
      <c r="C63">
        <f>B63*K62</f>
        <v>14530051800</v>
      </c>
      <c r="D63" s="2">
        <f>ROUND((C63+E63)/(M63+J63),1)</f>
        <v>138381.4</v>
      </c>
      <c r="E63" s="2"/>
      <c r="J63" s="1">
        <v>100000</v>
      </c>
      <c r="K63">
        <v>9900</v>
      </c>
      <c r="L63">
        <f>ROUNDUP((F63+D63)/30,1)</f>
        <v>4612.8</v>
      </c>
      <c r="M63">
        <v>5000</v>
      </c>
      <c r="N63">
        <f t="shared" si="1"/>
        <v>116</v>
      </c>
    </row>
    <row r="64" spans="1:14" x14ac:dyDescent="0.25">
      <c r="A64">
        <v>60</v>
      </c>
      <c r="B64" s="2">
        <f>ROUND(F63+B63+D63,1)</f>
        <v>1606063.4</v>
      </c>
      <c r="C64">
        <f>B64*K63</f>
        <v>15900027660</v>
      </c>
      <c r="D64" s="2">
        <f>ROUND((C64+E64)/(M64+J64),1)</f>
        <v>151428.79999999999</v>
      </c>
      <c r="E64" s="2"/>
      <c r="J64" s="1">
        <v>100000</v>
      </c>
      <c r="K64">
        <v>9900</v>
      </c>
      <c r="L64">
        <f>ROUNDUP((F64+D64)/30,1)</f>
        <v>5047.7000000000007</v>
      </c>
      <c r="M64">
        <v>5000</v>
      </c>
      <c r="N64">
        <f t="shared" si="1"/>
        <v>127</v>
      </c>
    </row>
    <row r="65" spans="1:14" x14ac:dyDescent="0.25">
      <c r="A65">
        <v>61</v>
      </c>
      <c r="B65" s="2">
        <f>ROUND(F64+B64+D64,1)</f>
        <v>1757492.2</v>
      </c>
      <c r="C65">
        <f>B65*K64</f>
        <v>17399172780</v>
      </c>
      <c r="D65" s="2">
        <f>ROUND((C65+E65)/(M65+J65),1)</f>
        <v>165706.4</v>
      </c>
      <c r="E65" s="2"/>
      <c r="J65" s="1">
        <v>100000</v>
      </c>
      <c r="K65">
        <v>9900</v>
      </c>
      <c r="L65">
        <f>ROUNDUP((F65+D65)/30,1)</f>
        <v>5523.6</v>
      </c>
      <c r="M65">
        <v>5000</v>
      </c>
      <c r="N65">
        <f t="shared" si="1"/>
        <v>139</v>
      </c>
    </row>
    <row r="66" spans="1:14" x14ac:dyDescent="0.25">
      <c r="A66">
        <v>62</v>
      </c>
      <c r="B66" s="2">
        <f>ROUND(F65+B65+D65,1)</f>
        <v>1923198.6</v>
      </c>
      <c r="C66">
        <f>B66*K65</f>
        <v>19039666140</v>
      </c>
      <c r="D66" s="2">
        <f>ROUND((C66+E66)/(M66+J66),1)</f>
        <v>181330.2</v>
      </c>
      <c r="E66" s="2"/>
      <c r="J66" s="1">
        <v>100000</v>
      </c>
      <c r="K66">
        <v>9900</v>
      </c>
      <c r="L66">
        <f>ROUNDUP((F66+D66)/30,1)</f>
        <v>6044.4000000000005</v>
      </c>
      <c r="M66">
        <v>5000</v>
      </c>
      <c r="N66">
        <f t="shared" si="1"/>
        <v>152</v>
      </c>
    </row>
    <row r="67" spans="1:14" x14ac:dyDescent="0.25">
      <c r="A67">
        <v>63</v>
      </c>
      <c r="B67" s="2">
        <f>ROUND(F66+B66+D66,1)</f>
        <v>2104528.7999999998</v>
      </c>
      <c r="C67">
        <f>B67*K66</f>
        <v>20834835120</v>
      </c>
      <c r="D67" s="2">
        <f>ROUND((C67+E67)/(M67+J67),1)</f>
        <v>198427</v>
      </c>
      <c r="E67" s="2"/>
      <c r="J67" s="1">
        <v>100000</v>
      </c>
      <c r="K67">
        <v>9900</v>
      </c>
      <c r="L67">
        <f>ROUNDUP((F67+D67)/30,1)</f>
        <v>6614.3</v>
      </c>
      <c r="M67">
        <v>5000</v>
      </c>
      <c r="N67">
        <f t="shared" si="1"/>
        <v>166</v>
      </c>
    </row>
    <row r="68" spans="1:14" x14ac:dyDescent="0.25">
      <c r="A68">
        <v>64</v>
      </c>
      <c r="B68" s="2">
        <f>ROUND(F67+B67+D67,1)</f>
        <v>2302955.7999999998</v>
      </c>
      <c r="C68">
        <f>B68*K67</f>
        <v>22799262420</v>
      </c>
      <c r="D68" s="2">
        <f>ROUND((C68+E68)/(M68+J68),1)</f>
        <v>217135.8</v>
      </c>
      <c r="E68" s="2"/>
      <c r="J68" s="1">
        <v>100000</v>
      </c>
      <c r="K68">
        <v>9900</v>
      </c>
      <c r="L68">
        <f>ROUNDUP((F68+D68)/30,1)</f>
        <v>7237.9000000000005</v>
      </c>
      <c r="M68">
        <v>5000</v>
      </c>
      <c r="N68">
        <f t="shared" si="1"/>
        <v>181</v>
      </c>
    </row>
    <row r="69" spans="1:14" x14ac:dyDescent="0.25">
      <c r="A69">
        <v>65</v>
      </c>
      <c r="B69" s="2">
        <f>ROUND(F68+B68+D68,1)</f>
        <v>2520091.6</v>
      </c>
      <c r="C69">
        <f>B69*K68</f>
        <v>24948906840</v>
      </c>
      <c r="D69" s="2">
        <f>ROUND((C69+E69)/(M69+J69),1)</f>
        <v>237608.6</v>
      </c>
      <c r="E69" s="2"/>
      <c r="J69" s="1">
        <v>100000</v>
      </c>
      <c r="K69">
        <v>9900</v>
      </c>
      <c r="L69">
        <f>ROUNDUP((F69+D69)/30,1)</f>
        <v>7920.3</v>
      </c>
      <c r="M69">
        <v>5000</v>
      </c>
      <c r="N69">
        <f t="shared" ref="N69:N124" si="3">ROUNDUP(L69/40,0.1)</f>
        <v>199</v>
      </c>
    </row>
    <row r="70" spans="1:14" x14ac:dyDescent="0.25">
      <c r="A70">
        <v>66</v>
      </c>
      <c r="B70" s="2">
        <f>ROUND(F69+B69+D69,1)</f>
        <v>2757700.2</v>
      </c>
      <c r="C70">
        <f>B70*K69</f>
        <v>27301231980</v>
      </c>
      <c r="D70" s="2">
        <f>ROUND((C70+E70)/(M70+J70),1)</f>
        <v>260011.7</v>
      </c>
      <c r="E70" s="2"/>
      <c r="J70" s="1">
        <v>100000</v>
      </c>
      <c r="K70">
        <v>9900</v>
      </c>
      <c r="L70">
        <f>ROUNDUP((F70+D70)/30,1)</f>
        <v>8667.1</v>
      </c>
      <c r="M70">
        <v>5000</v>
      </c>
      <c r="N70">
        <f t="shared" si="3"/>
        <v>217</v>
      </c>
    </row>
    <row r="71" spans="1:14" x14ac:dyDescent="0.25">
      <c r="A71">
        <v>67</v>
      </c>
      <c r="B71" s="2">
        <f>ROUND(F70+B70+D70,1)</f>
        <v>3017711.9</v>
      </c>
      <c r="C71">
        <f>B71*K70</f>
        <v>29875347810</v>
      </c>
      <c r="D71" s="2">
        <f>ROUND((C71+E71)/(M71+J71),1)</f>
        <v>284527.09999999998</v>
      </c>
      <c r="E71" s="2"/>
      <c r="J71" s="1">
        <v>100000</v>
      </c>
      <c r="K71">
        <v>9900</v>
      </c>
      <c r="L71">
        <f>ROUNDUP((F71+D71)/30,1)</f>
        <v>9484.3000000000011</v>
      </c>
      <c r="M71">
        <v>5000</v>
      </c>
      <c r="N71">
        <f t="shared" si="3"/>
        <v>238</v>
      </c>
    </row>
    <row r="72" spans="1:14" x14ac:dyDescent="0.25">
      <c r="A72">
        <v>68</v>
      </c>
      <c r="B72" s="2">
        <f>ROUND(F71+B71+D71,1)</f>
        <v>3302239</v>
      </c>
      <c r="C72">
        <f>B72*K71</f>
        <v>32692166100</v>
      </c>
      <c r="D72" s="2">
        <f>ROUND((C72+E72)/(M72+J72),1)</f>
        <v>311354</v>
      </c>
      <c r="E72" s="2"/>
      <c r="J72" s="1">
        <v>100000</v>
      </c>
      <c r="K72">
        <v>9900</v>
      </c>
      <c r="L72">
        <f>ROUNDUP((F72+D72)/30,1)</f>
        <v>10378.5</v>
      </c>
      <c r="M72">
        <v>5000</v>
      </c>
      <c r="N72">
        <f t="shared" si="3"/>
        <v>260</v>
      </c>
    </row>
    <row r="73" spans="1:14" x14ac:dyDescent="0.25">
      <c r="A73">
        <v>69</v>
      </c>
      <c r="B73" s="2">
        <f>ROUND(F72+B72+D72,1)</f>
        <v>3613593</v>
      </c>
      <c r="C73">
        <f>B73*K72</f>
        <v>35774570700</v>
      </c>
      <c r="D73" s="2">
        <f>ROUND((C73+E73)/(M73+J73),1)</f>
        <v>340710.2</v>
      </c>
      <c r="E73" s="2"/>
      <c r="J73" s="1">
        <v>100000</v>
      </c>
      <c r="K73">
        <v>9900</v>
      </c>
      <c r="L73">
        <f>ROUNDUP((F73+D73)/30,1)</f>
        <v>11357.1</v>
      </c>
      <c r="M73">
        <v>5000</v>
      </c>
      <c r="N73">
        <f t="shared" si="3"/>
        <v>284</v>
      </c>
    </row>
    <row r="74" spans="1:14" x14ac:dyDescent="0.25">
      <c r="A74">
        <v>70</v>
      </c>
      <c r="B74" s="2">
        <f>ROUND(F73+B73+D73,1)</f>
        <v>3954303.2</v>
      </c>
      <c r="C74">
        <f>B74*K73</f>
        <v>39147601680</v>
      </c>
      <c r="D74" s="2">
        <f>ROUND((C74+E74)/(M74+J74),1)</f>
        <v>372834.3</v>
      </c>
      <c r="E74" s="2"/>
      <c r="J74" s="1">
        <v>100000</v>
      </c>
      <c r="K74">
        <v>9900</v>
      </c>
      <c r="L74">
        <f>ROUNDUP((F74+D74)/30,1)</f>
        <v>12427.9</v>
      </c>
      <c r="M74">
        <v>5000</v>
      </c>
      <c r="N74">
        <f t="shared" si="3"/>
        <v>311</v>
      </c>
    </row>
    <row r="75" spans="1:14" x14ac:dyDescent="0.25">
      <c r="A75">
        <v>71</v>
      </c>
      <c r="B75" s="2">
        <f>ROUND(F74+B74+D74,1)</f>
        <v>4327137.5</v>
      </c>
      <c r="C75">
        <f>B75*K74</f>
        <v>42838661250</v>
      </c>
      <c r="D75" s="2">
        <f>ROUND((C75+E75)/(M75+J75),1)</f>
        <v>407987.3</v>
      </c>
      <c r="E75" s="2"/>
      <c r="J75" s="1">
        <v>100000</v>
      </c>
      <c r="K75">
        <v>9900</v>
      </c>
      <c r="L75">
        <f>ROUNDUP((F75+D75)/30,1)</f>
        <v>13599.6</v>
      </c>
      <c r="M75">
        <v>5000</v>
      </c>
      <c r="N75">
        <f t="shared" si="3"/>
        <v>340</v>
      </c>
    </row>
    <row r="76" spans="1:14" x14ac:dyDescent="0.25">
      <c r="A76">
        <v>72</v>
      </c>
      <c r="B76" s="2">
        <f>ROUND(F75+B75+D75,1)</f>
        <v>4735124.8</v>
      </c>
      <c r="C76">
        <f>B76*K75</f>
        <v>46877735520</v>
      </c>
      <c r="D76" s="2">
        <f>ROUND((C76+E76)/(M76+J76),1)</f>
        <v>446454.6</v>
      </c>
      <c r="E76" s="2"/>
      <c r="J76" s="1">
        <v>100000</v>
      </c>
      <c r="K76">
        <v>9900</v>
      </c>
      <c r="L76">
        <f>ROUNDUP((F76+D76)/30,1)</f>
        <v>14881.9</v>
      </c>
      <c r="M76">
        <v>5000</v>
      </c>
      <c r="N76">
        <f t="shared" si="3"/>
        <v>373</v>
      </c>
    </row>
    <row r="77" spans="1:14" x14ac:dyDescent="0.25">
      <c r="A77">
        <v>73</v>
      </c>
      <c r="B77" s="2">
        <f>ROUND(F76+B76+D76,1)</f>
        <v>5181579.4000000004</v>
      </c>
      <c r="C77">
        <f>B77*K76</f>
        <v>51297636060</v>
      </c>
      <c r="D77" s="2">
        <f>ROUND((C77+E77)/(M77+J77),1)</f>
        <v>488548.9</v>
      </c>
      <c r="E77" s="2"/>
      <c r="J77" s="1">
        <v>100000</v>
      </c>
      <c r="K77">
        <v>9900</v>
      </c>
      <c r="L77">
        <f>ROUNDUP((F77+D77)/30,1)</f>
        <v>16285</v>
      </c>
      <c r="M77">
        <v>5000</v>
      </c>
      <c r="N77">
        <f t="shared" si="3"/>
        <v>408</v>
      </c>
    </row>
    <row r="78" spans="1:14" x14ac:dyDescent="0.25">
      <c r="A78">
        <v>74</v>
      </c>
      <c r="B78" s="2">
        <f>ROUND(F77+B77+D77,1)</f>
        <v>5670128.2999999998</v>
      </c>
      <c r="C78">
        <f>B78*K77</f>
        <v>56134270170</v>
      </c>
      <c r="D78" s="2">
        <f>ROUND((C78+E78)/(M78+J78),1)</f>
        <v>534612.1</v>
      </c>
      <c r="E78" s="2"/>
      <c r="J78" s="1">
        <v>100000</v>
      </c>
      <c r="K78">
        <v>9900</v>
      </c>
      <c r="L78">
        <f>ROUNDUP((F78+D78)/30,1)</f>
        <v>17820.5</v>
      </c>
      <c r="M78">
        <v>5000</v>
      </c>
      <c r="N78">
        <f t="shared" si="3"/>
        <v>446</v>
      </c>
    </row>
    <row r="79" spans="1:14" x14ac:dyDescent="0.25">
      <c r="A79">
        <v>75</v>
      </c>
      <c r="B79" s="2">
        <f>ROUND(F78+B78+D78,1)</f>
        <v>6204740.4000000004</v>
      </c>
      <c r="C79">
        <f>B79*K78</f>
        <v>61426929960</v>
      </c>
      <c r="D79" s="2">
        <f>ROUND((C79+E79)/(M79+J79),1)</f>
        <v>585018.4</v>
      </c>
      <c r="E79" s="2"/>
      <c r="J79" s="1">
        <v>100000</v>
      </c>
      <c r="K79">
        <v>9900</v>
      </c>
      <c r="L79">
        <f>ROUNDUP((F79+D79)/30,1)</f>
        <v>19500.699999999997</v>
      </c>
      <c r="M79">
        <v>5000</v>
      </c>
      <c r="N79">
        <f t="shared" si="3"/>
        <v>488</v>
      </c>
    </row>
    <row r="80" spans="1:14" x14ac:dyDescent="0.25">
      <c r="A80">
        <v>76</v>
      </c>
      <c r="B80" s="2">
        <f>ROUND(F79+B79+D79,1)</f>
        <v>6789758.7999999998</v>
      </c>
      <c r="C80">
        <f>B80*K79</f>
        <v>67218612120</v>
      </c>
      <c r="D80" s="2">
        <f>ROUND((C80+E80)/(M80+J80),1)</f>
        <v>640177.30000000005</v>
      </c>
      <c r="E80" s="2"/>
      <c r="J80" s="1">
        <v>100000</v>
      </c>
      <c r="K80">
        <v>9900</v>
      </c>
      <c r="L80">
        <f>ROUNDUP((F80+D80)/30,1)</f>
        <v>21339.3</v>
      </c>
      <c r="M80">
        <v>5000</v>
      </c>
      <c r="N80">
        <f t="shared" si="3"/>
        <v>534</v>
      </c>
    </row>
    <row r="81" spans="1:14" x14ac:dyDescent="0.25">
      <c r="A81">
        <v>77</v>
      </c>
      <c r="B81" s="2">
        <f>ROUND(F80+B80+D80,1)</f>
        <v>7429936.0999999996</v>
      </c>
      <c r="C81">
        <f>B81*K80</f>
        <v>73556367390</v>
      </c>
      <c r="D81" s="2">
        <f>ROUND((C81+E81)/(M81+J81),1)</f>
        <v>700536.8</v>
      </c>
      <c r="E81" s="2"/>
      <c r="J81" s="1">
        <v>100000</v>
      </c>
      <c r="K81">
        <v>9900</v>
      </c>
      <c r="L81">
        <f>ROUNDUP((F81+D81)/30,1)</f>
        <v>23351.3</v>
      </c>
      <c r="M81">
        <v>5000</v>
      </c>
      <c r="N81">
        <f t="shared" si="3"/>
        <v>584</v>
      </c>
    </row>
    <row r="82" spans="1:14" x14ac:dyDescent="0.25">
      <c r="A82">
        <v>78</v>
      </c>
      <c r="B82" s="2">
        <f>ROUND(F81+B81+D81,1)</f>
        <v>8130472.9000000004</v>
      </c>
      <c r="C82">
        <f>B82*K81</f>
        <v>80491681710</v>
      </c>
      <c r="D82" s="2">
        <f>ROUND((C82+E82)/(M82+J82),1)</f>
        <v>766587.4</v>
      </c>
      <c r="E82" s="2"/>
      <c r="J82" s="1">
        <v>100000</v>
      </c>
      <c r="K82">
        <v>9900</v>
      </c>
      <c r="L82">
        <f>ROUNDUP((F82+D82)/30,1)</f>
        <v>25553</v>
      </c>
      <c r="M82">
        <v>5000</v>
      </c>
      <c r="N82">
        <f t="shared" si="3"/>
        <v>639</v>
      </c>
    </row>
    <row r="83" spans="1:14" x14ac:dyDescent="0.25">
      <c r="A83">
        <v>79</v>
      </c>
      <c r="B83" s="2">
        <f>ROUND(F82+B82+D82,1)</f>
        <v>8897060.3000000007</v>
      </c>
      <c r="C83">
        <f>B83*K82</f>
        <v>88080896970</v>
      </c>
      <c r="D83" s="2">
        <f>ROUND((C83+E83)/(M83+J83),1)</f>
        <v>838865.7</v>
      </c>
      <c r="E83" s="2"/>
      <c r="J83" s="1">
        <v>100000</v>
      </c>
      <c r="K83">
        <v>9900</v>
      </c>
      <c r="L83">
        <f>ROUNDUP((F83+D83)/30,1)</f>
        <v>27962.199999999997</v>
      </c>
      <c r="M83">
        <v>5000</v>
      </c>
      <c r="N83">
        <f t="shared" si="3"/>
        <v>700</v>
      </c>
    </row>
    <row r="84" spans="1:14" x14ac:dyDescent="0.25">
      <c r="A84">
        <v>80</v>
      </c>
      <c r="B84" s="2">
        <f>ROUND(F83+B83+D83,1)</f>
        <v>9735926</v>
      </c>
      <c r="C84">
        <f>B84*K83</f>
        <v>96385667400</v>
      </c>
      <c r="D84" s="2">
        <f>ROUND((C84+E84)/(M84+J84),1)</f>
        <v>917958.7</v>
      </c>
      <c r="E84" s="2"/>
      <c r="J84" s="1">
        <v>100000</v>
      </c>
      <c r="K84">
        <v>9900</v>
      </c>
      <c r="L84">
        <f>ROUNDUP((F84+D84)/30,1)</f>
        <v>30598.699999999997</v>
      </c>
      <c r="M84">
        <v>5000</v>
      </c>
      <c r="N84">
        <f t="shared" si="3"/>
        <v>765</v>
      </c>
    </row>
    <row r="85" spans="1:14" x14ac:dyDescent="0.25">
      <c r="A85">
        <v>81</v>
      </c>
      <c r="B85" s="2">
        <f>ROUND(F84+B84+D84,1)</f>
        <v>10653884.699999999</v>
      </c>
      <c r="C85">
        <f>B85*K84</f>
        <v>105473458530</v>
      </c>
      <c r="D85" s="2">
        <f>ROUND((C85+E85)/(M85+J85),1)</f>
        <v>1004509.1</v>
      </c>
      <c r="E85" s="2"/>
      <c r="J85" s="1">
        <v>100000</v>
      </c>
      <c r="K85">
        <v>9900</v>
      </c>
      <c r="L85">
        <f>ROUNDUP((F85+D85)/30,1)</f>
        <v>33483.699999999997</v>
      </c>
      <c r="M85">
        <v>5000</v>
      </c>
      <c r="N85">
        <f t="shared" si="3"/>
        <v>838</v>
      </c>
    </row>
    <row r="86" spans="1:14" x14ac:dyDescent="0.25">
      <c r="A86">
        <v>82</v>
      </c>
      <c r="B86" s="2">
        <f>ROUND(F85+B85+D85,1)</f>
        <v>11658393.800000001</v>
      </c>
      <c r="C86">
        <f>B86*K85</f>
        <v>115418098620</v>
      </c>
      <c r="D86" s="2">
        <f>ROUND((C86+E86)/(M86+J86),1)</f>
        <v>1099220</v>
      </c>
      <c r="E86" s="2"/>
      <c r="J86" s="1">
        <v>100000</v>
      </c>
      <c r="K86">
        <v>9900</v>
      </c>
      <c r="L86">
        <f>ROUNDUP((F86+D86)/30,1)</f>
        <v>36640.699999999997</v>
      </c>
      <c r="M86">
        <v>5000</v>
      </c>
      <c r="N86">
        <f t="shared" si="3"/>
        <v>917</v>
      </c>
    </row>
    <row r="87" spans="1:14" x14ac:dyDescent="0.25">
      <c r="A87">
        <v>83</v>
      </c>
      <c r="B87" s="2">
        <f>ROUND(F86+B86+D86,1)</f>
        <v>12757613.800000001</v>
      </c>
      <c r="C87">
        <f>B87*K86</f>
        <v>126300376620</v>
      </c>
      <c r="D87" s="2">
        <f>ROUND((C87+E87)/(M87+J87),1)</f>
        <v>1202860.7</v>
      </c>
      <c r="E87" s="2"/>
      <c r="J87" s="1">
        <v>100000</v>
      </c>
      <c r="K87">
        <v>9900</v>
      </c>
      <c r="L87">
        <f>ROUNDUP((F87+D87)/30,1)</f>
        <v>40095.4</v>
      </c>
      <c r="M87">
        <v>5000</v>
      </c>
      <c r="N87">
        <f t="shared" si="3"/>
        <v>1003</v>
      </c>
    </row>
    <row r="88" spans="1:14" x14ac:dyDescent="0.25">
      <c r="A88">
        <v>84</v>
      </c>
      <c r="B88" s="2">
        <f>ROUND(F87+B87+D87,1)</f>
        <v>13960474.5</v>
      </c>
      <c r="C88">
        <f>B88*K87</f>
        <v>138208697550</v>
      </c>
      <c r="D88" s="2">
        <f>ROUND((C88+E88)/(M88+J88),1)</f>
        <v>1316273.3</v>
      </c>
      <c r="E88" s="2"/>
      <c r="J88" s="1">
        <v>100000</v>
      </c>
      <c r="K88">
        <v>9900</v>
      </c>
      <c r="L88">
        <f>ROUNDUP((F88+D88)/30,1)</f>
        <v>43875.799999999996</v>
      </c>
      <c r="M88">
        <v>5000</v>
      </c>
      <c r="N88">
        <f t="shared" si="3"/>
        <v>1097</v>
      </c>
    </row>
    <row r="89" spans="1:14" x14ac:dyDescent="0.25">
      <c r="A89">
        <v>85</v>
      </c>
      <c r="B89" s="2">
        <f>ROUND(F88+B88+D88,1)</f>
        <v>15276747.800000001</v>
      </c>
      <c r="C89">
        <f>B89*K88</f>
        <v>151239803220</v>
      </c>
      <c r="D89" s="2">
        <f>ROUND((C89+E89)/(M89+J89),1)</f>
        <v>1440379.1</v>
      </c>
      <c r="E89" s="2"/>
      <c r="J89" s="1">
        <v>100000</v>
      </c>
      <c r="K89">
        <v>9900</v>
      </c>
      <c r="L89">
        <f>ROUNDUP((F89+D89)/30,1)</f>
        <v>48012.7</v>
      </c>
      <c r="M89">
        <v>5000</v>
      </c>
      <c r="N89">
        <f t="shared" si="3"/>
        <v>1201</v>
      </c>
    </row>
    <row r="90" spans="1:14" x14ac:dyDescent="0.25">
      <c r="A90">
        <v>86</v>
      </c>
      <c r="B90" s="2">
        <f>ROUND(F89+B89+D89,1)</f>
        <v>16717126.9</v>
      </c>
      <c r="C90">
        <f>B90*K89</f>
        <v>165499556310</v>
      </c>
      <c r="D90" s="2">
        <f>ROUND((C90+E90)/(M90+J90),1)</f>
        <v>1576186.3</v>
      </c>
      <c r="E90" s="2"/>
      <c r="J90" s="1">
        <v>100000</v>
      </c>
      <c r="K90">
        <v>9900</v>
      </c>
      <c r="L90">
        <f>ROUNDUP((F90+D90)/30,1)</f>
        <v>52539.6</v>
      </c>
      <c r="M90">
        <v>5000</v>
      </c>
      <c r="N90">
        <f t="shared" si="3"/>
        <v>1314</v>
      </c>
    </row>
    <row r="91" spans="1:14" x14ac:dyDescent="0.25">
      <c r="A91">
        <v>87</v>
      </c>
      <c r="B91" s="2">
        <f>ROUND(F90+B90+D90,1)</f>
        <v>18293313.199999999</v>
      </c>
      <c r="C91">
        <f>B91*K90</f>
        <v>181103800680</v>
      </c>
      <c r="D91" s="2">
        <f>ROUND((C91+E91)/(M91+J91),1)</f>
        <v>1724798.1</v>
      </c>
      <c r="E91" s="2"/>
      <c r="J91" s="1">
        <v>100000</v>
      </c>
      <c r="K91">
        <v>9900</v>
      </c>
      <c r="L91">
        <f>ROUNDUP((F91+D91)/30,1)</f>
        <v>57493.299999999996</v>
      </c>
      <c r="M91">
        <v>5000</v>
      </c>
      <c r="N91">
        <f t="shared" si="3"/>
        <v>1438</v>
      </c>
    </row>
    <row r="92" spans="1:14" x14ac:dyDescent="0.25">
      <c r="A92">
        <v>88</v>
      </c>
      <c r="B92" s="2">
        <f>ROUND(F91+B91+D91,1)</f>
        <v>20018111.300000001</v>
      </c>
      <c r="C92">
        <f>B92*K91</f>
        <v>198179301870</v>
      </c>
      <c r="D92" s="2">
        <f>ROUND((C92+E92)/(M92+J92),1)</f>
        <v>1887421.9</v>
      </c>
      <c r="E92" s="2"/>
      <c r="J92" s="1">
        <v>100000</v>
      </c>
      <c r="K92">
        <v>9900</v>
      </c>
      <c r="L92">
        <f>ROUNDUP((F92+D92)/30,1)</f>
        <v>62914.1</v>
      </c>
      <c r="M92">
        <v>5000</v>
      </c>
      <c r="N92">
        <f t="shared" si="3"/>
        <v>1573</v>
      </c>
    </row>
    <row r="93" spans="1:14" x14ac:dyDescent="0.25">
      <c r="A93">
        <v>89</v>
      </c>
      <c r="B93" s="2">
        <f>ROUND(F92+B92+D92,1)</f>
        <v>21905533.199999999</v>
      </c>
      <c r="C93">
        <f>B93*K92</f>
        <v>216864778680</v>
      </c>
      <c r="D93" s="2">
        <f>ROUND((C93+E93)/(M93+J93),1)</f>
        <v>2065378.8</v>
      </c>
      <c r="E93" s="2"/>
      <c r="J93" s="1">
        <v>100000</v>
      </c>
      <c r="K93">
        <v>9900</v>
      </c>
      <c r="L93">
        <f>ROUNDUP((F93+D93)/30,1)</f>
        <v>68846</v>
      </c>
      <c r="M93">
        <v>5000</v>
      </c>
      <c r="N93">
        <f t="shared" si="3"/>
        <v>1722</v>
      </c>
    </row>
    <row r="94" spans="1:14" x14ac:dyDescent="0.25">
      <c r="A94">
        <v>90</v>
      </c>
      <c r="B94" s="2">
        <f>ROUND(F93+B93+D93,1)</f>
        <v>23970912</v>
      </c>
      <c r="C94">
        <f>B94*K93</f>
        <v>237312028800</v>
      </c>
      <c r="D94" s="2">
        <f>ROUND((C94+E94)/(M94+J94),1)</f>
        <v>2260114.6</v>
      </c>
      <c r="E94" s="2"/>
      <c r="J94" s="1">
        <v>100000</v>
      </c>
      <c r="K94">
        <v>9900</v>
      </c>
      <c r="L94">
        <f>ROUNDUP((F94+D94)/30,1)</f>
        <v>75337.200000000012</v>
      </c>
      <c r="M94">
        <v>5000</v>
      </c>
      <c r="N94">
        <f t="shared" si="3"/>
        <v>1884</v>
      </c>
    </row>
    <row r="95" spans="1:14" x14ac:dyDescent="0.25">
      <c r="A95">
        <v>91</v>
      </c>
      <c r="B95" s="2">
        <f>ROUND(F94+B94+D94,1)</f>
        <v>26231026.600000001</v>
      </c>
      <c r="C95">
        <f>B95*K94</f>
        <v>259687163340</v>
      </c>
      <c r="D95" s="2">
        <f>ROUND((C95+E95)/(M95+J95),1)</f>
        <v>2473211.1</v>
      </c>
      <c r="E95" s="2"/>
      <c r="J95" s="1">
        <v>100000</v>
      </c>
      <c r="K95">
        <v>9900</v>
      </c>
      <c r="L95">
        <f>ROUNDUP((F95+D95)/30,1)</f>
        <v>82440.400000000009</v>
      </c>
      <c r="M95">
        <v>5000</v>
      </c>
      <c r="N95">
        <f t="shared" si="3"/>
        <v>2062</v>
      </c>
    </row>
    <row r="96" spans="1:14" x14ac:dyDescent="0.25">
      <c r="A96">
        <v>92</v>
      </c>
      <c r="B96" s="2">
        <f>ROUND(F95+B95+D95,1)</f>
        <v>28704237.699999999</v>
      </c>
      <c r="C96">
        <f>B96*K95</f>
        <v>284171953230</v>
      </c>
      <c r="D96" s="2">
        <f>ROUND((C96+E96)/(M96+J96),1)</f>
        <v>2706399.6</v>
      </c>
      <c r="E96" s="2"/>
      <c r="J96" s="1">
        <v>100000</v>
      </c>
      <c r="K96">
        <v>9900</v>
      </c>
      <c r="L96">
        <f>ROUNDUP((F96+D96)/30,1)</f>
        <v>90213.400000000009</v>
      </c>
      <c r="M96">
        <v>5000</v>
      </c>
      <c r="N96">
        <f t="shared" si="3"/>
        <v>2256</v>
      </c>
    </row>
    <row r="97" spans="1:14" x14ac:dyDescent="0.25">
      <c r="A97">
        <v>93</v>
      </c>
      <c r="B97" s="2">
        <f>ROUND(F96+B96+D96,1)</f>
        <v>31410637.300000001</v>
      </c>
      <c r="C97">
        <f>B97*K96</f>
        <v>310965309270</v>
      </c>
      <c r="D97" s="2">
        <f>ROUND((C97+E97)/(M97+J97),1)</f>
        <v>2961574.4</v>
      </c>
      <c r="E97" s="2"/>
      <c r="J97" s="1">
        <v>100000</v>
      </c>
      <c r="K97">
        <v>9900</v>
      </c>
      <c r="L97">
        <f>ROUNDUP((F97+D97)/30,1)</f>
        <v>98719.200000000012</v>
      </c>
      <c r="M97">
        <v>5000</v>
      </c>
      <c r="N97">
        <f t="shared" si="3"/>
        <v>2468</v>
      </c>
    </row>
    <row r="98" spans="1:14" x14ac:dyDescent="0.25">
      <c r="A98">
        <v>94</v>
      </c>
      <c r="B98" s="2">
        <f>ROUND(F97+B97+D97,1)</f>
        <v>34372211.700000003</v>
      </c>
      <c r="C98">
        <f>B98*K97</f>
        <v>340284895830</v>
      </c>
      <c r="D98" s="2">
        <f>ROUND((C98+E98)/(M98+J98),1)</f>
        <v>3240808.5</v>
      </c>
      <c r="E98" s="2"/>
      <c r="J98" s="1">
        <v>100000</v>
      </c>
      <c r="K98">
        <v>9900</v>
      </c>
      <c r="L98">
        <f>ROUNDUP((F98+D98)/30,1)</f>
        <v>108027</v>
      </c>
      <c r="M98">
        <v>5000</v>
      </c>
      <c r="N98">
        <f t="shared" si="3"/>
        <v>2701</v>
      </c>
    </row>
    <row r="99" spans="1:14" x14ac:dyDescent="0.25">
      <c r="A99">
        <v>95</v>
      </c>
      <c r="B99" s="2">
        <f>ROUND(F98+B98+D98,1)</f>
        <v>37613020.200000003</v>
      </c>
      <c r="C99">
        <f>B99*K98</f>
        <v>372368899980</v>
      </c>
      <c r="D99" s="2">
        <f>ROUND((C99+E99)/(M99+J99),1)</f>
        <v>3546370.5</v>
      </c>
      <c r="E99" s="2"/>
      <c r="J99" s="1">
        <v>100000</v>
      </c>
      <c r="K99">
        <v>9900</v>
      </c>
      <c r="L99">
        <f>ROUNDUP((F99+D99)/30,1)</f>
        <v>118212.40000000001</v>
      </c>
      <c r="M99">
        <v>5000</v>
      </c>
      <c r="N99">
        <f t="shared" si="3"/>
        <v>2956</v>
      </c>
    </row>
    <row r="100" spans="1:14" x14ac:dyDescent="0.25">
      <c r="A100">
        <v>96</v>
      </c>
      <c r="B100" s="2">
        <f>ROUND(F99+B99+D99,1)</f>
        <v>41159390.700000003</v>
      </c>
      <c r="C100">
        <f>B100*K99</f>
        <v>407477967930</v>
      </c>
      <c r="D100" s="2">
        <f>ROUND((C100+E100)/(M100+J100),1)</f>
        <v>3880742.6</v>
      </c>
      <c r="E100" s="2"/>
      <c r="J100" s="1">
        <v>100000</v>
      </c>
      <c r="K100">
        <v>9900</v>
      </c>
      <c r="L100">
        <f>ROUNDUP((F100+D100)/30,1)</f>
        <v>129358.1</v>
      </c>
      <c r="M100">
        <v>5000</v>
      </c>
      <c r="N100">
        <f t="shared" si="3"/>
        <v>3234</v>
      </c>
    </row>
    <row r="101" spans="1:14" x14ac:dyDescent="0.25">
      <c r="A101">
        <v>97</v>
      </c>
      <c r="B101" s="2">
        <f>ROUND(F100+B100+D100,1)</f>
        <v>45040133.299999997</v>
      </c>
      <c r="C101">
        <f>B101*K100</f>
        <v>445897319670</v>
      </c>
      <c r="D101" s="2">
        <f>ROUND((C101+E101)/(M101+J101),1)</f>
        <v>4246641.0999999996</v>
      </c>
      <c r="E101" s="2"/>
      <c r="J101" s="1">
        <v>100000</v>
      </c>
      <c r="K101">
        <v>9900</v>
      </c>
      <c r="L101">
        <f>ROUNDUP((F101+D101)/30,1)</f>
        <v>141554.80000000002</v>
      </c>
      <c r="M101">
        <v>5000</v>
      </c>
      <c r="N101">
        <f t="shared" si="3"/>
        <v>3539</v>
      </c>
    </row>
    <row r="102" spans="1:14" x14ac:dyDescent="0.25">
      <c r="A102">
        <v>98</v>
      </c>
      <c r="B102" s="2">
        <f>ROUND(F101+B101+D101,1)</f>
        <v>49286774.399999999</v>
      </c>
      <c r="C102">
        <f>B102*K101</f>
        <v>487939066560</v>
      </c>
      <c r="D102" s="2">
        <f>ROUND((C102+E102)/(M102+J102),1)</f>
        <v>4647038.7</v>
      </c>
      <c r="E102" s="2"/>
      <c r="J102" s="1">
        <v>100000</v>
      </c>
      <c r="K102">
        <v>9900</v>
      </c>
      <c r="L102">
        <f>ROUNDUP((F102+D102)/30,1)</f>
        <v>154901.30000000002</v>
      </c>
      <c r="M102">
        <v>5000</v>
      </c>
      <c r="N102">
        <f t="shared" si="3"/>
        <v>3873</v>
      </c>
    </row>
    <row r="103" spans="1:14" x14ac:dyDescent="0.25">
      <c r="A103">
        <v>99</v>
      </c>
      <c r="B103" s="2">
        <f>ROUND(F102+B102+D102,1)</f>
        <v>53933813.100000001</v>
      </c>
      <c r="C103">
        <f>B103*K102</f>
        <v>533944749690</v>
      </c>
      <c r="D103" s="2">
        <f>ROUND((C103+E103)/(M103+J103),1)</f>
        <v>5085188.0999999996</v>
      </c>
      <c r="E103" s="2"/>
      <c r="J103" s="1">
        <v>100000</v>
      </c>
      <c r="K103">
        <v>9900</v>
      </c>
      <c r="L103">
        <f>ROUNDUP((F103+D103)/30,1)</f>
        <v>169506.30000000002</v>
      </c>
      <c r="M103">
        <v>5000</v>
      </c>
      <c r="N103">
        <f t="shared" si="3"/>
        <v>4238</v>
      </c>
    </row>
    <row r="104" spans="1:14" x14ac:dyDescent="0.25">
      <c r="A104">
        <v>100</v>
      </c>
      <c r="B104" s="2">
        <f>ROUND(F103+B103+D103,1)</f>
        <v>59019001.200000003</v>
      </c>
      <c r="C104">
        <f>B104*K103</f>
        <v>584288111880</v>
      </c>
      <c r="D104" s="2">
        <f>ROUND((C104+E104)/(M104+J104),1)</f>
        <v>5564648.7000000002</v>
      </c>
      <c r="E104" s="2"/>
      <c r="J104" s="1">
        <v>100000</v>
      </c>
      <c r="K104">
        <v>9900</v>
      </c>
      <c r="L104">
        <f>ROUNDUP((F104+D104)/30,1)</f>
        <v>185488.30000000002</v>
      </c>
      <c r="M104">
        <v>5000</v>
      </c>
      <c r="N104">
        <f t="shared" si="3"/>
        <v>4638</v>
      </c>
    </row>
    <row r="105" spans="1:14" x14ac:dyDescent="0.25">
      <c r="A105">
        <v>101</v>
      </c>
      <c r="B105" s="2">
        <f>ROUND(F104+B104+D104,1)</f>
        <v>64583649.899999999</v>
      </c>
      <c r="C105">
        <f>B105*K104</f>
        <v>639378134010</v>
      </c>
      <c r="D105" s="2">
        <f>ROUND((C105+E105)/(M105+J105),1)</f>
        <v>6089315.5999999996</v>
      </c>
      <c r="E105" s="2"/>
      <c r="J105" s="1">
        <v>100000</v>
      </c>
      <c r="K105">
        <v>9900</v>
      </c>
      <c r="L105">
        <f>ROUNDUP((F105+D105)/30,1)</f>
        <v>202977.2</v>
      </c>
      <c r="M105">
        <v>5000</v>
      </c>
      <c r="N105">
        <f t="shared" si="3"/>
        <v>5075</v>
      </c>
    </row>
    <row r="106" spans="1:14" x14ac:dyDescent="0.25">
      <c r="A106">
        <v>102</v>
      </c>
      <c r="B106" s="2">
        <f>ROUND(F105+B105+D105,1)</f>
        <v>70672965.5</v>
      </c>
      <c r="C106">
        <f>B106*K105</f>
        <v>699662358450</v>
      </c>
      <c r="D106" s="2">
        <f>ROUND((C106+E106)/(M106+J106),1)</f>
        <v>6663451</v>
      </c>
      <c r="E106" s="2"/>
      <c r="J106" s="1">
        <v>100000</v>
      </c>
      <c r="K106">
        <v>9900</v>
      </c>
      <c r="L106">
        <f>ROUNDUP((F106+D106)/30,1)</f>
        <v>222115.1</v>
      </c>
      <c r="M106">
        <v>5000</v>
      </c>
      <c r="N106">
        <f t="shared" si="3"/>
        <v>5553</v>
      </c>
    </row>
    <row r="107" spans="1:14" x14ac:dyDescent="0.25">
      <c r="A107">
        <v>103</v>
      </c>
      <c r="B107" s="2">
        <f>ROUND(F106+B106+D106,1)</f>
        <v>77336416.5</v>
      </c>
      <c r="C107">
        <f>B107*K106</f>
        <v>765630523350</v>
      </c>
      <c r="D107" s="2">
        <f>ROUND((C107+E107)/(M107+J107),1)</f>
        <v>7291719.2999999998</v>
      </c>
      <c r="E107" s="2"/>
      <c r="J107" s="1">
        <v>100000</v>
      </c>
      <c r="K107">
        <v>9900</v>
      </c>
      <c r="L107">
        <f>ROUNDUP((F107+D107)/30,1)</f>
        <v>243057.4</v>
      </c>
      <c r="M107">
        <v>5000</v>
      </c>
      <c r="N107">
        <f t="shared" si="3"/>
        <v>6077</v>
      </c>
    </row>
    <row r="108" spans="1:14" x14ac:dyDescent="0.25">
      <c r="A108">
        <v>104</v>
      </c>
      <c r="B108" s="2">
        <f>ROUND(F107+B107+D107,1)</f>
        <v>84628135.799999997</v>
      </c>
      <c r="C108">
        <f>B108*K107</f>
        <v>837818544420</v>
      </c>
      <c r="D108" s="2">
        <f>ROUND((C108+E108)/(M108+J108),1)</f>
        <v>7979224.2000000002</v>
      </c>
      <c r="E108" s="2"/>
      <c r="J108" s="1">
        <v>100000</v>
      </c>
      <c r="K108">
        <v>9900</v>
      </c>
      <c r="L108">
        <f>ROUNDUP((F108+D108)/30,1)</f>
        <v>265974.19999999995</v>
      </c>
      <c r="M108">
        <v>5000</v>
      </c>
      <c r="N108">
        <f t="shared" si="3"/>
        <v>6650</v>
      </c>
    </row>
    <row r="109" spans="1:14" x14ac:dyDescent="0.25">
      <c r="A109">
        <v>105</v>
      </c>
      <c r="B109" s="2">
        <f>ROUND(F108+B108+D108,1)</f>
        <v>92607360</v>
      </c>
      <c r="C109">
        <f>B109*K108</f>
        <v>916812864000</v>
      </c>
      <c r="D109" s="2">
        <f>ROUND((C109+E109)/(M109+J109),1)</f>
        <v>8731551.0999999996</v>
      </c>
      <c r="E109" s="2"/>
      <c r="J109" s="1">
        <v>100000</v>
      </c>
      <c r="K109">
        <v>9900</v>
      </c>
      <c r="L109">
        <f>ROUNDUP((F109+D109)/30,1)</f>
        <v>291051.8</v>
      </c>
      <c r="M109">
        <v>5000</v>
      </c>
      <c r="N109">
        <f t="shared" si="3"/>
        <v>7277</v>
      </c>
    </row>
    <row r="110" spans="1:14" x14ac:dyDescent="0.25">
      <c r="A110">
        <v>106</v>
      </c>
      <c r="B110" s="2">
        <f>ROUND(F109+B109+D109,1)</f>
        <v>101338911.09999999</v>
      </c>
      <c r="C110">
        <f>B110*K109</f>
        <v>1003255219890</v>
      </c>
      <c r="D110" s="2">
        <f>ROUND((C110+E110)/(M110+J110),1)</f>
        <v>9554811.5999999996</v>
      </c>
      <c r="E110" s="2"/>
      <c r="J110" s="1">
        <v>100000</v>
      </c>
      <c r="K110">
        <v>9900</v>
      </c>
      <c r="L110">
        <f>ROUNDUP((F110+D110)/30,1)</f>
        <v>318493.8</v>
      </c>
      <c r="M110">
        <v>5000</v>
      </c>
      <c r="N110">
        <f t="shared" si="3"/>
        <v>7963</v>
      </c>
    </row>
    <row r="111" spans="1:14" x14ac:dyDescent="0.25">
      <c r="A111">
        <v>107</v>
      </c>
      <c r="B111" s="2">
        <f>ROUND(F110+B110+D110,1)</f>
        <v>110893722.7</v>
      </c>
      <c r="C111">
        <f>B111*K110</f>
        <v>1097847854730</v>
      </c>
      <c r="D111" s="2">
        <f>ROUND((C111+E111)/(M111+J111),1)</f>
        <v>10455693.9</v>
      </c>
      <c r="E111" s="2"/>
      <c r="J111" s="1">
        <v>100000</v>
      </c>
      <c r="K111">
        <v>9900</v>
      </c>
      <c r="L111">
        <f>ROUNDUP((F111+D111)/30,1)</f>
        <v>348523.19999999995</v>
      </c>
      <c r="M111">
        <v>5000</v>
      </c>
      <c r="N111">
        <f t="shared" si="3"/>
        <v>8714</v>
      </c>
    </row>
    <row r="112" spans="1:14" x14ac:dyDescent="0.25">
      <c r="A112">
        <v>108</v>
      </c>
      <c r="B112" s="2">
        <f>ROUND(F111+B111+D111,1)</f>
        <v>121349416.59999999</v>
      </c>
      <c r="C112">
        <f>B112*K111</f>
        <v>1201359224340</v>
      </c>
      <c r="D112" s="2">
        <f>ROUND((C112+E112)/(M112+J112),1)</f>
        <v>11441516.4</v>
      </c>
      <c r="E112" s="2"/>
      <c r="J112" s="1">
        <v>100000</v>
      </c>
      <c r="K112">
        <v>9900</v>
      </c>
      <c r="L112">
        <f>ROUNDUP((F112+D112)/30,1)</f>
        <v>381383.89999999997</v>
      </c>
      <c r="M112">
        <v>5000</v>
      </c>
      <c r="N112">
        <f t="shared" si="3"/>
        <v>9535</v>
      </c>
    </row>
    <row r="113" spans="1:14" x14ac:dyDescent="0.25">
      <c r="A113">
        <v>109</v>
      </c>
      <c r="B113" s="2">
        <f>ROUND(F112+B112+D112,1)</f>
        <v>132790933</v>
      </c>
      <c r="C113">
        <f>B113*K112</f>
        <v>1314630236700</v>
      </c>
      <c r="D113" s="2">
        <f>ROUND((C113+E113)/(M113+J113),1)</f>
        <v>12520288</v>
      </c>
      <c r="E113" s="2"/>
      <c r="J113" s="1">
        <v>100000</v>
      </c>
      <c r="K113">
        <v>9900</v>
      </c>
      <c r="L113">
        <f>ROUNDUP((F113+D113)/30,1)</f>
        <v>417343</v>
      </c>
      <c r="M113">
        <v>5000</v>
      </c>
      <c r="N113">
        <f t="shared" si="3"/>
        <v>10434</v>
      </c>
    </row>
    <row r="114" spans="1:14" x14ac:dyDescent="0.25">
      <c r="A114">
        <v>110</v>
      </c>
      <c r="B114" s="2">
        <f>ROUND(F113+B113+D113,1)</f>
        <v>145311221</v>
      </c>
      <c r="C114">
        <f>B114*K113</f>
        <v>1438581087900</v>
      </c>
      <c r="D114" s="2">
        <f>ROUND((C114+E114)/(M114+J114),1)</f>
        <v>13700772.300000001</v>
      </c>
      <c r="E114" s="2"/>
      <c r="J114" s="1">
        <v>100000</v>
      </c>
      <c r="K114">
        <v>9900</v>
      </c>
      <c r="L114">
        <f>ROUNDUP((F114+D114)/30,1)</f>
        <v>456692.5</v>
      </c>
      <c r="M114">
        <v>5000</v>
      </c>
      <c r="N114">
        <f t="shared" si="3"/>
        <v>11418</v>
      </c>
    </row>
    <row r="115" spans="1:14" x14ac:dyDescent="0.25">
      <c r="A115">
        <v>111</v>
      </c>
      <c r="B115" s="2">
        <f>ROUND(F114+B114+D114,1)</f>
        <v>159011993.30000001</v>
      </c>
      <c r="C115">
        <f>B115*K114</f>
        <v>1574218733670</v>
      </c>
      <c r="D115" s="2">
        <f>ROUND((C115+E115)/(M115+J115),1)</f>
        <v>14992559.4</v>
      </c>
      <c r="E115" s="2"/>
      <c r="J115" s="1">
        <v>100000</v>
      </c>
      <c r="K115">
        <v>9900</v>
      </c>
      <c r="L115">
        <f>ROUNDUP((F115+D115)/30,1)</f>
        <v>499752</v>
      </c>
      <c r="M115">
        <v>5000</v>
      </c>
      <c r="N115">
        <f t="shared" si="3"/>
        <v>12494</v>
      </c>
    </row>
    <row r="116" spans="1:14" x14ac:dyDescent="0.25">
      <c r="A116">
        <v>112</v>
      </c>
      <c r="B116" s="2">
        <f>ROUND(F115+B115+D115,1)</f>
        <v>174004552.69999999</v>
      </c>
      <c r="C116">
        <f>B116*K115</f>
        <v>1722645071730</v>
      </c>
      <c r="D116" s="2">
        <f>ROUND((C116+E116)/(M116+J116),1)</f>
        <v>16406143.5</v>
      </c>
      <c r="E116" s="2"/>
      <c r="J116" s="1">
        <v>100000</v>
      </c>
      <c r="K116">
        <v>9900</v>
      </c>
      <c r="L116">
        <f>ROUNDUP((F116+D116)/30,1)</f>
        <v>546871.5</v>
      </c>
      <c r="M116">
        <v>5000</v>
      </c>
      <c r="N116">
        <f t="shared" si="3"/>
        <v>13672</v>
      </c>
    </row>
    <row r="117" spans="1:14" x14ac:dyDescent="0.25">
      <c r="A117">
        <v>113</v>
      </c>
      <c r="B117" s="2">
        <f>ROUND(F116+B116+D116,1)</f>
        <v>190410696.19999999</v>
      </c>
      <c r="C117">
        <f>B117*K116</f>
        <v>1885065892380</v>
      </c>
      <c r="D117" s="2">
        <f>ROUND((C117+E117)/(M117+J117),1)</f>
        <v>17953008.5</v>
      </c>
      <c r="E117" s="2"/>
      <c r="J117" s="1">
        <v>100000</v>
      </c>
      <c r="K117">
        <v>9900</v>
      </c>
      <c r="L117">
        <f>ROUNDUP((F117+D117)/30,1)</f>
        <v>598433.69999999995</v>
      </c>
      <c r="M117">
        <v>5000</v>
      </c>
      <c r="N117">
        <f t="shared" si="3"/>
        <v>14961</v>
      </c>
    </row>
    <row r="118" spans="1:14" x14ac:dyDescent="0.25">
      <c r="A118">
        <v>114</v>
      </c>
      <c r="B118" s="2">
        <f>ROUND(F117+B117+D117,1)</f>
        <v>208363704.69999999</v>
      </c>
      <c r="C118">
        <f>B118*K117</f>
        <v>2062800676530</v>
      </c>
      <c r="D118" s="2">
        <f>ROUND((C118+E118)/(M118+J118),1)</f>
        <v>19645720.699999999</v>
      </c>
      <c r="E118" s="2"/>
      <c r="J118" s="1">
        <v>100000</v>
      </c>
      <c r="K118">
        <v>9900</v>
      </c>
      <c r="L118">
        <f>ROUNDUP((F118+D118)/30,1)</f>
        <v>654857.4</v>
      </c>
      <c r="M118">
        <v>5000</v>
      </c>
      <c r="N118">
        <f t="shared" si="3"/>
        <v>16372</v>
      </c>
    </row>
    <row r="119" spans="1:14" x14ac:dyDescent="0.25">
      <c r="A119">
        <v>115</v>
      </c>
      <c r="B119" s="2">
        <f>ROUND(F118+B118+D118,1)</f>
        <v>228009425.40000001</v>
      </c>
      <c r="C119">
        <f>B119*K118</f>
        <v>2257293311460</v>
      </c>
      <c r="D119" s="2">
        <f>ROUND((C119+E119)/(M119+J119),1)</f>
        <v>21498031.5</v>
      </c>
      <c r="E119" s="2"/>
      <c r="J119" s="1">
        <v>100000</v>
      </c>
      <c r="K119">
        <v>9900</v>
      </c>
      <c r="L119">
        <f>ROUNDUP((F119+D119)/30,1)</f>
        <v>716601.1</v>
      </c>
      <c r="M119">
        <v>5000</v>
      </c>
      <c r="N119">
        <f t="shared" si="3"/>
        <v>17916</v>
      </c>
    </row>
    <row r="120" spans="1:14" x14ac:dyDescent="0.25">
      <c r="A120">
        <v>116</v>
      </c>
      <c r="B120" s="2">
        <f>ROUND(F119+B119+D119,1)</f>
        <v>249507456.90000001</v>
      </c>
      <c r="C120">
        <f>B120*K119</f>
        <v>2470123823310</v>
      </c>
      <c r="D120" s="2">
        <f>ROUND((C120+E120)/(M120+J120),1)</f>
        <v>23524988.800000001</v>
      </c>
      <c r="E120" s="2"/>
      <c r="J120" s="1">
        <v>100000</v>
      </c>
      <c r="K120">
        <v>9900</v>
      </c>
      <c r="L120">
        <f>ROUNDUP((F120+D120)/30,1)</f>
        <v>784166.29999999993</v>
      </c>
      <c r="M120">
        <v>5000</v>
      </c>
      <c r="N120">
        <f t="shared" si="3"/>
        <v>19605</v>
      </c>
    </row>
    <row r="121" spans="1:14" x14ac:dyDescent="0.25">
      <c r="A121">
        <v>117</v>
      </c>
      <c r="B121" s="2">
        <f>ROUND(F120+B120+D120,1)</f>
        <v>273032445.69999999</v>
      </c>
      <c r="C121">
        <f>B121*K120</f>
        <v>2703021212430</v>
      </c>
      <c r="D121" s="2">
        <f>ROUND((C121+E121)/(M121+J121),1)</f>
        <v>25743059.199999999</v>
      </c>
      <c r="E121" s="2"/>
      <c r="J121" s="1">
        <v>100000</v>
      </c>
      <c r="K121">
        <v>9900</v>
      </c>
      <c r="L121">
        <f>ROUNDUP((F121+D121)/30,1)</f>
        <v>858102</v>
      </c>
      <c r="M121">
        <v>5000</v>
      </c>
      <c r="N121">
        <f t="shared" si="3"/>
        <v>21453</v>
      </c>
    </row>
    <row r="122" spans="1:14" x14ac:dyDescent="0.25">
      <c r="A122">
        <v>118</v>
      </c>
      <c r="B122" s="2">
        <f>ROUND(F121+B121+D121,1)</f>
        <v>298775504.89999998</v>
      </c>
      <c r="C122">
        <f>B122*K121</f>
        <v>2957877498510</v>
      </c>
      <c r="D122" s="2">
        <f>ROUND((C122+E122)/(M122+J122),1)</f>
        <v>28170261.899999999</v>
      </c>
      <c r="E122" s="2"/>
      <c r="J122" s="1">
        <v>100000</v>
      </c>
      <c r="K122">
        <v>9900</v>
      </c>
      <c r="L122">
        <f>ROUNDUP((F122+D122)/30,1)</f>
        <v>939008.79999999993</v>
      </c>
      <c r="M122">
        <v>5000</v>
      </c>
      <c r="N122">
        <f t="shared" si="3"/>
        <v>23476</v>
      </c>
    </row>
    <row r="123" spans="1:14" x14ac:dyDescent="0.25">
      <c r="A123">
        <v>119</v>
      </c>
      <c r="B123" s="2">
        <f>ROUND(F122+B122+D122,1)</f>
        <v>326945766.80000001</v>
      </c>
      <c r="C123">
        <f>B123*K122</f>
        <v>3236763091320</v>
      </c>
      <c r="D123" s="2">
        <f>ROUND((C123+E123)/(M123+J123),1)</f>
        <v>30826315.199999999</v>
      </c>
      <c r="E123" s="2"/>
      <c r="J123" s="1">
        <v>100000</v>
      </c>
      <c r="K123">
        <v>9900</v>
      </c>
      <c r="L123">
        <f>ROUNDUP((F123+D123)/30,1)</f>
        <v>1027543.9</v>
      </c>
      <c r="M123">
        <v>5000</v>
      </c>
      <c r="N123">
        <f t="shared" si="3"/>
        <v>25689</v>
      </c>
    </row>
    <row r="124" spans="1:14" x14ac:dyDescent="0.25">
      <c r="A124">
        <v>120</v>
      </c>
      <c r="B124" s="2">
        <f>ROUND(F123+B123+D123,1)</f>
        <v>357772082</v>
      </c>
      <c r="C124">
        <f>B124*K123</f>
        <v>3541943611800</v>
      </c>
      <c r="D124" s="2">
        <f>ROUND((C124+E124)/(M124+J124),1)</f>
        <v>33732796.299999997</v>
      </c>
      <c r="E124" s="2"/>
      <c r="J124" s="1">
        <v>100000</v>
      </c>
      <c r="K124">
        <v>9900</v>
      </c>
      <c r="L124">
        <f>ROUNDUP((F124+D124)/30,1)</f>
        <v>1124426.6000000001</v>
      </c>
      <c r="M124">
        <v>5000</v>
      </c>
      <c r="N124">
        <f t="shared" si="3"/>
        <v>28111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NDT</dc:creator>
  <cp:lastModifiedBy>NDT</cp:lastModifiedBy>
  <dcterms:created xsi:type="dcterms:W3CDTF">2018-10-02T07:11:31Z</dcterms:created>
  <dcterms:modified xsi:type="dcterms:W3CDTF">2018-10-02T13:42:03Z</dcterms:modified>
</cp:coreProperties>
</file>