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T\Desktop\PROJECTS\THUNG_GAO_IOT\TAI CHINH\"/>
    </mc:Choice>
  </mc:AlternateContent>
  <xr:revisionPtr revIDLastSave="0" documentId="8_{7B288ABF-F51B-4E15-BEF9-842CF9F2591A}" xr6:coauthVersionLast="36" xr6:coauthVersionMax="36" xr10:uidLastSave="{00000000-0000-0000-0000-000000000000}"/>
  <bookViews>
    <workbookView xWindow="0" yWindow="0" windowWidth="21570" windowHeight="7980" xr2:uid="{4FBE643C-7468-4B4F-A1A2-5B5E8A675DEA}"/>
  </bookViews>
  <sheets>
    <sheet name="Trang_tính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" l="1"/>
  <c r="R11" i="1"/>
  <c r="L3" i="1"/>
  <c r="M3" i="1" s="1"/>
  <c r="L4" i="1"/>
  <c r="M4" i="1" s="1"/>
  <c r="L5" i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2" i="1"/>
  <c r="M2" i="1" s="1"/>
  <c r="I11" i="1"/>
  <c r="K11" i="1" s="1"/>
  <c r="I10" i="1"/>
  <c r="J10" i="1" s="1"/>
  <c r="I9" i="1"/>
  <c r="K9" i="1" s="1"/>
  <c r="I8" i="1"/>
  <c r="K8" i="1" s="1"/>
  <c r="I7" i="1"/>
  <c r="J7" i="1" s="1"/>
  <c r="I6" i="1"/>
  <c r="K6" i="1" s="1"/>
  <c r="I5" i="1"/>
  <c r="J5" i="1" s="1"/>
  <c r="I4" i="1"/>
  <c r="J4" i="1" s="1"/>
  <c r="I3" i="1"/>
  <c r="J3" i="1" s="1"/>
  <c r="I2" i="1"/>
  <c r="J2" i="1" s="1"/>
  <c r="D11" i="1"/>
  <c r="D10" i="1"/>
  <c r="D9" i="1"/>
  <c r="D8" i="1"/>
  <c r="D7" i="1"/>
  <c r="D6" i="1"/>
  <c r="D5" i="1"/>
  <c r="D4" i="1"/>
  <c r="D3" i="1"/>
  <c r="B11" i="1"/>
  <c r="B10" i="1"/>
  <c r="B9" i="1"/>
  <c r="B8" i="1"/>
  <c r="B7" i="1"/>
  <c r="B6" i="1"/>
  <c r="B5" i="1"/>
  <c r="B4" i="1"/>
  <c r="B3" i="1"/>
  <c r="F11" i="1"/>
  <c r="F10" i="1"/>
  <c r="F9" i="1"/>
  <c r="F8" i="1"/>
  <c r="F7" i="1"/>
  <c r="F6" i="1"/>
  <c r="F5" i="1"/>
  <c r="F4" i="1"/>
  <c r="F3" i="1"/>
  <c r="F2" i="1"/>
  <c r="D2" i="1"/>
  <c r="B2" i="1"/>
  <c r="H11" i="1"/>
  <c r="G11" i="1" s="1"/>
  <c r="H10" i="1"/>
  <c r="G10" i="1" s="1"/>
  <c r="H9" i="1"/>
  <c r="G9" i="1" s="1"/>
  <c r="H8" i="1"/>
  <c r="G8" i="1" s="1"/>
  <c r="H7" i="1"/>
  <c r="G7" i="1" s="1"/>
  <c r="H6" i="1"/>
  <c r="G6" i="1" s="1"/>
  <c r="H5" i="1"/>
  <c r="G5" i="1" s="1"/>
  <c r="H4" i="1"/>
  <c r="G4" i="1" s="1"/>
  <c r="H3" i="1"/>
  <c r="G3" i="1" s="1"/>
  <c r="H2" i="1"/>
  <c r="G2" i="1" s="1"/>
  <c r="J11" i="1" l="1"/>
  <c r="K5" i="1"/>
  <c r="J9" i="1"/>
  <c r="J6" i="1"/>
  <c r="K10" i="1"/>
  <c r="K4" i="1"/>
  <c r="K7" i="1"/>
  <c r="K3" i="1"/>
  <c r="J8" i="1"/>
  <c r="K2" i="1"/>
  <c r="C10" i="1"/>
  <c r="C6" i="1"/>
  <c r="E10" i="1"/>
  <c r="E6" i="1"/>
  <c r="C9" i="1"/>
  <c r="C5" i="1"/>
  <c r="E9" i="1"/>
  <c r="E5" i="1"/>
  <c r="C2" i="1"/>
  <c r="C8" i="1"/>
  <c r="C4" i="1"/>
  <c r="E2" i="1"/>
  <c r="E8" i="1"/>
  <c r="E4" i="1"/>
  <c r="C11" i="1"/>
  <c r="C7" i="1"/>
  <c r="C3" i="1"/>
  <c r="E11" i="1"/>
  <c r="E7" i="1"/>
  <c r="E3" i="1"/>
</calcChain>
</file>

<file path=xl/sharedStrings.xml><?xml version="1.0" encoding="utf-8"?>
<sst xmlns="http://schemas.openxmlformats.org/spreadsheetml/2006/main" count="14" uniqueCount="12">
  <si>
    <t>Số tháng dự kiến</t>
  </si>
  <si>
    <t>Giá sản phẩm</t>
  </si>
  <si>
    <t>Số lần thu hồi vốn</t>
  </si>
  <si>
    <t>số tháng thu hồi</t>
  </si>
  <si>
    <t>Số sản phẩm dự kiến bán ra</t>
  </si>
  <si>
    <t>lợi 1 năm</t>
  </si>
  <si>
    <t>lợi 2 năm</t>
  </si>
  <si>
    <t>lợi 3 năm</t>
  </si>
  <si>
    <t>Mốc tiền</t>
  </si>
  <si>
    <t>lợi 1 tháng</t>
  </si>
  <si>
    <t>mốc</t>
  </si>
  <si>
    <t>so sp 1thg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</si>
</sst>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85FD-598F-4D20-AB92-D2A36E3C4724}">
  <dimension ref="A1:R24"/>
  <sheetViews>
    <sheetView tabSelected="1" workbookViewId="0">
      <selection activeCell="P16" sqref="P16"/>
    </sheetView>
  </sheetViews>
  <sheetFormatPr defaultRowHeight="15" x14ac:dyDescent="0.25"/>
  <cols>
    <col min="1" max="1" width="11" customWidth="1"/>
    <col min="2" max="2" width="11.140625" customWidth="1"/>
    <col min="3" max="3" width="15.7109375" customWidth="1"/>
    <col min="4" max="4" width="11" customWidth="1"/>
    <col min="5" max="5" width="17.5703125" customWidth="1"/>
    <col min="6" max="6" width="10.42578125" customWidth="1"/>
    <col min="7" max="7" width="16" customWidth="1"/>
    <col min="8" max="8" width="17.140625" customWidth="1"/>
    <col min="9" max="9" width="25.140625" customWidth="1"/>
    <col min="10" max="10" width="19.7109375" customWidth="1"/>
    <col min="11" max="11" width="16.7109375" customWidth="1"/>
    <col min="12" max="12" width="15.42578125" customWidth="1"/>
    <col min="13" max="13" width="10.140625" customWidth="1"/>
    <col min="14" max="14" width="15.7109375" customWidth="1"/>
    <col min="15" max="15" width="17.42578125" customWidth="1"/>
    <col min="16" max="16" width="25.42578125" customWidth="1"/>
    <col min="17" max="17" width="9.140625" customWidth="1"/>
    <col min="18" max="18" width="38.7109375" customWidth="1"/>
  </cols>
  <sheetData>
    <row r="1" spans="1:18" x14ac:dyDescent="0.25">
      <c r="A1" t="s">
        <v>8</v>
      </c>
      <c r="B1">
        <v>24</v>
      </c>
      <c r="C1" t="s">
        <v>3</v>
      </c>
      <c r="D1">
        <v>36</v>
      </c>
      <c r="E1" t="s">
        <v>3</v>
      </c>
      <c r="F1">
        <v>48</v>
      </c>
      <c r="G1" t="s">
        <v>3</v>
      </c>
      <c r="H1" t="s">
        <v>2</v>
      </c>
      <c r="I1" t="s">
        <v>5</v>
      </c>
      <c r="J1" t="s">
        <v>6</v>
      </c>
      <c r="K1" t="s">
        <v>7</v>
      </c>
      <c r="L1" t="s">
        <v>9</v>
      </c>
      <c r="M1" t="s">
        <v>11</v>
      </c>
      <c r="N1" t="s">
        <v>1</v>
      </c>
      <c r="O1" t="s">
        <v>0</v>
      </c>
      <c r="P1" t="s">
        <v>4</v>
      </c>
      <c r="Q1" t="s">
        <v>10</v>
      </c>
    </row>
    <row r="2" spans="1:18" x14ac:dyDescent="0.25">
      <c r="A2">
        <v>1500</v>
      </c>
      <c r="B2">
        <f>A2*O2*2</f>
        <v>36000</v>
      </c>
      <c r="C2">
        <f>H2/2</f>
        <v>33.333333333333336</v>
      </c>
      <c r="D2" s="2">
        <f>A2*O2*3</f>
        <v>54000</v>
      </c>
      <c r="E2" s="2">
        <f>H2/3</f>
        <v>22.222222222222225</v>
      </c>
      <c r="F2">
        <f>A2*O2*4</f>
        <v>72000</v>
      </c>
      <c r="G2">
        <f>H2/4</f>
        <v>16.666666666666668</v>
      </c>
      <c r="H2">
        <f>N2/A2</f>
        <v>66.666666666666671</v>
      </c>
      <c r="I2">
        <f>P2*A2*Q2</f>
        <v>5400000000</v>
      </c>
      <c r="J2">
        <f>I2*2</f>
        <v>10800000000</v>
      </c>
      <c r="K2">
        <f>I2*3</f>
        <v>16200000000</v>
      </c>
      <c r="L2">
        <f>3*A2*P2</f>
        <v>450000000</v>
      </c>
      <c r="M2">
        <f>L2/100000</f>
        <v>4500</v>
      </c>
      <c r="N2">
        <v>100000</v>
      </c>
      <c r="O2">
        <v>12</v>
      </c>
      <c r="P2" s="1">
        <v>100000</v>
      </c>
      <c r="Q2">
        <v>36</v>
      </c>
    </row>
    <row r="3" spans="1:18" x14ac:dyDescent="0.25">
      <c r="A3">
        <v>1700</v>
      </c>
      <c r="B3">
        <f>A3*O2*2</f>
        <v>40800</v>
      </c>
      <c r="C3">
        <f>H3/2</f>
        <v>29.411764705882351</v>
      </c>
      <c r="D3" s="2">
        <f>A3*O2*3</f>
        <v>61200</v>
      </c>
      <c r="E3" s="2">
        <f>H3/3</f>
        <v>19.6078431372549</v>
      </c>
      <c r="F3">
        <f>A3*O2*4</f>
        <v>81600</v>
      </c>
      <c r="G3">
        <f>H3/4</f>
        <v>14.705882352941176</v>
      </c>
      <c r="H3">
        <f>N2/A3</f>
        <v>58.823529411764703</v>
      </c>
      <c r="I3">
        <f>P3*A3*Q2</f>
        <v>6120000000</v>
      </c>
      <c r="J3">
        <f>I3*2</f>
        <v>12240000000</v>
      </c>
      <c r="K3">
        <f>I3*3</f>
        <v>18360000000</v>
      </c>
      <c r="L3">
        <f>3*A3*P3</f>
        <v>510000000</v>
      </c>
      <c r="M3">
        <f>L3/100000</f>
        <v>5100</v>
      </c>
      <c r="P3" s="1">
        <v>100000</v>
      </c>
    </row>
    <row r="4" spans="1:18" x14ac:dyDescent="0.25">
      <c r="A4">
        <v>1900</v>
      </c>
      <c r="B4">
        <f>A4*O2*2</f>
        <v>45600</v>
      </c>
      <c r="C4">
        <f>H4/2</f>
        <v>26.315789473684209</v>
      </c>
      <c r="D4" s="2">
        <f>A4*O2*3</f>
        <v>68400</v>
      </c>
      <c r="E4" s="2">
        <f>H4/3</f>
        <v>17.543859649122805</v>
      </c>
      <c r="F4">
        <f>A4*O2*4</f>
        <v>91200</v>
      </c>
      <c r="G4">
        <f>H4/4</f>
        <v>13.157894736842104</v>
      </c>
      <c r="H4">
        <f>N2/A4</f>
        <v>52.631578947368418</v>
      </c>
      <c r="I4">
        <f>P4*A4*Q2</f>
        <v>6840000000</v>
      </c>
      <c r="J4">
        <f>I4*2</f>
        <v>13680000000</v>
      </c>
      <c r="K4">
        <f>I4*3</f>
        <v>20520000000</v>
      </c>
      <c r="L4">
        <f>3*A4*P4</f>
        <v>570000000</v>
      </c>
      <c r="M4">
        <f>L4/100000</f>
        <v>5700</v>
      </c>
      <c r="P4" s="1">
        <v>100000</v>
      </c>
    </row>
    <row r="5" spans="1:18" x14ac:dyDescent="0.25">
      <c r="A5">
        <v>2000</v>
      </c>
      <c r="B5">
        <f>A5*O2*2</f>
        <v>48000</v>
      </c>
      <c r="C5">
        <f>H5/2</f>
        <v>25</v>
      </c>
      <c r="D5" s="2">
        <f>A5*O2*3</f>
        <v>72000</v>
      </c>
      <c r="E5" s="2">
        <f>H5/3</f>
        <v>16.666666666666668</v>
      </c>
      <c r="F5">
        <f>A5*O2*4</f>
        <v>96000</v>
      </c>
      <c r="G5">
        <f>H5/4</f>
        <v>12.5</v>
      </c>
      <c r="H5">
        <f>N2/A5</f>
        <v>50</v>
      </c>
      <c r="I5">
        <f>P5*A5*Q2</f>
        <v>7200000000</v>
      </c>
      <c r="J5">
        <f>I5*2</f>
        <v>14400000000</v>
      </c>
      <c r="K5">
        <f>I5*3</f>
        <v>21600000000</v>
      </c>
      <c r="L5">
        <f>3*A5*P5</f>
        <v>600000000</v>
      </c>
      <c r="M5">
        <f>L5/100000</f>
        <v>6000</v>
      </c>
      <c r="P5" s="1">
        <v>100000</v>
      </c>
    </row>
    <row r="6" spans="1:18" x14ac:dyDescent="0.25">
      <c r="A6">
        <v>2200</v>
      </c>
      <c r="B6">
        <f>A6*O2*2</f>
        <v>52800</v>
      </c>
      <c r="C6">
        <f>H6/2</f>
        <v>22.727272727272727</v>
      </c>
      <c r="D6" s="2">
        <f>A6*O2*3</f>
        <v>79200</v>
      </c>
      <c r="E6" s="2">
        <f>H6/3</f>
        <v>15.15151515151515</v>
      </c>
      <c r="F6">
        <f>A6*O2*4</f>
        <v>105600</v>
      </c>
      <c r="G6">
        <f>H6/4</f>
        <v>11.363636363636363</v>
      </c>
      <c r="H6">
        <f>N2/A6</f>
        <v>45.454545454545453</v>
      </c>
      <c r="I6">
        <f>P6*A6*Q2</f>
        <v>7920000000</v>
      </c>
      <c r="J6">
        <f>I6*2</f>
        <v>15840000000</v>
      </c>
      <c r="K6">
        <f>I6*3</f>
        <v>23760000000</v>
      </c>
      <c r="L6">
        <f>3*A6*P6</f>
        <v>660000000</v>
      </c>
      <c r="M6">
        <f>L6/100000</f>
        <v>6600</v>
      </c>
      <c r="P6" s="1">
        <v>100000</v>
      </c>
    </row>
    <row r="7" spans="1:18" x14ac:dyDescent="0.25">
      <c r="A7">
        <v>2500</v>
      </c>
      <c r="B7">
        <f>A7*O2*2</f>
        <v>60000</v>
      </c>
      <c r="C7">
        <f>H7/2</f>
        <v>20</v>
      </c>
      <c r="D7" s="2">
        <f>A7*O2*3</f>
        <v>90000</v>
      </c>
      <c r="E7" s="2">
        <f>H7/3</f>
        <v>13.333333333333334</v>
      </c>
      <c r="F7">
        <f>A7*O2*4</f>
        <v>120000</v>
      </c>
      <c r="G7">
        <f>H7/4</f>
        <v>10</v>
      </c>
      <c r="H7">
        <f>N2/A7</f>
        <v>40</v>
      </c>
      <c r="I7">
        <f>P7*A7*Q2</f>
        <v>9000000000</v>
      </c>
      <c r="J7">
        <f>I7*2</f>
        <v>18000000000</v>
      </c>
      <c r="K7">
        <f>I7*3</f>
        <v>27000000000</v>
      </c>
      <c r="L7">
        <f>3*A7*P7</f>
        <v>750000000</v>
      </c>
      <c r="M7">
        <f>L7/100000</f>
        <v>7500</v>
      </c>
      <c r="P7" s="1">
        <v>100000</v>
      </c>
    </row>
    <row r="8" spans="1:18" x14ac:dyDescent="0.25">
      <c r="A8">
        <v>2600</v>
      </c>
      <c r="B8">
        <f>A8*O2*2</f>
        <v>62400</v>
      </c>
      <c r="C8">
        <f>H8/2</f>
        <v>19.23076923076923</v>
      </c>
      <c r="D8" s="2">
        <f>A8*O2*3</f>
        <v>93600</v>
      </c>
      <c r="E8" s="2">
        <f>H8/3</f>
        <v>12.820512820512819</v>
      </c>
      <c r="F8">
        <f>A8*O2*4</f>
        <v>124800</v>
      </c>
      <c r="G8">
        <f>H8/4</f>
        <v>9.615384615384615</v>
      </c>
      <c r="H8">
        <f>N2/A8</f>
        <v>38.46153846153846</v>
      </c>
      <c r="I8">
        <f>P8*A8*Q2</f>
        <v>9360000000</v>
      </c>
      <c r="J8">
        <f>I8*2</f>
        <v>18720000000</v>
      </c>
      <c r="K8">
        <f>I8*3</f>
        <v>28080000000</v>
      </c>
      <c r="L8">
        <f>3*A8*P8</f>
        <v>780000000</v>
      </c>
      <c r="M8">
        <f>L8/100000</f>
        <v>7800</v>
      </c>
      <c r="P8" s="1">
        <v>100000</v>
      </c>
    </row>
    <row r="9" spans="1:18" x14ac:dyDescent="0.25">
      <c r="A9">
        <v>2800</v>
      </c>
      <c r="B9">
        <f>A9*O2*2</f>
        <v>67200</v>
      </c>
      <c r="C9">
        <f>H9/2</f>
        <v>17.857142857142858</v>
      </c>
      <c r="D9" s="2">
        <f>A9*O2*3</f>
        <v>100800</v>
      </c>
      <c r="E9" s="2">
        <f>H9/3</f>
        <v>11.904761904761905</v>
      </c>
      <c r="F9">
        <f>A9*O2*4</f>
        <v>134400</v>
      </c>
      <c r="G9">
        <f>H9/4</f>
        <v>8.9285714285714288</v>
      </c>
      <c r="H9">
        <f>N2/A9</f>
        <v>35.714285714285715</v>
      </c>
      <c r="I9">
        <f>P9*A9*Q2</f>
        <v>10080000000</v>
      </c>
      <c r="J9">
        <f>I9*2</f>
        <v>20160000000</v>
      </c>
      <c r="K9">
        <f>I9*3</f>
        <v>30240000000</v>
      </c>
      <c r="L9">
        <f>3*A9*P9</f>
        <v>840000000</v>
      </c>
      <c r="M9">
        <f>L9/100000</f>
        <v>8400</v>
      </c>
      <c r="P9" s="1">
        <v>100000</v>
      </c>
    </row>
    <row r="10" spans="1:18" x14ac:dyDescent="0.25">
      <c r="A10">
        <v>3000</v>
      </c>
      <c r="B10">
        <f>A10*O2*2</f>
        <v>72000</v>
      </c>
      <c r="C10">
        <f>H10/2</f>
        <v>16.666666666666668</v>
      </c>
      <c r="D10" s="2">
        <f>A10*O2*3</f>
        <v>108000</v>
      </c>
      <c r="E10" s="2">
        <f>H10/3</f>
        <v>11.111111111111112</v>
      </c>
      <c r="F10">
        <f>A10*O2*4</f>
        <v>144000</v>
      </c>
      <c r="G10">
        <f>H10/4</f>
        <v>8.3333333333333339</v>
      </c>
      <c r="H10">
        <f>N2/A10</f>
        <v>33.333333333333336</v>
      </c>
      <c r="I10">
        <f>P10*A10*Q2</f>
        <v>10800000000</v>
      </c>
      <c r="J10">
        <f>I10*2</f>
        <v>21600000000</v>
      </c>
      <c r="K10">
        <f>I10*3</f>
        <v>32400000000</v>
      </c>
      <c r="L10">
        <f>3*A10*P10</f>
        <v>900000000</v>
      </c>
      <c r="M10">
        <f>L10/100000</f>
        <v>9000</v>
      </c>
      <c r="P10" s="1">
        <v>100000</v>
      </c>
    </row>
    <row r="11" spans="1:18" x14ac:dyDescent="0.25">
      <c r="A11">
        <v>3300</v>
      </c>
      <c r="B11">
        <f>A11*O2*2</f>
        <v>79200</v>
      </c>
      <c r="C11">
        <f>H11/2</f>
        <v>15.151515151515152</v>
      </c>
      <c r="D11" s="2">
        <f>A11*O2*3</f>
        <v>118800</v>
      </c>
      <c r="E11" s="2">
        <f>H11/3</f>
        <v>10.101010101010102</v>
      </c>
      <c r="F11">
        <f>A11*O2*4</f>
        <v>158400</v>
      </c>
      <c r="G11">
        <f>H11/4</f>
        <v>7.5757575757575761</v>
      </c>
      <c r="H11">
        <f>N2/A11</f>
        <v>30.303030303030305</v>
      </c>
      <c r="I11">
        <f>P11*A11*Q2</f>
        <v>11880000000</v>
      </c>
      <c r="J11">
        <f>I11*2</f>
        <v>23760000000</v>
      </c>
      <c r="K11">
        <f>I11*3</f>
        <v>35640000000</v>
      </c>
      <c r="L11">
        <f>3*A11*P11</f>
        <v>990000000</v>
      </c>
      <c r="M11">
        <f>L11/100000</f>
        <v>9900</v>
      </c>
      <c r="P11" s="1">
        <v>100000</v>
      </c>
      <c r="R11">
        <f>P11*50000*3</f>
        <v>15000000000</v>
      </c>
    </row>
    <row r="24" spans="15:15" x14ac:dyDescent="0.25">
      <c r="O24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</dc:creator>
  <cp:lastModifiedBy>NDT</cp:lastModifiedBy>
  <dcterms:created xsi:type="dcterms:W3CDTF">2018-09-30T16:08:37Z</dcterms:created>
  <dcterms:modified xsi:type="dcterms:W3CDTF">2018-10-02T07:13:05Z</dcterms:modified>
</cp:coreProperties>
</file>