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inh\sources\kht\public\templates\"/>
    </mc:Choice>
  </mc:AlternateContent>
  <bookViews>
    <workbookView xWindow="0" yWindow="0" windowWidth="24000" windowHeight="9600"/>
  </bookViews>
  <sheets>
    <sheet name="KHO" sheetId="1" r:id="rId1"/>
    <sheet name="GIA_BAO_KHACH" sheetId="2" r:id="rId2"/>
    <sheet name="GIA" sheetId="3" r:id="rId3"/>
  </sheets>
  <calcPr calcId="162913"/>
</workbook>
</file>

<file path=xl/calcChain.xml><?xml version="1.0" encoding="utf-8"?>
<calcChain xmlns="http://schemas.openxmlformats.org/spreadsheetml/2006/main">
  <c r="E155" i="2" l="1"/>
  <c r="D155" i="2"/>
  <c r="G155" i="2" s="1"/>
  <c r="E154" i="2"/>
  <c r="G154" i="2" s="1"/>
  <c r="E153" i="2"/>
  <c r="D153" i="2"/>
  <c r="E152" i="2"/>
  <c r="D152" i="2"/>
  <c r="E151" i="2"/>
  <c r="G151" i="2" s="1"/>
  <c r="D151" i="2"/>
  <c r="E150" i="2"/>
  <c r="D150" i="2"/>
  <c r="E149" i="2"/>
  <c r="D149" i="2"/>
  <c r="E148" i="2"/>
  <c r="D148" i="2"/>
  <c r="G147" i="2"/>
  <c r="E146" i="2"/>
  <c r="D146" i="2"/>
  <c r="G146" i="2" s="1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G139" i="2" s="1"/>
  <c r="E138" i="2"/>
  <c r="D138" i="2"/>
  <c r="E137" i="2"/>
  <c r="D137" i="2"/>
  <c r="G137" i="2" s="1"/>
  <c r="E136" i="2"/>
  <c r="D136" i="2"/>
  <c r="G136" i="2" s="1"/>
  <c r="E135" i="2"/>
  <c r="D135" i="2"/>
  <c r="G134" i="2"/>
  <c r="E133" i="2"/>
  <c r="D133" i="2"/>
  <c r="E132" i="2"/>
  <c r="D132" i="2"/>
  <c r="E131" i="2"/>
  <c r="D131" i="2"/>
  <c r="E130" i="2"/>
  <c r="D130" i="2"/>
  <c r="G129" i="2"/>
  <c r="E128" i="2"/>
  <c r="D128" i="2"/>
  <c r="E127" i="2"/>
  <c r="D127" i="2"/>
  <c r="G127" i="2" s="1"/>
  <c r="E126" i="2"/>
  <c r="D126" i="2"/>
  <c r="E125" i="2"/>
  <c r="D125" i="2"/>
  <c r="G125" i="2" s="1"/>
  <c r="G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G116" i="2"/>
  <c r="E115" i="2"/>
  <c r="D115" i="2"/>
  <c r="E114" i="2"/>
  <c r="D114" i="2"/>
  <c r="E113" i="2"/>
  <c r="D113" i="2"/>
  <c r="G113" i="2" s="1"/>
  <c r="E112" i="2"/>
  <c r="D112" i="2"/>
  <c r="E111" i="2"/>
  <c r="D111" i="2"/>
  <c r="E110" i="2"/>
  <c r="D110" i="2"/>
  <c r="E109" i="2"/>
  <c r="D109" i="2"/>
  <c r="G109" i="2" s="1"/>
  <c r="E108" i="2"/>
  <c r="D108" i="2"/>
  <c r="G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G100" i="2"/>
  <c r="E99" i="2"/>
  <c r="D99" i="2"/>
  <c r="E98" i="2"/>
  <c r="D98" i="2"/>
  <c r="E97" i="2"/>
  <c r="D97" i="2"/>
  <c r="E96" i="2"/>
  <c r="D96" i="2"/>
  <c r="E95" i="2"/>
  <c r="D95" i="2"/>
  <c r="E94" i="2"/>
  <c r="D94" i="2"/>
  <c r="G94" i="2" s="1"/>
  <c r="E93" i="2"/>
  <c r="D93" i="2"/>
  <c r="G93" i="2" s="1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G85" i="2" s="1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G77" i="2" s="1"/>
  <c r="E76" i="2"/>
  <c r="D76" i="2"/>
  <c r="E75" i="2"/>
  <c r="D75" i="2"/>
  <c r="E74" i="2"/>
  <c r="D74" i="2"/>
  <c r="G74" i="2" s="1"/>
  <c r="E73" i="2"/>
  <c r="D73" i="2"/>
  <c r="G73" i="2" s="1"/>
  <c r="E72" i="2"/>
  <c r="D72" i="2"/>
  <c r="E71" i="2"/>
  <c r="D71" i="2"/>
  <c r="E70" i="2"/>
  <c r="D70" i="2"/>
  <c r="E69" i="2"/>
  <c r="D69" i="2"/>
  <c r="G69" i="2" s="1"/>
  <c r="E68" i="2"/>
  <c r="D68" i="2"/>
  <c r="E67" i="2"/>
  <c r="D67" i="2"/>
  <c r="E66" i="2"/>
  <c r="D66" i="2"/>
  <c r="G66" i="2" s="1"/>
  <c r="E65" i="2"/>
  <c r="D65" i="2"/>
  <c r="E64" i="2"/>
  <c r="D64" i="2"/>
  <c r="E63" i="2"/>
  <c r="D63" i="2"/>
  <c r="E62" i="2"/>
  <c r="D62" i="2"/>
  <c r="G62" i="2" s="1"/>
  <c r="E61" i="2"/>
  <c r="D61" i="2"/>
  <c r="E60" i="2"/>
  <c r="D60" i="2"/>
  <c r="E59" i="2"/>
  <c r="D59" i="2"/>
  <c r="E58" i="2"/>
  <c r="D58" i="2"/>
  <c r="G58" i="2" s="1"/>
  <c r="E57" i="2"/>
  <c r="D57" i="2"/>
  <c r="E56" i="2"/>
  <c r="D56" i="2"/>
  <c r="G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G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G27" i="2"/>
  <c r="E27" i="2"/>
  <c r="D27" i="2"/>
  <c r="E26" i="2"/>
  <c r="D26" i="2"/>
  <c r="G26" i="2" s="1"/>
  <c r="E25" i="2"/>
  <c r="D25" i="2"/>
  <c r="E24" i="2"/>
  <c r="D24" i="2"/>
  <c r="G24" i="2" s="1"/>
  <c r="E23" i="2"/>
  <c r="D23" i="2"/>
  <c r="E22" i="2"/>
  <c r="D22" i="2"/>
  <c r="E21" i="2"/>
  <c r="D21" i="2"/>
  <c r="E20" i="2"/>
  <c r="D20" i="2"/>
  <c r="E19" i="2"/>
  <c r="D19" i="2"/>
  <c r="G19" i="2" s="1"/>
  <c r="E18" i="2"/>
  <c r="D18" i="2"/>
  <c r="E17" i="2"/>
  <c r="D17" i="2"/>
  <c r="G16" i="2"/>
  <c r="E15" i="2"/>
  <c r="D15" i="2"/>
  <c r="E14" i="2"/>
  <c r="D14" i="2"/>
  <c r="E13" i="2"/>
  <c r="D13" i="2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E240" i="1"/>
  <c r="K239" i="1"/>
  <c r="J239" i="1"/>
  <c r="I239" i="1"/>
  <c r="E239" i="1"/>
  <c r="K238" i="1"/>
  <c r="J238" i="1"/>
  <c r="I238" i="1"/>
  <c r="E238" i="1"/>
  <c r="K237" i="1"/>
  <c r="J237" i="1"/>
  <c r="I237" i="1"/>
  <c r="E237" i="1"/>
  <c r="K236" i="1"/>
  <c r="J236" i="1"/>
  <c r="I236" i="1"/>
  <c r="E236" i="1"/>
  <c r="K235" i="1"/>
  <c r="J235" i="1"/>
  <c r="I235" i="1"/>
  <c r="E235" i="1"/>
  <c r="K234" i="1"/>
  <c r="J234" i="1"/>
  <c r="I234" i="1"/>
  <c r="E234" i="1"/>
  <c r="K233" i="1"/>
  <c r="J233" i="1"/>
  <c r="I233" i="1"/>
  <c r="E233" i="1"/>
  <c r="K232" i="1"/>
  <c r="J232" i="1"/>
  <c r="I232" i="1"/>
  <c r="E232" i="1"/>
  <c r="K231" i="1"/>
  <c r="J231" i="1"/>
  <c r="I231" i="1"/>
  <c r="E231" i="1"/>
  <c r="K230" i="1"/>
  <c r="J230" i="1"/>
  <c r="I230" i="1"/>
  <c r="E230" i="1"/>
  <c r="K229" i="1"/>
  <c r="J229" i="1"/>
  <c r="I229" i="1"/>
  <c r="E229" i="1"/>
  <c r="K228" i="1"/>
  <c r="J228" i="1"/>
  <c r="I228" i="1"/>
  <c r="E228" i="1"/>
  <c r="K227" i="1"/>
  <c r="J227" i="1"/>
  <c r="I227" i="1"/>
  <c r="E227" i="1"/>
  <c r="K226" i="1"/>
  <c r="J226" i="1"/>
  <c r="I226" i="1"/>
  <c r="E226" i="1"/>
  <c r="K225" i="1"/>
  <c r="J225" i="1"/>
  <c r="I225" i="1"/>
  <c r="E225" i="1"/>
  <c r="K224" i="1"/>
  <c r="J224" i="1"/>
  <c r="I224" i="1"/>
  <c r="E224" i="1"/>
  <c r="K223" i="1"/>
  <c r="J223" i="1"/>
  <c r="I223" i="1"/>
  <c r="E223" i="1"/>
  <c r="K222" i="1"/>
  <c r="J222" i="1"/>
  <c r="I222" i="1"/>
  <c r="E222" i="1"/>
  <c r="K221" i="1"/>
  <c r="J221" i="1"/>
  <c r="I221" i="1"/>
  <c r="E221" i="1"/>
  <c r="K220" i="1"/>
  <c r="J220" i="1"/>
  <c r="I220" i="1"/>
  <c r="E220" i="1"/>
  <c r="K219" i="1"/>
  <c r="J219" i="1"/>
  <c r="I219" i="1"/>
  <c r="E219" i="1"/>
  <c r="K218" i="1"/>
  <c r="J218" i="1"/>
  <c r="I218" i="1"/>
  <c r="E218" i="1"/>
  <c r="K217" i="1"/>
  <c r="J217" i="1"/>
  <c r="I217" i="1"/>
  <c r="E217" i="1"/>
  <c r="K216" i="1"/>
  <c r="J216" i="1"/>
  <c r="I216" i="1"/>
  <c r="E216" i="1"/>
  <c r="K215" i="1"/>
  <c r="J215" i="1"/>
  <c r="I215" i="1"/>
  <c r="E215" i="1"/>
  <c r="K214" i="1"/>
  <c r="J214" i="1"/>
  <c r="I214" i="1"/>
  <c r="E214" i="1"/>
  <c r="K213" i="1"/>
  <c r="J213" i="1"/>
  <c r="I213" i="1"/>
  <c r="E213" i="1"/>
  <c r="K212" i="1"/>
  <c r="J212" i="1"/>
  <c r="I212" i="1"/>
  <c r="E212" i="1"/>
  <c r="K211" i="1"/>
  <c r="J211" i="1"/>
  <c r="I211" i="1"/>
  <c r="E211" i="1"/>
  <c r="K210" i="1"/>
  <c r="J210" i="1"/>
  <c r="I210" i="1"/>
  <c r="E210" i="1"/>
  <c r="K209" i="1"/>
  <c r="J209" i="1"/>
  <c r="I209" i="1"/>
  <c r="E209" i="1"/>
  <c r="K208" i="1"/>
  <c r="J208" i="1"/>
  <c r="I208" i="1"/>
  <c r="E208" i="1"/>
  <c r="K207" i="1"/>
  <c r="J207" i="1"/>
  <c r="I207" i="1"/>
  <c r="E207" i="1"/>
  <c r="K206" i="1"/>
  <c r="J206" i="1"/>
  <c r="I206" i="1"/>
  <c r="E206" i="1"/>
  <c r="K205" i="1"/>
  <c r="J205" i="1"/>
  <c r="I205" i="1"/>
  <c r="E205" i="1"/>
  <c r="K204" i="1"/>
  <c r="J204" i="1"/>
  <c r="I204" i="1"/>
  <c r="E204" i="1"/>
  <c r="K203" i="1"/>
  <c r="J203" i="1"/>
  <c r="I203" i="1"/>
  <c r="E203" i="1"/>
  <c r="K202" i="1"/>
  <c r="J202" i="1"/>
  <c r="I202" i="1"/>
  <c r="E202" i="1"/>
  <c r="K201" i="1"/>
  <c r="J201" i="1"/>
  <c r="I201" i="1"/>
  <c r="E201" i="1"/>
  <c r="K200" i="1"/>
  <c r="J200" i="1"/>
  <c r="I200" i="1"/>
  <c r="E200" i="1"/>
  <c r="K199" i="1"/>
  <c r="J199" i="1"/>
  <c r="I199" i="1"/>
  <c r="E199" i="1"/>
  <c r="K198" i="1"/>
  <c r="J198" i="1"/>
  <c r="I198" i="1"/>
  <c r="E198" i="1"/>
  <c r="K197" i="1"/>
  <c r="J197" i="1"/>
  <c r="I197" i="1"/>
  <c r="E197" i="1"/>
  <c r="K196" i="1"/>
  <c r="J196" i="1"/>
  <c r="I196" i="1"/>
  <c r="E196" i="1"/>
  <c r="K195" i="1"/>
  <c r="J195" i="1"/>
  <c r="I195" i="1"/>
  <c r="E195" i="1"/>
  <c r="K194" i="1"/>
  <c r="J194" i="1"/>
  <c r="I194" i="1"/>
  <c r="E194" i="1"/>
  <c r="K193" i="1"/>
  <c r="J193" i="1"/>
  <c r="I193" i="1"/>
  <c r="E193" i="1"/>
  <c r="K192" i="1"/>
  <c r="J192" i="1"/>
  <c r="I192" i="1"/>
  <c r="E192" i="1"/>
  <c r="K191" i="1"/>
  <c r="J191" i="1"/>
  <c r="I191" i="1"/>
  <c r="E191" i="1"/>
  <c r="K190" i="1"/>
  <c r="J190" i="1"/>
  <c r="I190" i="1"/>
  <c r="E190" i="1"/>
  <c r="K189" i="1"/>
  <c r="J189" i="1"/>
  <c r="I189" i="1"/>
  <c r="E189" i="1"/>
  <c r="K188" i="1"/>
  <c r="J188" i="1"/>
  <c r="I188" i="1"/>
  <c r="E188" i="1"/>
  <c r="K187" i="1"/>
  <c r="J187" i="1"/>
  <c r="I187" i="1"/>
  <c r="E187" i="1"/>
  <c r="K186" i="1"/>
  <c r="J186" i="1"/>
  <c r="I186" i="1"/>
  <c r="E186" i="1"/>
  <c r="K185" i="1"/>
  <c r="J185" i="1"/>
  <c r="I185" i="1"/>
  <c r="E185" i="1"/>
  <c r="K184" i="1"/>
  <c r="J184" i="1"/>
  <c r="I184" i="1"/>
  <c r="E184" i="1"/>
  <c r="K183" i="1"/>
  <c r="J183" i="1"/>
  <c r="I183" i="1"/>
  <c r="E183" i="1"/>
  <c r="K182" i="1"/>
  <c r="J182" i="1"/>
  <c r="I182" i="1"/>
  <c r="E182" i="1"/>
  <c r="K181" i="1"/>
  <c r="J181" i="1"/>
  <c r="I181" i="1"/>
  <c r="E181" i="1"/>
  <c r="K180" i="1"/>
  <c r="J180" i="1"/>
  <c r="I180" i="1"/>
  <c r="E180" i="1"/>
  <c r="K179" i="1"/>
  <c r="J179" i="1"/>
  <c r="I179" i="1"/>
  <c r="E179" i="1"/>
  <c r="K178" i="1"/>
  <c r="J178" i="1"/>
  <c r="I178" i="1"/>
  <c r="E178" i="1"/>
  <c r="K177" i="1"/>
  <c r="J177" i="1"/>
  <c r="I177" i="1"/>
  <c r="E177" i="1"/>
  <c r="K176" i="1"/>
  <c r="J176" i="1"/>
  <c r="I176" i="1"/>
  <c r="E176" i="1"/>
  <c r="K175" i="1"/>
  <c r="J175" i="1"/>
  <c r="I175" i="1"/>
  <c r="E175" i="1"/>
  <c r="K174" i="1"/>
  <c r="J174" i="1"/>
  <c r="I174" i="1"/>
  <c r="E174" i="1"/>
  <c r="K173" i="1"/>
  <c r="J173" i="1"/>
  <c r="I173" i="1"/>
  <c r="E173" i="1"/>
  <c r="K172" i="1"/>
  <c r="J172" i="1"/>
  <c r="I172" i="1"/>
  <c r="E172" i="1"/>
  <c r="K171" i="1"/>
  <c r="J171" i="1"/>
  <c r="I171" i="1"/>
  <c r="E171" i="1"/>
  <c r="K170" i="1"/>
  <c r="J170" i="1"/>
  <c r="I170" i="1"/>
  <c r="E170" i="1"/>
  <c r="K169" i="1"/>
  <c r="J169" i="1"/>
  <c r="I169" i="1"/>
  <c r="E169" i="1"/>
  <c r="K168" i="1"/>
  <c r="J168" i="1"/>
  <c r="I168" i="1"/>
  <c r="E168" i="1"/>
  <c r="K167" i="1"/>
  <c r="J167" i="1"/>
  <c r="I167" i="1"/>
  <c r="E167" i="1"/>
  <c r="K166" i="1"/>
  <c r="J166" i="1"/>
  <c r="I166" i="1"/>
  <c r="E166" i="1"/>
  <c r="K165" i="1"/>
  <c r="J165" i="1"/>
  <c r="I165" i="1"/>
  <c r="E165" i="1"/>
  <c r="K164" i="1"/>
  <c r="J164" i="1"/>
  <c r="I164" i="1"/>
  <c r="E164" i="1"/>
  <c r="K163" i="1"/>
  <c r="J163" i="1"/>
  <c r="I163" i="1"/>
  <c r="E163" i="1"/>
  <c r="K162" i="1"/>
  <c r="J162" i="1"/>
  <c r="I162" i="1"/>
  <c r="E162" i="1"/>
  <c r="K161" i="1"/>
  <c r="J161" i="1"/>
  <c r="I161" i="1"/>
  <c r="E161" i="1"/>
  <c r="K160" i="1"/>
  <c r="J160" i="1"/>
  <c r="I160" i="1"/>
  <c r="E160" i="1"/>
  <c r="K159" i="1"/>
  <c r="J159" i="1"/>
  <c r="I159" i="1"/>
  <c r="E159" i="1"/>
  <c r="K158" i="1"/>
  <c r="J158" i="1"/>
  <c r="I158" i="1"/>
  <c r="E158" i="1"/>
  <c r="K157" i="1"/>
  <c r="J157" i="1"/>
  <c r="I157" i="1"/>
  <c r="E157" i="1"/>
  <c r="K156" i="1"/>
  <c r="J156" i="1"/>
  <c r="I156" i="1"/>
  <c r="E156" i="1"/>
  <c r="K155" i="1"/>
  <c r="J155" i="1"/>
  <c r="I155" i="1"/>
  <c r="E155" i="1"/>
  <c r="K154" i="1"/>
  <c r="J154" i="1"/>
  <c r="I154" i="1"/>
  <c r="E154" i="1"/>
  <c r="K153" i="1"/>
  <c r="J153" i="1"/>
  <c r="I153" i="1"/>
  <c r="E153" i="1"/>
  <c r="K152" i="1"/>
  <c r="J152" i="1"/>
  <c r="I152" i="1"/>
  <c r="E152" i="1"/>
  <c r="K151" i="1"/>
  <c r="J151" i="1"/>
  <c r="I151" i="1"/>
  <c r="E151" i="1"/>
  <c r="K150" i="1"/>
  <c r="J150" i="1"/>
  <c r="I150" i="1"/>
  <c r="E150" i="1"/>
  <c r="K149" i="1"/>
  <c r="J149" i="1"/>
  <c r="I149" i="1"/>
  <c r="E149" i="1"/>
  <c r="K148" i="1"/>
  <c r="J148" i="1"/>
  <c r="I148" i="1"/>
  <c r="E148" i="1"/>
  <c r="K147" i="1"/>
  <c r="J147" i="1"/>
  <c r="I147" i="1"/>
  <c r="E147" i="1"/>
  <c r="K146" i="1"/>
  <c r="J146" i="1"/>
  <c r="I146" i="1"/>
  <c r="E146" i="1"/>
  <c r="K145" i="1"/>
  <c r="J145" i="1"/>
  <c r="I145" i="1"/>
  <c r="E145" i="1"/>
  <c r="K144" i="1"/>
  <c r="J144" i="1"/>
  <c r="I144" i="1"/>
  <c r="E144" i="1"/>
  <c r="K143" i="1"/>
  <c r="J143" i="1"/>
  <c r="I143" i="1"/>
  <c r="E143" i="1"/>
  <c r="K142" i="1"/>
  <c r="J142" i="1"/>
  <c r="I142" i="1"/>
  <c r="E142" i="1"/>
  <c r="K141" i="1"/>
  <c r="J141" i="1"/>
  <c r="I141" i="1"/>
  <c r="E141" i="1"/>
  <c r="K140" i="1"/>
  <c r="J140" i="1"/>
  <c r="I140" i="1"/>
  <c r="E140" i="1"/>
  <c r="K139" i="1"/>
  <c r="J139" i="1"/>
  <c r="I139" i="1"/>
  <c r="E139" i="1"/>
  <c r="K138" i="1"/>
  <c r="J138" i="1"/>
  <c r="I138" i="1"/>
  <c r="E138" i="1"/>
  <c r="K137" i="1"/>
  <c r="J137" i="1"/>
  <c r="I137" i="1"/>
  <c r="E137" i="1"/>
  <c r="K136" i="1"/>
  <c r="J136" i="1"/>
  <c r="I136" i="1"/>
  <c r="E136" i="1"/>
  <c r="K135" i="1"/>
  <c r="J135" i="1"/>
  <c r="I135" i="1"/>
  <c r="E135" i="1"/>
  <c r="K134" i="1"/>
  <c r="J134" i="1"/>
  <c r="I134" i="1"/>
  <c r="E134" i="1"/>
  <c r="K133" i="1"/>
  <c r="J133" i="1"/>
  <c r="I133" i="1"/>
  <c r="E133" i="1"/>
  <c r="K132" i="1"/>
  <c r="J132" i="1"/>
  <c r="I132" i="1"/>
  <c r="E132" i="1"/>
  <c r="K131" i="1"/>
  <c r="J131" i="1"/>
  <c r="I131" i="1"/>
  <c r="E131" i="1"/>
  <c r="K130" i="1"/>
  <c r="J130" i="1"/>
  <c r="I130" i="1"/>
  <c r="E130" i="1"/>
  <c r="K129" i="1"/>
  <c r="J129" i="1"/>
  <c r="I129" i="1"/>
  <c r="E129" i="1"/>
  <c r="K128" i="1"/>
  <c r="J128" i="1"/>
  <c r="I128" i="1"/>
  <c r="E128" i="1"/>
  <c r="K127" i="1"/>
  <c r="J127" i="1"/>
  <c r="I127" i="1"/>
  <c r="E127" i="1"/>
  <c r="K126" i="1"/>
  <c r="J126" i="1"/>
  <c r="I126" i="1"/>
  <c r="E126" i="1"/>
  <c r="K125" i="1"/>
  <c r="J125" i="1"/>
  <c r="I125" i="1"/>
  <c r="E125" i="1"/>
  <c r="K124" i="1"/>
  <c r="J124" i="1"/>
  <c r="I124" i="1"/>
  <c r="E124" i="1"/>
  <c r="K123" i="1"/>
  <c r="J123" i="1"/>
  <c r="I123" i="1"/>
  <c r="E123" i="1"/>
  <c r="K122" i="1"/>
  <c r="J122" i="1"/>
  <c r="I122" i="1"/>
  <c r="E122" i="1"/>
  <c r="K121" i="1"/>
  <c r="J121" i="1"/>
  <c r="I121" i="1"/>
  <c r="E121" i="1"/>
  <c r="K120" i="1"/>
  <c r="J120" i="1"/>
  <c r="I120" i="1"/>
  <c r="E120" i="1"/>
  <c r="K119" i="1"/>
  <c r="J119" i="1"/>
  <c r="I119" i="1"/>
  <c r="E119" i="1"/>
  <c r="K118" i="1"/>
  <c r="J118" i="1"/>
  <c r="I118" i="1"/>
  <c r="E118" i="1"/>
  <c r="K117" i="1"/>
  <c r="J117" i="1"/>
  <c r="I117" i="1"/>
  <c r="E117" i="1"/>
  <c r="K116" i="1"/>
  <c r="J116" i="1"/>
  <c r="I116" i="1"/>
  <c r="E116" i="1"/>
  <c r="K115" i="1"/>
  <c r="J115" i="1"/>
  <c r="I115" i="1"/>
  <c r="E115" i="1"/>
  <c r="K114" i="1"/>
  <c r="J114" i="1"/>
  <c r="I114" i="1"/>
  <c r="E114" i="1"/>
  <c r="K113" i="1"/>
  <c r="J113" i="1"/>
  <c r="I113" i="1"/>
  <c r="E113" i="1"/>
  <c r="K112" i="1"/>
  <c r="J112" i="1"/>
  <c r="I112" i="1"/>
  <c r="E112" i="1"/>
  <c r="K111" i="1"/>
  <c r="J111" i="1"/>
  <c r="I111" i="1"/>
  <c r="E111" i="1"/>
  <c r="K110" i="1"/>
  <c r="J110" i="1"/>
  <c r="I110" i="1"/>
  <c r="E110" i="1"/>
  <c r="K109" i="1"/>
  <c r="J109" i="1"/>
  <c r="I109" i="1"/>
  <c r="E109" i="1"/>
  <c r="K108" i="1"/>
  <c r="J108" i="1"/>
  <c r="I108" i="1"/>
  <c r="E108" i="1"/>
  <c r="K107" i="1"/>
  <c r="J107" i="1"/>
  <c r="I107" i="1"/>
  <c r="E107" i="1"/>
  <c r="K106" i="1"/>
  <c r="J106" i="1"/>
  <c r="I106" i="1"/>
  <c r="E106" i="1"/>
  <c r="K105" i="1"/>
  <c r="J105" i="1"/>
  <c r="I105" i="1"/>
  <c r="E105" i="1"/>
  <c r="K104" i="1"/>
  <c r="J104" i="1"/>
  <c r="I104" i="1"/>
  <c r="E104" i="1"/>
  <c r="K103" i="1"/>
  <c r="J103" i="1"/>
  <c r="I103" i="1"/>
  <c r="E103" i="1"/>
  <c r="K102" i="1"/>
  <c r="J102" i="1"/>
  <c r="I102" i="1"/>
  <c r="E102" i="1"/>
  <c r="K101" i="1"/>
  <c r="J101" i="1"/>
  <c r="I101" i="1"/>
  <c r="E101" i="1"/>
  <c r="K100" i="1"/>
  <c r="J100" i="1"/>
  <c r="I100" i="1"/>
  <c r="E100" i="1"/>
  <c r="K99" i="1"/>
  <c r="J99" i="1"/>
  <c r="I99" i="1"/>
  <c r="E99" i="1"/>
  <c r="K98" i="1"/>
  <c r="J98" i="1"/>
  <c r="I98" i="1"/>
  <c r="E98" i="1"/>
  <c r="K97" i="1"/>
  <c r="J97" i="1"/>
  <c r="I97" i="1"/>
  <c r="E97" i="1"/>
  <c r="K96" i="1"/>
  <c r="J96" i="1"/>
  <c r="I96" i="1"/>
  <c r="E96" i="1"/>
  <c r="K95" i="1"/>
  <c r="J95" i="1"/>
  <c r="I95" i="1"/>
  <c r="E95" i="1"/>
  <c r="K94" i="1"/>
  <c r="J94" i="1"/>
  <c r="I94" i="1"/>
  <c r="E94" i="1"/>
  <c r="K93" i="1"/>
  <c r="J93" i="1"/>
  <c r="I93" i="1"/>
  <c r="E93" i="1"/>
  <c r="K92" i="1"/>
  <c r="J92" i="1"/>
  <c r="I92" i="1"/>
  <c r="E92" i="1"/>
  <c r="K91" i="1"/>
  <c r="J91" i="1"/>
  <c r="I91" i="1"/>
  <c r="E91" i="1"/>
  <c r="K90" i="1"/>
  <c r="J90" i="1"/>
  <c r="I90" i="1"/>
  <c r="E90" i="1"/>
  <c r="K89" i="1"/>
  <c r="J89" i="1"/>
  <c r="I89" i="1"/>
  <c r="E89" i="1"/>
  <c r="K88" i="1"/>
  <c r="J88" i="1"/>
  <c r="I88" i="1"/>
  <c r="E88" i="1"/>
  <c r="K87" i="1"/>
  <c r="J87" i="1"/>
  <c r="I87" i="1"/>
  <c r="E87" i="1"/>
  <c r="K86" i="1"/>
  <c r="J86" i="1"/>
  <c r="I86" i="1"/>
  <c r="E86" i="1"/>
  <c r="K85" i="1"/>
  <c r="J85" i="1"/>
  <c r="I85" i="1"/>
  <c r="E85" i="1"/>
  <c r="K84" i="1"/>
  <c r="J84" i="1"/>
  <c r="I84" i="1"/>
  <c r="E84" i="1"/>
  <c r="K83" i="1"/>
  <c r="J83" i="1"/>
  <c r="I83" i="1"/>
  <c r="E83" i="1"/>
  <c r="K82" i="1"/>
  <c r="J82" i="1"/>
  <c r="I82" i="1"/>
  <c r="E82" i="1"/>
  <c r="K81" i="1"/>
  <c r="J81" i="1"/>
  <c r="I81" i="1"/>
  <c r="E81" i="1"/>
  <c r="K80" i="1"/>
  <c r="J80" i="1"/>
  <c r="I80" i="1"/>
  <c r="E80" i="1"/>
  <c r="K79" i="1"/>
  <c r="J79" i="1"/>
  <c r="I79" i="1"/>
  <c r="E79" i="1"/>
  <c r="K78" i="1"/>
  <c r="J78" i="1"/>
  <c r="I78" i="1"/>
  <c r="E78" i="1"/>
  <c r="K77" i="1"/>
  <c r="J77" i="1"/>
  <c r="I77" i="1"/>
  <c r="E77" i="1"/>
  <c r="K76" i="1"/>
  <c r="J76" i="1"/>
  <c r="I76" i="1"/>
  <c r="E76" i="1"/>
  <c r="K75" i="1"/>
  <c r="J75" i="1"/>
  <c r="I75" i="1"/>
  <c r="E75" i="1"/>
  <c r="K74" i="1"/>
  <c r="J74" i="1"/>
  <c r="I74" i="1"/>
  <c r="E74" i="1"/>
  <c r="K73" i="1"/>
  <c r="J73" i="1"/>
  <c r="I73" i="1"/>
  <c r="E73" i="1"/>
  <c r="K72" i="1"/>
  <c r="J72" i="1"/>
  <c r="I72" i="1"/>
  <c r="E72" i="1"/>
  <c r="K71" i="1"/>
  <c r="J71" i="1"/>
  <c r="I71" i="1"/>
  <c r="E71" i="1"/>
  <c r="K70" i="1"/>
  <c r="J70" i="1"/>
  <c r="I70" i="1"/>
  <c r="E70" i="1"/>
  <c r="K69" i="1"/>
  <c r="J69" i="1"/>
  <c r="I69" i="1"/>
  <c r="E69" i="1"/>
  <c r="K68" i="1"/>
  <c r="J68" i="1"/>
  <c r="I68" i="1"/>
  <c r="E68" i="1"/>
  <c r="K67" i="1"/>
  <c r="J67" i="1"/>
  <c r="I67" i="1"/>
  <c r="E67" i="1"/>
  <c r="K66" i="1"/>
  <c r="J66" i="1"/>
  <c r="I66" i="1"/>
  <c r="E66" i="1"/>
  <c r="K65" i="1"/>
  <c r="J65" i="1"/>
  <c r="I65" i="1"/>
  <c r="E65" i="1"/>
  <c r="K64" i="1"/>
  <c r="J64" i="1"/>
  <c r="I64" i="1"/>
  <c r="E64" i="1"/>
  <c r="K63" i="1"/>
  <c r="J63" i="1"/>
  <c r="I63" i="1"/>
  <c r="E63" i="1"/>
  <c r="K62" i="1"/>
  <c r="J62" i="1"/>
  <c r="I62" i="1"/>
  <c r="E62" i="1"/>
  <c r="K61" i="1"/>
  <c r="J61" i="1"/>
  <c r="I61" i="1"/>
  <c r="E61" i="1"/>
  <c r="K60" i="1"/>
  <c r="J60" i="1"/>
  <c r="I60" i="1"/>
  <c r="E60" i="1"/>
  <c r="K59" i="1"/>
  <c r="J59" i="1"/>
  <c r="I59" i="1"/>
  <c r="E59" i="1"/>
  <c r="K58" i="1"/>
  <c r="J58" i="1"/>
  <c r="I58" i="1"/>
  <c r="E58" i="1"/>
  <c r="K57" i="1"/>
  <c r="J57" i="1"/>
  <c r="I57" i="1"/>
  <c r="E57" i="1"/>
  <c r="K56" i="1"/>
  <c r="J56" i="1"/>
  <c r="I56" i="1"/>
  <c r="E56" i="1"/>
  <c r="K55" i="1"/>
  <c r="J55" i="1"/>
  <c r="I55" i="1"/>
  <c r="E55" i="1"/>
  <c r="K54" i="1"/>
  <c r="J54" i="1"/>
  <c r="I54" i="1"/>
  <c r="E54" i="1"/>
  <c r="K53" i="1"/>
  <c r="J53" i="1"/>
  <c r="I53" i="1"/>
  <c r="E53" i="1"/>
  <c r="K52" i="1"/>
  <c r="J52" i="1"/>
  <c r="I52" i="1"/>
  <c r="E52" i="1"/>
  <c r="K51" i="1"/>
  <c r="J51" i="1"/>
  <c r="I51" i="1"/>
  <c r="E51" i="1"/>
  <c r="K50" i="1"/>
  <c r="J50" i="1"/>
  <c r="I50" i="1"/>
  <c r="E50" i="1"/>
  <c r="K49" i="1"/>
  <c r="J49" i="1"/>
  <c r="I49" i="1"/>
  <c r="E49" i="1"/>
  <c r="K48" i="1"/>
  <c r="J48" i="1"/>
  <c r="I48" i="1"/>
  <c r="E48" i="1"/>
  <c r="K47" i="1"/>
  <c r="J47" i="1"/>
  <c r="I47" i="1"/>
  <c r="E47" i="1"/>
  <c r="K46" i="1"/>
  <c r="J46" i="1"/>
  <c r="I46" i="1"/>
  <c r="E46" i="1"/>
  <c r="K45" i="1"/>
  <c r="J45" i="1"/>
  <c r="I45" i="1"/>
  <c r="E45" i="1"/>
  <c r="K44" i="1"/>
  <c r="J44" i="1"/>
  <c r="I44" i="1"/>
  <c r="E44" i="1"/>
  <c r="K43" i="1"/>
  <c r="J43" i="1"/>
  <c r="I43" i="1"/>
  <c r="E43" i="1"/>
  <c r="K42" i="1"/>
  <c r="J42" i="1"/>
  <c r="I42" i="1"/>
  <c r="E42" i="1"/>
  <c r="K41" i="1"/>
  <c r="J41" i="1"/>
  <c r="I41" i="1"/>
  <c r="E41" i="1"/>
  <c r="K40" i="1"/>
  <c r="J40" i="1"/>
  <c r="I40" i="1"/>
  <c r="E40" i="1"/>
  <c r="K39" i="1"/>
  <c r="J39" i="1"/>
  <c r="I39" i="1"/>
  <c r="E39" i="1"/>
  <c r="K38" i="1"/>
  <c r="J38" i="1"/>
  <c r="I38" i="1"/>
  <c r="E38" i="1"/>
  <c r="K37" i="1"/>
  <c r="J37" i="1"/>
  <c r="I37" i="1"/>
  <c r="E37" i="1"/>
  <c r="K36" i="1"/>
  <c r="J36" i="1"/>
  <c r="I36" i="1"/>
  <c r="E36" i="1"/>
  <c r="K35" i="1"/>
  <c r="J35" i="1"/>
  <c r="I35" i="1"/>
  <c r="E35" i="1"/>
  <c r="K34" i="1"/>
  <c r="J34" i="1"/>
  <c r="I34" i="1"/>
  <c r="E34" i="1"/>
  <c r="K33" i="1"/>
  <c r="J33" i="1"/>
  <c r="I33" i="1"/>
  <c r="E33" i="1"/>
  <c r="K32" i="1"/>
  <c r="J32" i="1"/>
  <c r="I32" i="1"/>
  <c r="E32" i="1"/>
  <c r="K31" i="1"/>
  <c r="J31" i="1"/>
  <c r="I31" i="1"/>
  <c r="E31" i="1"/>
  <c r="K30" i="1"/>
  <c r="J30" i="1"/>
  <c r="I30" i="1"/>
  <c r="E30" i="1"/>
  <c r="K29" i="1"/>
  <c r="J29" i="1"/>
  <c r="I29" i="1"/>
  <c r="E29" i="1"/>
  <c r="K28" i="1"/>
  <c r="J28" i="1"/>
  <c r="I28" i="1"/>
  <c r="E28" i="1"/>
  <c r="K27" i="1"/>
  <c r="J27" i="1"/>
  <c r="I27" i="1"/>
  <c r="E27" i="1"/>
  <c r="K26" i="1"/>
  <c r="J26" i="1"/>
  <c r="I26" i="1"/>
  <c r="E26" i="1"/>
  <c r="K25" i="1"/>
  <c r="J25" i="1"/>
  <c r="I25" i="1"/>
  <c r="E25" i="1"/>
  <c r="K24" i="1"/>
  <c r="J24" i="1"/>
  <c r="I24" i="1"/>
  <c r="E24" i="1"/>
  <c r="K23" i="1"/>
  <c r="J23" i="1"/>
  <c r="I23" i="1"/>
  <c r="E23" i="1"/>
  <c r="K22" i="1"/>
  <c r="J22" i="1"/>
  <c r="I22" i="1"/>
  <c r="E22" i="1"/>
  <c r="K21" i="1"/>
  <c r="J21" i="1"/>
  <c r="I21" i="1"/>
  <c r="E21" i="1"/>
  <c r="K20" i="1"/>
  <c r="J20" i="1"/>
  <c r="I20" i="1"/>
  <c r="E20" i="1"/>
  <c r="K19" i="1"/>
  <c r="J19" i="1"/>
  <c r="I19" i="1"/>
  <c r="E19" i="1"/>
  <c r="K18" i="1"/>
  <c r="J18" i="1"/>
  <c r="I18" i="1"/>
  <c r="E18" i="1"/>
  <c r="K17" i="1"/>
  <c r="J17" i="1"/>
  <c r="I17" i="1"/>
  <c r="F17" i="1"/>
  <c r="E17" i="1"/>
  <c r="K16" i="1"/>
  <c r="J16" i="1"/>
  <c r="I16" i="1"/>
  <c r="F16" i="1"/>
  <c r="E16" i="1"/>
  <c r="K15" i="1"/>
  <c r="J15" i="1"/>
  <c r="I15" i="1"/>
  <c r="F15" i="1"/>
  <c r="E15" i="1"/>
  <c r="K14" i="1"/>
  <c r="J14" i="1"/>
  <c r="I14" i="1"/>
  <c r="F14" i="1"/>
  <c r="E14" i="1"/>
  <c r="K13" i="1"/>
  <c r="J13" i="1"/>
  <c r="I13" i="1"/>
  <c r="F13" i="1"/>
  <c r="E13" i="1"/>
  <c r="K12" i="1"/>
  <c r="J12" i="1"/>
  <c r="I12" i="1"/>
  <c r="F12" i="1"/>
  <c r="E12" i="1"/>
  <c r="K11" i="1"/>
  <c r="J11" i="1"/>
  <c r="I11" i="1"/>
  <c r="F11" i="1"/>
  <c r="E11" i="1"/>
  <c r="K10" i="1"/>
  <c r="J10" i="1"/>
  <c r="I10" i="1"/>
  <c r="F10" i="1"/>
  <c r="E10" i="1"/>
  <c r="K9" i="1"/>
  <c r="J9" i="1"/>
  <c r="I9" i="1"/>
  <c r="F9" i="1"/>
  <c r="E9" i="1"/>
  <c r="K8" i="1"/>
  <c r="J8" i="1"/>
  <c r="I8" i="1"/>
  <c r="F8" i="1"/>
  <c r="E8" i="1"/>
  <c r="K7" i="1"/>
  <c r="J7" i="1"/>
  <c r="I7" i="1"/>
  <c r="F7" i="1"/>
  <c r="E7" i="1"/>
  <c r="K6" i="1"/>
  <c r="J6" i="1"/>
  <c r="I6" i="1"/>
  <c r="F6" i="1"/>
  <c r="E6" i="1"/>
  <c r="K5" i="1"/>
  <c r="J5" i="1"/>
  <c r="I5" i="1"/>
  <c r="F5" i="1"/>
  <c r="E5" i="1"/>
  <c r="K4" i="1"/>
  <c r="J4" i="1"/>
  <c r="I4" i="1"/>
  <c r="F4" i="1"/>
  <c r="E4" i="1"/>
  <c r="K3" i="1"/>
  <c r="J3" i="1"/>
  <c r="I3" i="1"/>
  <c r="F3" i="1"/>
  <c r="E3" i="1"/>
  <c r="G28" i="2" l="1"/>
  <c r="G40" i="2"/>
  <c r="G42" i="2"/>
  <c r="G44" i="2"/>
  <c r="G52" i="2"/>
  <c r="G45" i="2"/>
  <c r="G47" i="2"/>
  <c r="G51" i="2"/>
  <c r="G61" i="2"/>
  <c r="G119" i="2"/>
  <c r="G36" i="2"/>
  <c r="G141" i="2"/>
  <c r="G13" i="2"/>
  <c r="G29" i="2"/>
  <c r="G31" i="2"/>
  <c r="G35" i="2"/>
  <c r="G57" i="2"/>
  <c r="G78" i="2"/>
  <c r="G82" i="2"/>
  <c r="G90" i="2"/>
  <c r="G104" i="2"/>
  <c r="G114" i="2"/>
  <c r="G152" i="2"/>
  <c r="G20" i="2"/>
  <c r="G103" i="2"/>
  <c r="G144" i="2"/>
  <c r="G89" i="2"/>
  <c r="G120" i="2"/>
  <c r="G131" i="2"/>
  <c r="G133" i="2"/>
  <c r="G145" i="2"/>
  <c r="G18" i="2"/>
  <c r="G21" i="2"/>
  <c r="G23" i="2"/>
  <c r="G32" i="2"/>
  <c r="G34" i="2"/>
  <c r="G37" i="2"/>
  <c r="G39" i="2"/>
  <c r="G48" i="2"/>
  <c r="G50" i="2"/>
  <c r="G53" i="2"/>
  <c r="G14" i="2"/>
  <c r="G65" i="2"/>
  <c r="G70" i="2"/>
  <c r="G81" i="2"/>
  <c r="G86" i="2"/>
  <c r="G97" i="2"/>
  <c r="G99" i="2"/>
  <c r="G123" i="2"/>
  <c r="G130" i="2"/>
  <c r="G153" i="2"/>
  <c r="G56" i="2"/>
  <c r="G59" i="2"/>
  <c r="G64" i="2"/>
  <c r="G67" i="2"/>
  <c r="G72" i="2"/>
  <c r="G75" i="2"/>
  <c r="G80" i="2"/>
  <c r="G83" i="2"/>
  <c r="G88" i="2"/>
  <c r="G91" i="2"/>
  <c r="G96" i="2"/>
  <c r="G102" i="2"/>
  <c r="G105" i="2"/>
  <c r="G111" i="2"/>
  <c r="G117" i="2"/>
  <c r="G122" i="2"/>
  <c r="G143" i="2"/>
  <c r="G149" i="2"/>
  <c r="G17" i="2"/>
  <c r="G22" i="2"/>
  <c r="G25" i="2"/>
  <c r="G30" i="2"/>
  <c r="G33" i="2"/>
  <c r="G38" i="2"/>
  <c r="G41" i="2"/>
  <c r="G46" i="2"/>
  <c r="G49" i="2"/>
  <c r="G54" i="2"/>
  <c r="G98" i="2"/>
  <c r="G108" i="2"/>
  <c r="G115" i="2"/>
  <c r="G126" i="2"/>
  <c r="G128" i="2"/>
  <c r="G132" i="2"/>
  <c r="G138" i="2"/>
  <c r="G140" i="2"/>
  <c r="G15" i="2"/>
  <c r="G60" i="2"/>
  <c r="G63" i="2"/>
  <c r="G68" i="2"/>
  <c r="G71" i="2"/>
  <c r="G76" i="2"/>
  <c r="G79" i="2"/>
  <c r="G84" i="2"/>
  <c r="G87" i="2"/>
  <c r="G92" i="2"/>
  <c r="G95" i="2"/>
  <c r="G101" i="2"/>
  <c r="G106" i="2"/>
  <c r="G110" i="2"/>
  <c r="G112" i="2"/>
  <c r="G118" i="2"/>
  <c r="G121" i="2"/>
  <c r="G135" i="2"/>
  <c r="G142" i="2"/>
  <c r="G148" i="2"/>
  <c r="G150" i="2"/>
</calcChain>
</file>

<file path=xl/sharedStrings.xml><?xml version="1.0" encoding="utf-8"?>
<sst xmlns="http://schemas.openxmlformats.org/spreadsheetml/2006/main" count="1485" uniqueCount="974">
  <si>
    <t>Mã Hàng</t>
  </si>
  <si>
    <t>Tên Hàng</t>
  </si>
  <si>
    <t>Đơn vị</t>
  </si>
  <si>
    <t>Số Lượng Hàng Tồn</t>
  </si>
  <si>
    <t>Trang Chủ</t>
  </si>
  <si>
    <t>BL PHAN THỊNH</t>
  </si>
  <si>
    <t>CTY PHAN THỊNH</t>
  </si>
  <si>
    <t>Giá Nhập PT</t>
  </si>
  <si>
    <t>Giá Bán Cho Khách VNĐ</t>
  </si>
  <si>
    <t>CP1LL20DRA</t>
  </si>
  <si>
    <t>CP1L-L20DR-A</t>
  </si>
  <si>
    <t>Bộ lập trình CP1L-L20DR-A</t>
  </si>
  <si>
    <t>Cái</t>
  </si>
  <si>
    <t>CP1LM30DRA</t>
  </si>
  <si>
    <t>CP1L-M30DR-A</t>
  </si>
  <si>
    <t>Bộ lập trình CP1L-M30DR-A</t>
  </si>
  <si>
    <t>CP1LM40DRA</t>
  </si>
  <si>
    <t>CP1L-M40DR-A</t>
  </si>
  <si>
    <t>Bộ lập trình CP1L-M40DR-A</t>
  </si>
  <si>
    <t>CP1LM60DRA</t>
  </si>
  <si>
    <t>CP1L-M60DR-A</t>
  </si>
  <si>
    <t>Bộ lập trình CP1L-M60DR-A</t>
  </si>
  <si>
    <t>E3ZD612M</t>
  </si>
  <si>
    <t>E3Z-D61 2M</t>
  </si>
  <si>
    <t>Cảm biến quang E3Z-D61 2M</t>
  </si>
  <si>
    <t>E3ZD622M</t>
  </si>
  <si>
    <t>E3Z-D62 2M</t>
  </si>
  <si>
    <t>Cảm biến quang E3Z-D62 2M</t>
  </si>
  <si>
    <t>E3ZD812M</t>
  </si>
  <si>
    <t>E3Z-D81 2M</t>
  </si>
  <si>
    <t>Cảm biến quang E3Z-D81 2M</t>
  </si>
  <si>
    <t>E3ZD822M</t>
  </si>
  <si>
    <t>E3Z-D82 2M</t>
  </si>
  <si>
    <t>Cảm biến quang E3Z-D82 2M</t>
  </si>
  <si>
    <t>E3ZR612M</t>
  </si>
  <si>
    <t>E3Z-R61 2M</t>
  </si>
  <si>
    <t>Cảm biến quang E3Z-R61 2M</t>
  </si>
  <si>
    <t>E3ZR812M</t>
  </si>
  <si>
    <t>E3Z-R81 2M</t>
  </si>
  <si>
    <t>Cảm biến quang E3Z-R81 2M</t>
  </si>
  <si>
    <t>E3ZT612M</t>
  </si>
  <si>
    <t>E3Z-T61 2M</t>
  </si>
  <si>
    <t>Cảm biến quang E3Z-T61 2M</t>
  </si>
  <si>
    <t>E3ZT812M</t>
  </si>
  <si>
    <t>E3Z-T81 2M</t>
  </si>
  <si>
    <t>Cảm biến quang E3Z-T81 2M</t>
  </si>
  <si>
    <t>NB10WTW01B</t>
  </si>
  <si>
    <t>NB10W-TW01B</t>
  </si>
  <si>
    <t>Màn hình NB10W-TW01B</t>
  </si>
  <si>
    <t>NB3Q-TW00B</t>
  </si>
  <si>
    <t>Màn hình NB3Q-TW00B</t>
  </si>
  <si>
    <t>NB5QTW00B</t>
  </si>
  <si>
    <t>NB5Q-TW00B</t>
  </si>
  <si>
    <t>Màn hình NB5Q-TW00B</t>
  </si>
  <si>
    <t>NB7WTW00B</t>
  </si>
  <si>
    <t>NB7W-TW00B</t>
  </si>
  <si>
    <t>Màn hình NB7W-TW00B</t>
  </si>
  <si>
    <t>NB7WTW01B</t>
  </si>
  <si>
    <t>NB7W-TW01B</t>
  </si>
  <si>
    <t>Màn hình NB7W-TW01B</t>
  </si>
  <si>
    <t>NB7WTW11B</t>
  </si>
  <si>
    <t>NB7W-TW11B</t>
  </si>
  <si>
    <t>Màn hình NB7W-TW11B</t>
  </si>
  <si>
    <t>E5ACCX3ASM800</t>
  </si>
  <si>
    <t>E5AC-CX3ASM-800</t>
  </si>
  <si>
    <t>Bộ ổn nhiệt E5AC-CX3ASM-800</t>
  </si>
  <si>
    <t>E5ACQX3ASM800</t>
  </si>
  <si>
    <t>E5AC-QX3ASM-800</t>
  </si>
  <si>
    <t>Bộ ổn nhiệt E5AC-QX3ASM-800</t>
  </si>
  <si>
    <t>E5ACRX3ASM800</t>
  </si>
  <si>
    <t>E5AC-RX3ASM-800</t>
  </si>
  <si>
    <t>Bộ ổn nhiệt E5AC-RX3ASM-800</t>
  </si>
  <si>
    <t>E5CCCX2ASM800</t>
  </si>
  <si>
    <t>E5CC-CX2ASM-800</t>
  </si>
  <si>
    <t>Bộ ổn nhiệt E5CC-CX2ASM-800</t>
  </si>
  <si>
    <t>E5CCQX2ASM800</t>
  </si>
  <si>
    <t>E5CC-QX2ASM-800</t>
  </si>
  <si>
    <t>Bộ ổn nhiệt E5CC-QX2ASM-800</t>
  </si>
  <si>
    <t>E5CCRX2ASM800</t>
  </si>
  <si>
    <t>E5CC-RX2ASM-800</t>
  </si>
  <si>
    <t>Bộ ổn nhiệt E5CC-RX2ASM-800</t>
  </si>
  <si>
    <t>H7CXADN</t>
  </si>
  <si>
    <t>H7CX-AD-N</t>
  </si>
  <si>
    <t>Bộ đếm H7CX-AD-N</t>
  </si>
  <si>
    <t>H7CXAN</t>
  </si>
  <si>
    <t>H7CX-A-N</t>
  </si>
  <si>
    <t>Bộ đếm H7CX-A-N</t>
  </si>
  <si>
    <t>H7CXAWN</t>
  </si>
  <si>
    <t>H7CX-AW-N</t>
  </si>
  <si>
    <t>Bộ đếm H7CX-AW-N</t>
  </si>
  <si>
    <t>H7CZL8</t>
  </si>
  <si>
    <t>H7CZ-L8</t>
  </si>
  <si>
    <t>Bộ đếm H7CZ-L8</t>
  </si>
  <si>
    <t>H7ECN</t>
  </si>
  <si>
    <t>H7EC-N</t>
  </si>
  <si>
    <t>Bộ đếm H7EC-N</t>
  </si>
  <si>
    <t>H7ECNFV</t>
  </si>
  <si>
    <t>H7EC-NFV</t>
  </si>
  <si>
    <t>Bộ đếm H7EC-NFV</t>
  </si>
  <si>
    <t>H7ECNV</t>
  </si>
  <si>
    <t>H7EC-NV</t>
  </si>
  <si>
    <t>Bộ đếm H7EC-NV</t>
  </si>
  <si>
    <t>H7ETN</t>
  </si>
  <si>
    <t>H7ET-N</t>
  </si>
  <si>
    <t>Bộ đếm H7ET-N</t>
  </si>
  <si>
    <t>H7ETNFV</t>
  </si>
  <si>
    <t>H7ET-NFV</t>
  </si>
  <si>
    <t>Bộ đếm H7ET-NFV</t>
  </si>
  <si>
    <t>H7ETNV</t>
  </si>
  <si>
    <t>H7ET-NV</t>
  </si>
  <si>
    <t>Bộ đếm H7ET-NV</t>
  </si>
  <si>
    <t>S8VKC06024</t>
  </si>
  <si>
    <t>S8VK-C06024</t>
  </si>
  <si>
    <t>Bộ biến đổi điện S8VK-C06024</t>
  </si>
  <si>
    <t>S8VKC12024</t>
  </si>
  <si>
    <t>S8VK-C12024</t>
  </si>
  <si>
    <t>Bộ biến đổi điện S8VK-C12024</t>
  </si>
  <si>
    <t>S8VKC24024</t>
  </si>
  <si>
    <t>S8VK-C24024</t>
  </si>
  <si>
    <t>Bộ biến đổi điện S8VK-C24024</t>
  </si>
  <si>
    <t>S8VKC48024</t>
  </si>
  <si>
    <t>S8VK-C48024</t>
  </si>
  <si>
    <t>Bộ biến đổi điện S8VK-C48024</t>
  </si>
  <si>
    <t>E3ZLS612M</t>
  </si>
  <si>
    <t>E3Z-LS61 2M</t>
  </si>
  <si>
    <t>Cảm biến quang E3Z-LS61 2M</t>
  </si>
  <si>
    <t>E3ZLS812M</t>
  </si>
  <si>
    <t>E3Z-LS81 2M</t>
  </si>
  <si>
    <t>Cảm biến quang E3Z-LS81 2M</t>
  </si>
  <si>
    <t>E3ZLS86</t>
  </si>
  <si>
    <t>E3Z-LS86</t>
  </si>
  <si>
    <t>Cảm biến quang E3Z-LS86</t>
  </si>
  <si>
    <t>E3ZMV612M</t>
  </si>
  <si>
    <t>E3ZM-V61 2M</t>
  </si>
  <si>
    <t>Cảm biến quang E3ZM-V61 2M</t>
  </si>
  <si>
    <t>E3ZMV812M</t>
  </si>
  <si>
    <t>E3ZM-V81 2M</t>
  </si>
  <si>
    <t>Cảm biến quang E3ZM-V81 2M</t>
  </si>
  <si>
    <t xml:space="preserve">E3ZR86 </t>
  </si>
  <si>
    <t>E3Z-R86</t>
  </si>
  <si>
    <t>Cảm biến quang E3Z-R86</t>
  </si>
  <si>
    <t>E3ZT86</t>
  </si>
  <si>
    <t>E3Z-T86</t>
  </si>
  <si>
    <t>Cảm biến quang E3Z-T86</t>
  </si>
  <si>
    <t>CP1EE20DRA</t>
  </si>
  <si>
    <t>CP1E-E20DR-A</t>
  </si>
  <si>
    <t>Bộ lập trình CP1E-E20DR-A</t>
  </si>
  <si>
    <t>CP1EE20SDRA</t>
  </si>
  <si>
    <t>CP1E-E20SDR-A</t>
  </si>
  <si>
    <t>Bộ lập trình CP1E-E20SDR-A</t>
  </si>
  <si>
    <t>CP1EE30DRA</t>
  </si>
  <si>
    <t>CP1E-E30DR-A</t>
  </si>
  <si>
    <t>Bộ lập trình CP1E-E30DR-A</t>
  </si>
  <si>
    <t>CP1EE30SDRA</t>
  </si>
  <si>
    <t>CP1E-E30SDR-A</t>
  </si>
  <si>
    <t>Bộ lập trình CP1E-E30SDR-A</t>
  </si>
  <si>
    <t>CP1EE40DRA</t>
  </si>
  <si>
    <t>CP1E-E40DR-A</t>
  </si>
  <si>
    <t>Bộ lập trình CP1E-E40DR-A</t>
  </si>
  <si>
    <t>CP1EE40SDRA</t>
  </si>
  <si>
    <t>CP1E-E40SDR-A</t>
  </si>
  <si>
    <t>Bộ lập trình CP1E-E40SDR-A</t>
  </si>
  <si>
    <t>CP1EN20DRA</t>
  </si>
  <si>
    <t>CP1E-N20DR-A</t>
  </si>
  <si>
    <t>Bộ lập trình CP1E-N20DR-A</t>
  </si>
  <si>
    <t>CP1EN20DTA</t>
  </si>
  <si>
    <t>CP1E-N20DT-A</t>
  </si>
  <si>
    <t>Bộ lập trình CP1E-N20DT-A</t>
  </si>
  <si>
    <t>CP1EN30DRA</t>
  </si>
  <si>
    <t>CP1E-N30DR-A</t>
  </si>
  <si>
    <t>Bộ lập trình CP1E-N30DR-A</t>
  </si>
  <si>
    <t>CP1EN30DRD</t>
  </si>
  <si>
    <t>CP1E-N30DR-D</t>
  </si>
  <si>
    <t>Bộ lập trình CP1E-N30DR-D</t>
  </si>
  <si>
    <t>CP1EN30DTA</t>
  </si>
  <si>
    <t>CP1E-N30DT-A</t>
  </si>
  <si>
    <t>Bộ lập trình CP1E-N30DT-A</t>
  </si>
  <si>
    <t>CP1EN30DTD</t>
  </si>
  <si>
    <t>CP1E-N30DT-D</t>
  </si>
  <si>
    <t>Bộ lập trình CP1E-N30DT-D</t>
  </si>
  <si>
    <t>CP1EN40DRA</t>
  </si>
  <si>
    <t>CP1E-N40DR-A</t>
  </si>
  <si>
    <t>Bộ lập trình CP1E-N40DR-A</t>
  </si>
  <si>
    <t>CP1EN40DTA</t>
  </si>
  <si>
    <t>CP1E-N40DT-A</t>
  </si>
  <si>
    <t>Bộ lập trình CP1E-N40DT-A</t>
  </si>
  <si>
    <t>CP1EN40SDRA</t>
  </si>
  <si>
    <t>CP1E-N40SDR-A</t>
  </si>
  <si>
    <t>Bộ lập trình CP1E-N40SDR-A</t>
  </si>
  <si>
    <t>CP1EN60DRA</t>
  </si>
  <si>
    <t>CP1E-N60DR-A</t>
  </si>
  <si>
    <t>Bộ lập trình CP1E-N60DR-A</t>
  </si>
  <si>
    <t>CP1EN60S1DRA</t>
  </si>
  <si>
    <t>CP1E-N60S1DR-A</t>
  </si>
  <si>
    <t>Bộ lập trình CP1E-N60S1DR-A</t>
  </si>
  <si>
    <t>CP1EN60SDRA</t>
  </si>
  <si>
    <t>CP1E-N60SDR-A</t>
  </si>
  <si>
    <t>Bộ lập trình CP1E-N60SDR-A</t>
  </si>
  <si>
    <t>CP1ENA20DRA</t>
  </si>
  <si>
    <t>CP1E-NA20DR-A</t>
  </si>
  <si>
    <t>Bộ lập trình CP1E-NA20DR-A</t>
  </si>
  <si>
    <t>ZEN10C1ARAV2</t>
  </si>
  <si>
    <t>ZEN-10C1AR-A-V2</t>
  </si>
  <si>
    <t>Bảng điều khiển có lập trình ZEN-10C1AR-A-V2</t>
  </si>
  <si>
    <t>ZEN10C1DRDV2</t>
  </si>
  <si>
    <t>ZEN-10C1DR-D-V2</t>
  </si>
  <si>
    <t>Bảng điều khiển có lập trình ZEN-10C1DR-D-V2</t>
  </si>
  <si>
    <t>ZEN10C3ARAV2</t>
  </si>
  <si>
    <t>ZEN-10C3AR-A-V2</t>
  </si>
  <si>
    <t>Bảng điều khiển có lập trình ZEN-10C3AR-A-V2</t>
  </si>
  <si>
    <t>ZEN10C3DRDV2</t>
  </si>
  <si>
    <t>ZEN-10C3DR-D-V2</t>
  </si>
  <si>
    <t>Bảng điều khiển có lập trình ZEN-10C3DR-D-V2</t>
  </si>
  <si>
    <t>ZEN20C1ARAV2</t>
  </si>
  <si>
    <t>ZEN-20C1AR-A-V2</t>
  </si>
  <si>
    <t>Bảng điều khiển có lập trình ZEN-20C1AR-A-V2</t>
  </si>
  <si>
    <t>ZEN20C1DRDV2</t>
  </si>
  <si>
    <t>ZEN-20C1DR-D-V2</t>
  </si>
  <si>
    <t>Bảng điều khiển có lập trình ZEN-20C1DR-D-V2</t>
  </si>
  <si>
    <t>ZEN20C3ARAV2</t>
  </si>
  <si>
    <t>ZEN-20C3AR-A-V2</t>
  </si>
  <si>
    <t>Bảng điều khiển có lập trình ZEN-20C3AR-A-V2</t>
  </si>
  <si>
    <t>ZEN20C3DRDV2</t>
  </si>
  <si>
    <t>ZEN-20C3DR-D-V2</t>
  </si>
  <si>
    <t>Bảng điều khiển có lập trình ZEN-20C3DR-D-V2</t>
  </si>
  <si>
    <t>61F11</t>
  </si>
  <si>
    <t>61F-11</t>
  </si>
  <si>
    <t>Bộ đo mức chất lỏng 61F-11</t>
  </si>
  <si>
    <t>61FG1AP</t>
  </si>
  <si>
    <t>61F-G1 AC110/220</t>
  </si>
  <si>
    <t>Bộ đo mức chất lỏng 61F-G1 AC10/220</t>
  </si>
  <si>
    <t>61FG2</t>
  </si>
  <si>
    <t>61F-G2 AC110/220</t>
  </si>
  <si>
    <t>Bộ đo mức chất lỏng 61F-G2 AC10/220</t>
  </si>
  <si>
    <t>61FG3</t>
  </si>
  <si>
    <t>61F-G3 AC110/220</t>
  </si>
  <si>
    <t>Bộ đo mức chất lỏng 61F-G3 AC10/220</t>
  </si>
  <si>
    <t>61FG4</t>
  </si>
  <si>
    <t>61F-G4 AC110/220</t>
  </si>
  <si>
    <t>Bộ đo mức chất lỏng 61F-G4 AC10/220</t>
  </si>
  <si>
    <t>61FGAP</t>
  </si>
  <si>
    <t>61F-G-AP AC110/220</t>
  </si>
  <si>
    <t>Bộ đo mức chất lỏng 61F-G-AP AC10/220</t>
  </si>
  <si>
    <t>61FGPNAC220</t>
  </si>
  <si>
    <t>61F-GP-N AC220</t>
  </si>
  <si>
    <t>Bộ đo mức chất lỏng 61F-GP-N AC220</t>
  </si>
  <si>
    <t>61FGPN8AC220</t>
  </si>
  <si>
    <t>61F-GP-N8 AC220</t>
  </si>
  <si>
    <t>Bộ đo mức chất lỏng 61F-GP-N8 AC220</t>
  </si>
  <si>
    <t>61FGPNHAC220</t>
  </si>
  <si>
    <t>61F-GP-NH AC220</t>
  </si>
  <si>
    <t>Bộ đo mức chất lỏng 61F-GP-NH AC220</t>
  </si>
  <si>
    <t>TLN10ME12M</t>
  </si>
  <si>
    <t>TL-N10ME1 2M</t>
  </si>
  <si>
    <t>Cảm biến quang TL-N10ME1 2M</t>
  </si>
  <si>
    <t>TLN20ME12M</t>
  </si>
  <si>
    <t>TL-N20ME1 2M</t>
  </si>
  <si>
    <t>Cảm biến quang TL-N20ME1 2M</t>
  </si>
  <si>
    <t>TLN5ME12M</t>
  </si>
  <si>
    <t>TL-N5ME1 2M</t>
  </si>
  <si>
    <t>Cảm biến quang TL-N5ME1 2M</t>
  </si>
  <si>
    <t>TLQ5MC1Z2M</t>
  </si>
  <si>
    <t>TL-Q5MC1-Z 2M</t>
  </si>
  <si>
    <t>Cảm biến quang TL-Q5MC1-Z 2M</t>
  </si>
  <si>
    <t>XALD01</t>
  </si>
  <si>
    <t>Phụ kiện (Hộp nút nhấn 1lỗ) XALD01</t>
  </si>
  <si>
    <t>XA2ES542</t>
  </si>
  <si>
    <t>Nút nhấn khẩn cấp ,xoay nhả ,phi 40 ,1NC - XA2ES542</t>
  </si>
  <si>
    <t>E2E2X5MB12M</t>
  </si>
  <si>
    <t>E2E2-X5MB1 2M</t>
  </si>
  <si>
    <t>Cảm biến E2E2-X5MB1 2M</t>
  </si>
  <si>
    <t>E2E2X5MB1M1</t>
  </si>
  <si>
    <t>E2E2-X5MB1-M1</t>
  </si>
  <si>
    <t>Cảm biến E2E2-X5MB1-M1</t>
  </si>
  <si>
    <t>E2E2X5MC12M</t>
  </si>
  <si>
    <t>E2E2-X5MC1 2M</t>
  </si>
  <si>
    <t>Cảm biến E2E2-X5MC1 2M</t>
  </si>
  <si>
    <t>E2E2X5MC15M</t>
  </si>
  <si>
    <t>E2E2-X5MC1 5M</t>
  </si>
  <si>
    <t>Cảm biến E2E2-X5MC1 5M</t>
  </si>
  <si>
    <t>E2ES05S12WCB12M</t>
  </si>
  <si>
    <t>E2E-S05S12-WC-B1 2M</t>
  </si>
  <si>
    <t>Cảm biến E2E-S05S12-WC-B1 2M</t>
  </si>
  <si>
    <t>E2ES05S12WCC12M</t>
  </si>
  <si>
    <t>E2E-S05S12-WC-C1 2M</t>
  </si>
  <si>
    <t>Cảm biến E2E-S05S12-WC-C1 2M</t>
  </si>
  <si>
    <t>E2EX10E12M</t>
  </si>
  <si>
    <t>E2E-X10E1 2M</t>
  </si>
  <si>
    <t>Cảm biến E2E-X10E1 2M</t>
  </si>
  <si>
    <t>E2EX10ME12M</t>
  </si>
  <si>
    <t>E2E-X10ME1 2M</t>
  </si>
  <si>
    <t>Cảm biến E2E-X10ME1 2M</t>
  </si>
  <si>
    <t>E2EX10ME1M1</t>
  </si>
  <si>
    <t>E2E-X10ME1-M1</t>
  </si>
  <si>
    <t>Cảm biến E2E-X10ME1-M1</t>
  </si>
  <si>
    <t>E2EX10MF12M</t>
  </si>
  <si>
    <t>E2E-X10MF1 2M</t>
  </si>
  <si>
    <t>Cảm biến E2E-X10MF1 2M</t>
  </si>
  <si>
    <t>E2EX10MF1M1</t>
  </si>
  <si>
    <t>E2E-X10MF1-M1</t>
  </si>
  <si>
    <t>Cảm biến E2E-X10MF1-M1</t>
  </si>
  <si>
    <t>E2EX10MY12M</t>
  </si>
  <si>
    <t>E2E-X10MY1 2M</t>
  </si>
  <si>
    <t>Cảm biến E2E-X10MY1 2M</t>
  </si>
  <si>
    <t>E2EX14MD12M</t>
  </si>
  <si>
    <t>E2E-X14MD1 2M</t>
  </si>
  <si>
    <t>Cảm biến E2E-X14MD1 2M</t>
  </si>
  <si>
    <t>E2EX1R5E12M</t>
  </si>
  <si>
    <t>E2E-X1R5E1 2M</t>
  </si>
  <si>
    <t>Cảm biến E2E-X1R5E1 2M</t>
  </si>
  <si>
    <t>E2EX1R5E1M1</t>
  </si>
  <si>
    <t>E2E-X1R5E1-M1</t>
  </si>
  <si>
    <t>Cảm biến E2E-X1R5E1-M1</t>
  </si>
  <si>
    <t>E2EX1R5F12M</t>
  </si>
  <si>
    <t>E2E-X1R5F1 2M</t>
  </si>
  <si>
    <t>Cảm biến E2E-X1R5F1 2M</t>
  </si>
  <si>
    <t>E2EX1R5F1M1</t>
  </si>
  <si>
    <t>E2E-X1R5F1-M1</t>
  </si>
  <si>
    <t>Cảm biến E2E-X1R5F1-M1</t>
  </si>
  <si>
    <t>E2EX2D1N2M</t>
  </si>
  <si>
    <t>E2E-X2D1-N 2M</t>
  </si>
  <si>
    <t>Cảm biến E2E-X2D1-N 2M</t>
  </si>
  <si>
    <t>E2EX2E12M</t>
  </si>
  <si>
    <t>E2E-X2E1 2M</t>
  </si>
  <si>
    <t>Cảm biến E2E-X2E1 2M</t>
  </si>
  <si>
    <t>E2EX2E1M1</t>
  </si>
  <si>
    <t>E2E-X2E1-M1</t>
  </si>
  <si>
    <t>Cảm biến E2E-X2E1-M1</t>
  </si>
  <si>
    <t>E2EX2F12M</t>
  </si>
  <si>
    <t>E2E-X2F1 2M</t>
  </si>
  <si>
    <t>Cảm biến E2E-X2F1 2M</t>
  </si>
  <si>
    <t>E2EX2F1M1</t>
  </si>
  <si>
    <t>E2E-X2F1-M1</t>
  </si>
  <si>
    <t>Cảm biến E2E-X2F1-M1</t>
  </si>
  <si>
    <t>E2EX2ME12M</t>
  </si>
  <si>
    <t>E2E-X2ME1 2M</t>
  </si>
  <si>
    <t>Cảm biến E2E-X2ME1 2M</t>
  </si>
  <si>
    <t>E2EX2MF12M</t>
  </si>
  <si>
    <t>E2E-X2MF1 2M</t>
  </si>
  <si>
    <t>Cảm biến E2E-X2MF1 2M</t>
  </si>
  <si>
    <t>E2EX3D1N2M</t>
  </si>
  <si>
    <t>E2E-X3D1-N 2M</t>
  </si>
  <si>
    <t>Cảm biến E2E-X3D1-N 2M</t>
  </si>
  <si>
    <t>E2EX4MD12M</t>
  </si>
  <si>
    <t>E2E-X4MD1 2M</t>
  </si>
  <si>
    <t>Cảm biến E2E-X4MD1 2M</t>
  </si>
  <si>
    <t>E2EX5E12M</t>
  </si>
  <si>
    <t>E2E-X5E1 2M</t>
  </si>
  <si>
    <t>Cảm biến E2E-X5E1 2M</t>
  </si>
  <si>
    <t>E2EX5E1M1</t>
  </si>
  <si>
    <t>E2E-X5E1-M1</t>
  </si>
  <si>
    <t>Cảm biến E2E-X5E1-M1</t>
  </si>
  <si>
    <t>E2EX5F12M</t>
  </si>
  <si>
    <t>E2E-X5F1 2M</t>
  </si>
  <si>
    <t>Cảm biến E2E-X5F1 2M</t>
  </si>
  <si>
    <t>E2EX5F1M1</t>
  </si>
  <si>
    <t>E2E-X5F1-M1</t>
  </si>
  <si>
    <t>Cảm biến E2E-X5F1-M1</t>
  </si>
  <si>
    <t>E2EX5ME12M</t>
  </si>
  <si>
    <t>E2E-X5ME1 2M</t>
  </si>
  <si>
    <t>Cảm biến E2E-X5ME1 2M</t>
  </si>
  <si>
    <t>E2EX5ME1M1</t>
  </si>
  <si>
    <t>E2E-X5ME1-M1</t>
  </si>
  <si>
    <t>Cảm biến E2E-X5ME1-M1</t>
  </si>
  <si>
    <t>E2EX5MF12M</t>
  </si>
  <si>
    <t>E2E-X5MF1 2M</t>
  </si>
  <si>
    <t>Cảm biến E2E-X5MF1 2M</t>
  </si>
  <si>
    <t>E2EX5MF1M1</t>
  </si>
  <si>
    <t>E2E-X5MF1-M1</t>
  </si>
  <si>
    <t>Cảm biến E2E-X5MF1-M1</t>
  </si>
  <si>
    <t>E2EX5MF2M1</t>
  </si>
  <si>
    <t>E2E-X5MF2-M1</t>
  </si>
  <si>
    <t>Cảm biến E2E-X5MF2-M1</t>
  </si>
  <si>
    <t>E2EX7D1N2M</t>
  </si>
  <si>
    <t>E2E-X7D1-N 2M</t>
  </si>
  <si>
    <t>Cảm biến E2E-X7D1-N 2M</t>
  </si>
  <si>
    <t>E2EX8MD12M</t>
  </si>
  <si>
    <t>E2E-X8MD1 2M</t>
  </si>
  <si>
    <t>Cảm biến E2E-X8MD1 2M</t>
  </si>
  <si>
    <t>E2FQX2F12M</t>
  </si>
  <si>
    <t>E2FQ-X2F1 2M</t>
  </si>
  <si>
    <t>Cảm biến E2FQ-X2F1 2M</t>
  </si>
  <si>
    <t>E2KC25ME12M</t>
  </si>
  <si>
    <t>E2K-C25ME1 2M</t>
  </si>
  <si>
    <t>Cảm biến E2K-C25ME1 2M</t>
  </si>
  <si>
    <t>E2KC25MF12M</t>
  </si>
  <si>
    <t>E2K-C25MF1 2M</t>
  </si>
  <si>
    <t>Cảm biến E2K-C25MF1 2M</t>
  </si>
  <si>
    <t>E2KC25MY12M</t>
  </si>
  <si>
    <t>E2K-C25MY1 2M</t>
  </si>
  <si>
    <t>Cảm biến E2K-C25MY1 2M</t>
  </si>
  <si>
    <t>E2KQX10ME12M</t>
  </si>
  <si>
    <t>E2KQ-X10ME1 2M</t>
  </si>
  <si>
    <t>Cảm biến E2KQ-X10ME1 2M</t>
  </si>
  <si>
    <t>E32D332M</t>
  </si>
  <si>
    <t>E32-D33 2M</t>
  </si>
  <si>
    <t>Cảm biến quang E32-D33 2M</t>
  </si>
  <si>
    <t>E32DC2002M</t>
  </si>
  <si>
    <t>E32-DC200 2M</t>
  </si>
  <si>
    <t>Cảm biến quang E32-DC200 2M</t>
  </si>
  <si>
    <t>E32TC2002M</t>
  </si>
  <si>
    <t>E32-TC200 2M</t>
  </si>
  <si>
    <t>Cảm biến quang E32-TC200 2M</t>
  </si>
  <si>
    <t>E3FADN112M</t>
  </si>
  <si>
    <t>E3FA-DN11 2M</t>
  </si>
  <si>
    <t>Cảm biến quang E3FA-DN11 2M</t>
  </si>
  <si>
    <t>E3FADN122M</t>
  </si>
  <si>
    <t>E3FA-DN12 2M</t>
  </si>
  <si>
    <t>Cảm biến quang E3FA-DN12 2M</t>
  </si>
  <si>
    <t>E3FADN132M</t>
  </si>
  <si>
    <t>E3FA-DN13 2M</t>
  </si>
  <si>
    <t>Cảm biến quang E3FA-DN13 2M</t>
  </si>
  <si>
    <t>E3FADN21</t>
  </si>
  <si>
    <t>E3FA-DN21</t>
  </si>
  <si>
    <t>Cảm biến quang E3FA-DN21</t>
  </si>
  <si>
    <t>E3FADN22</t>
  </si>
  <si>
    <t>E3FA-DN22</t>
  </si>
  <si>
    <t>Cảm biến quang E3FA-DN22</t>
  </si>
  <si>
    <t>E3FADP112M</t>
  </si>
  <si>
    <t>E3FA-DP11 2M</t>
  </si>
  <si>
    <t>Cảm biến quang E3FA-DP11 2M</t>
  </si>
  <si>
    <t>E3FADP122M</t>
  </si>
  <si>
    <t>E3FA-DP12 2M</t>
  </si>
  <si>
    <t>Cảm biến quang E3FA-DP12 2M</t>
  </si>
  <si>
    <t>E3FADP132M</t>
  </si>
  <si>
    <t>E3FA-DP13 2M</t>
  </si>
  <si>
    <t>Cảm biến quang E3FA-DP13 2M</t>
  </si>
  <si>
    <t>E3FADP21</t>
  </si>
  <si>
    <t>E3FA-DP21</t>
  </si>
  <si>
    <t>Cảm biến quang E3FA-DP21</t>
  </si>
  <si>
    <t>E3FADP22</t>
  </si>
  <si>
    <t>E3FA-DP22</t>
  </si>
  <si>
    <t>Cảm biến quang E3FA-DP22</t>
  </si>
  <si>
    <t>E3FARN112M</t>
  </si>
  <si>
    <t>E3FA-RN11 2M</t>
  </si>
  <si>
    <t>Cảm biến quang E3FA-RN11 2M</t>
  </si>
  <si>
    <t>E3FARN21</t>
  </si>
  <si>
    <t>E3FA-RN21</t>
  </si>
  <si>
    <t>Cảm biến quang E3FA-RN21</t>
  </si>
  <si>
    <t>E3FARP112M</t>
  </si>
  <si>
    <t>E3FA-RP11 2M</t>
  </si>
  <si>
    <t>Cảm biến quang E3FA-RP11 2M</t>
  </si>
  <si>
    <t>E3FARP21</t>
  </si>
  <si>
    <t>E3FA-RP21</t>
  </si>
  <si>
    <t>Cảm biến quang E3FA-RP21</t>
  </si>
  <si>
    <t>E3FATN112M</t>
  </si>
  <si>
    <t>E3FA-TN11 2M</t>
  </si>
  <si>
    <t>Cảm biến quang E3FA-TN11 2M</t>
  </si>
  <si>
    <t>E3FATN21</t>
  </si>
  <si>
    <t>E3FA-TN21</t>
  </si>
  <si>
    <t>Cảm biến quang E3FA-TN21</t>
  </si>
  <si>
    <t>E3FATP112M</t>
  </si>
  <si>
    <t>E3FA-TP11 2M</t>
  </si>
  <si>
    <t>Cảm biến quang E3FA-TP11 2M</t>
  </si>
  <si>
    <t>E3FATP21</t>
  </si>
  <si>
    <t>E3FA-TP21</t>
  </si>
  <si>
    <t>Cảm biến quang E3FA-TP21</t>
  </si>
  <si>
    <t>E3JKDN122M</t>
  </si>
  <si>
    <t>E3JK-DN12 2M</t>
  </si>
  <si>
    <t>Cảm biến quang E3JK-DN12 2M</t>
  </si>
  <si>
    <t>E3JKDP122M</t>
  </si>
  <si>
    <t>E3JK-DP12 2M</t>
  </si>
  <si>
    <t>Cảm biến quang E3JK-DP12 2M</t>
  </si>
  <si>
    <t>E3JKDR11C2M</t>
  </si>
  <si>
    <t>E3JK-DR11-C 2M</t>
  </si>
  <si>
    <t>Cảm biến quang E3JK-DR11-C 2M</t>
  </si>
  <si>
    <t>E3JKDR12C2M</t>
  </si>
  <si>
    <t>E3JK-DR12-C 2M</t>
  </si>
  <si>
    <t>Cảm biến quang E3JK-DR12-C 2M</t>
  </si>
  <si>
    <t>E3JKRR11C2M</t>
  </si>
  <si>
    <t>E3JK-RR11-C 2M</t>
  </si>
  <si>
    <t>Cảm biến quang E3JK-RR11-C 2M</t>
  </si>
  <si>
    <t>E3JKRR12C2M</t>
  </si>
  <si>
    <t>E3JK-RR12-C 2M</t>
  </si>
  <si>
    <t>Cảm biến quang E3JK-RR12-C 2M</t>
  </si>
  <si>
    <t>E3JKTR11C2M</t>
  </si>
  <si>
    <t>E3JK-TR11-C 2M</t>
  </si>
  <si>
    <t>Cảm biến quang E3JK-TR11-C 2M</t>
  </si>
  <si>
    <t>E3JKTR12C2M</t>
  </si>
  <si>
    <t>E3JK-TR12-C 2M</t>
  </si>
  <si>
    <t>Cảm biến quang E3JK-TR12-C 2M</t>
  </si>
  <si>
    <t>E3JM10M4GN</t>
  </si>
  <si>
    <t>E3JM-10M4-G-N</t>
  </si>
  <si>
    <t>Cảm biến quang E3JM-10M4-G-N</t>
  </si>
  <si>
    <t>E3JM10M4TGN</t>
  </si>
  <si>
    <t>E3JM-10M4T-G-N</t>
  </si>
  <si>
    <t>Cảm biến quang E3JM-10M4T-G-N</t>
  </si>
  <si>
    <t>E3JMDS70M4TG</t>
  </si>
  <si>
    <t>E3JM-DS70M4T-G</t>
  </si>
  <si>
    <t>Cảm biến quang E3JM-DS70M4T-G</t>
  </si>
  <si>
    <t>E3XHD112M</t>
  </si>
  <si>
    <t>E3X-HD11 2M</t>
  </si>
  <si>
    <t>Cảm biến quang E3X-HD11 2M</t>
  </si>
  <si>
    <t>E3XHD412M</t>
  </si>
  <si>
    <t>E3X-HD41 2M</t>
  </si>
  <si>
    <t>Cảm biến quang E3X-HD41 2M</t>
  </si>
  <si>
    <t>E3XNA112M</t>
  </si>
  <si>
    <t>E3X-NA11 2M</t>
  </si>
  <si>
    <t>Cảm biến quang E3X-NA11 2M</t>
  </si>
  <si>
    <t>E3XNA412M</t>
  </si>
  <si>
    <t>E3X-NA41 2M</t>
  </si>
  <si>
    <t>Cảm biến quang E3X-NA41 2M</t>
  </si>
  <si>
    <t>E3XZD112M</t>
  </si>
  <si>
    <t>E3X-ZD11 2M</t>
  </si>
  <si>
    <t>Cảm biến quang E3X-ZD11 2M</t>
  </si>
  <si>
    <t>E3XZD412M</t>
  </si>
  <si>
    <t>E3X-ZD41 2M</t>
  </si>
  <si>
    <t>Cảm biến quang E3X-ZD41 2M</t>
  </si>
  <si>
    <t>S8FSC02524</t>
  </si>
  <si>
    <t>S8FS-C02524</t>
  </si>
  <si>
    <t>Bộ biến đổi điện S8FS-C02524</t>
  </si>
  <si>
    <t>S8FSC03524</t>
  </si>
  <si>
    <t>S8FS-C03524</t>
  </si>
  <si>
    <t>Bộ biến đổi điện S8FS-C03524</t>
  </si>
  <si>
    <t>S8FSC03524J</t>
  </si>
  <si>
    <t>S8FS-C03524J</t>
  </si>
  <si>
    <t>Bộ biến đổi điện S8FS-C03524J</t>
  </si>
  <si>
    <t>S8FSC05024</t>
  </si>
  <si>
    <t>S8FS-C05024</t>
  </si>
  <si>
    <t>Bộ biến đổi điện S8FS-C05024</t>
  </si>
  <si>
    <t>S8FSC05024J</t>
  </si>
  <si>
    <t>S8FS-C05024J</t>
  </si>
  <si>
    <t>Bộ biến đổi điện S8FS-C05024J</t>
  </si>
  <si>
    <t>S8FSC10012</t>
  </si>
  <si>
    <t>S8FS-C10012</t>
  </si>
  <si>
    <t>Bộ biến đổi điện S8FS-C10012</t>
  </si>
  <si>
    <t>S8FSC10012J</t>
  </si>
  <si>
    <t>S8FS-C10012J</t>
  </si>
  <si>
    <t>Bộ biến đổi điện S8FS-C10012J</t>
  </si>
  <si>
    <t>S8FSC10024</t>
  </si>
  <si>
    <t>S8FS-C10024</t>
  </si>
  <si>
    <t>Bộ biến đổi điện S8FS-C10024</t>
  </si>
  <si>
    <t>S8FSC10024J</t>
  </si>
  <si>
    <t>S8FS-C10024J</t>
  </si>
  <si>
    <t>Bộ biến đổi điện S8FS-C10024J</t>
  </si>
  <si>
    <t>S8FSC15012</t>
  </si>
  <si>
    <t>S8FS-C15012</t>
  </si>
  <si>
    <t>Bộ biến đổi điện S8FS-C15012</t>
  </si>
  <si>
    <t>S8FSC15012J</t>
  </si>
  <si>
    <t>S8FS-C15012J</t>
  </si>
  <si>
    <t>Bộ biến đổi điện S8FS-C15012J</t>
  </si>
  <si>
    <t>S8FSC15024</t>
  </si>
  <si>
    <t>S8FS-C15024</t>
  </si>
  <si>
    <t>Bộ biến đổi điện S8FS-C15024</t>
  </si>
  <si>
    <t>S8FSC15024J</t>
  </si>
  <si>
    <t>S8FS-C15024J</t>
  </si>
  <si>
    <t>Bộ biến đổi điện S8FS-C15024J</t>
  </si>
  <si>
    <t>S8FSC35012</t>
  </si>
  <si>
    <t>S8FS-C35012</t>
  </si>
  <si>
    <t>Bộ biến đổi điện S8FS-C35012</t>
  </si>
  <si>
    <t>S8FSC35012J</t>
  </si>
  <si>
    <t>S8FS-C35012J</t>
  </si>
  <si>
    <t>Bộ biến đổi điện S8FS-C35012J</t>
  </si>
  <si>
    <t>S8FSC35024</t>
  </si>
  <si>
    <t>S8FS-C35024</t>
  </si>
  <si>
    <t>Bộ biến đổi điện S8FS-C35024</t>
  </si>
  <si>
    <t>S8FSC35024J</t>
  </si>
  <si>
    <t>S8FS-C35024J</t>
  </si>
  <si>
    <t>Bộ biến đổi điện S8FS-C35024J</t>
  </si>
  <si>
    <t>E6B2CWZ1X1000PR2M</t>
  </si>
  <si>
    <t>E6B2-CWZ1X 1000P/R 2M</t>
  </si>
  <si>
    <t>Bộ đếm vòng quay E6B2-CWZ1X 1000P/R 2M</t>
  </si>
  <si>
    <t>E6B2CWZ1X2000PR2M</t>
  </si>
  <si>
    <t>E6B2-CWZ1X 2000P/R 2M</t>
  </si>
  <si>
    <t>Bộ đếm vòng quay E6B2-CWZ1X 2000P/R 2M</t>
  </si>
  <si>
    <t>E6B2CWZ5600PR2M</t>
  </si>
  <si>
    <t>E6B2-CWZ5B 600P/R 2M</t>
  </si>
  <si>
    <t>Bộ đếm vòng quay E6B2-CWZ5B 600P/R 2M</t>
  </si>
  <si>
    <t>E6B2CWZ6C1000PR2M</t>
  </si>
  <si>
    <t>E6B2-CWZ6C 1000P/R 2M</t>
  </si>
  <si>
    <t>Bộ đếm vòng quay E6B2-CWZ6C 1000P/R 2M</t>
  </si>
  <si>
    <t>E6B2CWZ6C100PR2M</t>
  </si>
  <si>
    <t>E6B2-CWZ6C 100P/R 2M</t>
  </si>
  <si>
    <t>Bộ đếm vòng quay E6B2-CWZ6C 100P/R 2M</t>
  </si>
  <si>
    <t>E6B2CWZ6C1024PR2M</t>
  </si>
  <si>
    <t>E6B2-CWZ6C 1024P/R 2M</t>
  </si>
  <si>
    <t>Bộ đếm vòng quay E6B2-CWZ6C 1024P/R 2M</t>
  </si>
  <si>
    <t>E6B2CWZ6C1200PR2M</t>
  </si>
  <si>
    <t>E6B2-CWZ6C 1200P/R 2M</t>
  </si>
  <si>
    <t>Bộ đếm vòng quay E6B2-CWZ6C 1200P/R 2M</t>
  </si>
  <si>
    <t>E6B2CWZ6C2000PR2M</t>
  </si>
  <si>
    <t>E6B2-CWZ6C 2000P/R 2M</t>
  </si>
  <si>
    <t>Bộ đếm vòng quay E6B2-CWZ6C 2000P/R 2M</t>
  </si>
  <si>
    <t>E6B2CWZ6C20PR2M</t>
  </si>
  <si>
    <t>E6B2-CWZ6C 20P/R 2M</t>
  </si>
  <si>
    <t>Bộ đếm vòng quay E6B2-CWZ6C 20P/R 2M</t>
  </si>
  <si>
    <t>E6B2CWZ6C360PR2M</t>
  </si>
  <si>
    <t>E6B2-CWZ6C 360P/R 2M</t>
  </si>
  <si>
    <t>Bộ đếm vòng quay E6B2-CWZ6C 360P/R 2M</t>
  </si>
  <si>
    <t>E6B2CWZ6C500PR2M</t>
  </si>
  <si>
    <t>E6B2-CWZ6C 500P/R 2M</t>
  </si>
  <si>
    <t>Bộ đếm vòng quay E6B2-CWZ6C 500P/R 2M</t>
  </si>
  <si>
    <t>E6B2CWZ6C600PR2M</t>
  </si>
  <si>
    <t>E6B2-CWZ6C 600P/R 2M</t>
  </si>
  <si>
    <t>Bộ đếm vòng quay E6B2-CWZ6C 600P/R 2M</t>
  </si>
  <si>
    <t>E6C2CWZ5B1000PR2M</t>
  </si>
  <si>
    <t>E6C2-CWZ5B 1000P/R 2M</t>
  </si>
  <si>
    <t>Bộ đếm vòng quay E6C2-CWZ5B 1000P/R 2M</t>
  </si>
  <si>
    <t>E6C2CWZ6C100PR2M</t>
  </si>
  <si>
    <t>E6C2-CWZ6C 100P/R 2M</t>
  </si>
  <si>
    <t>Bộ đếm vòng quay E6C2-CWZ6C 100P/R 2M</t>
  </si>
  <si>
    <t>E6C2CWZ6C2000PR2M</t>
  </si>
  <si>
    <t>E6C2-CWZ6C 2000P/R 2M</t>
  </si>
  <si>
    <t>Bộ đếm vòng quay E6C2-CWZ6C 2000P/R 2M</t>
  </si>
  <si>
    <t>E6CPAG5CC2562M</t>
  </si>
  <si>
    <t>E6CP-AG5C-C 256 2M</t>
  </si>
  <si>
    <t>Bộ đếm vòng quay E6CP-AG5C-C 256 2M</t>
  </si>
  <si>
    <t>CP1HX40DRA</t>
  </si>
  <si>
    <t>CP1H-X40DR-A</t>
  </si>
  <si>
    <t>Bộ lập trình CP1H-X40DR-A</t>
  </si>
  <si>
    <t>CP1HX40DTD</t>
  </si>
  <si>
    <t>CP1H-X40DT-D</t>
  </si>
  <si>
    <t>Bộ lập trình CP1H-X40DT-D</t>
  </si>
  <si>
    <t>CP1HXA40DRA</t>
  </si>
  <si>
    <t>CP1H-XA40DR-A</t>
  </si>
  <si>
    <t>Bộ lập trình CP1H-XA40DR-A</t>
  </si>
  <si>
    <t>CP1HXA40DTD</t>
  </si>
  <si>
    <t>CP1H-XA40DT-D</t>
  </si>
  <si>
    <t>Bộ lập trình CP1H-XA40DT-D</t>
  </si>
  <si>
    <t>CP1LL20DTA</t>
  </si>
  <si>
    <t>CP1L-L20DT-A</t>
  </si>
  <si>
    <t>Bộ lập trình CP1L-L20DT-A</t>
  </si>
  <si>
    <t>CP1LL20DTD</t>
  </si>
  <si>
    <t>CP1L-L20DT-D</t>
  </si>
  <si>
    <t>Bộ lập trình CP1L-L20DT-D</t>
  </si>
  <si>
    <t>CP1LM30DTA</t>
  </si>
  <si>
    <t>CP1L-M30DT-A</t>
  </si>
  <si>
    <t>Bộ lập trình CP1L-M30DT-A</t>
  </si>
  <si>
    <t>CP1LM30DTD</t>
  </si>
  <si>
    <t>CP1L-M30DT-D</t>
  </si>
  <si>
    <t>Bộ lập trình CP1L-M30DT-D</t>
  </si>
  <si>
    <t>CP1LM60DTA</t>
  </si>
  <si>
    <t>CP1L-M60DT-A</t>
  </si>
  <si>
    <t>Bộ lập trình CP1L-M60DT-A</t>
  </si>
  <si>
    <t>GD20004G4</t>
  </si>
  <si>
    <t>GD20-004G-4</t>
  </si>
  <si>
    <t>Biến tần GD20-004G-4 (Biến tần 4KW 3pha 380V)</t>
  </si>
  <si>
    <t>MY2NGSDC24</t>
  </si>
  <si>
    <t>MY2N-GS DC24</t>
  </si>
  <si>
    <t>Rờ le MY2N-GS DC24</t>
  </si>
  <si>
    <t>MY2NGSAC220</t>
  </si>
  <si>
    <t>MY2N-GS AC220/240</t>
  </si>
  <si>
    <t>Rờ le MY2N-GS AC220/240</t>
  </si>
  <si>
    <t>MY4NGSDC24</t>
  </si>
  <si>
    <t>MY4N-GS DC24</t>
  </si>
  <si>
    <t>Rờ le MY4N-GS DC24</t>
  </si>
  <si>
    <t>MY4NGSAC220</t>
  </si>
  <si>
    <t>MY4N-GS AC220/240</t>
  </si>
  <si>
    <t>Rờ le MY4N-GS AC220/240</t>
  </si>
  <si>
    <t>PYF08AN</t>
  </si>
  <si>
    <t>PYF08A-N</t>
  </si>
  <si>
    <t>Đế PYF08A-N</t>
  </si>
  <si>
    <t>PYF14AN</t>
  </si>
  <si>
    <t>PYF14A-N</t>
  </si>
  <si>
    <t>Đế PYF14A-N</t>
  </si>
  <si>
    <t>PF083AL</t>
  </si>
  <si>
    <t>PF083A-L</t>
  </si>
  <si>
    <t>Đế PF083A-L</t>
  </si>
  <si>
    <t>PF113AL</t>
  </si>
  <si>
    <t>PF113A-L</t>
  </si>
  <si>
    <t>Đế PF113A-L</t>
  </si>
  <si>
    <t>S82YFSC050DIN</t>
  </si>
  <si>
    <t>S82Y-FSC050DIN</t>
  </si>
  <si>
    <t>Thanh gài S82Y-FSC050DIN</t>
  </si>
  <si>
    <t>S82YFSC150DIN</t>
  </si>
  <si>
    <t>S82Y-FSC150DIN</t>
  </si>
  <si>
    <t>Thanh gài S82Y-FSC150DIN</t>
  </si>
  <si>
    <t>S82YFSC350DIN</t>
  </si>
  <si>
    <t>S82Y-FSC350DIN</t>
  </si>
  <si>
    <t>Thanh gài S82Y-FSC350DIN</t>
  </si>
  <si>
    <t>CP1WBAT01</t>
  </si>
  <si>
    <t>CP1W-BAT01</t>
  </si>
  <si>
    <t>Pin CP1W-BAT01</t>
  </si>
  <si>
    <t>CQM1TC001</t>
  </si>
  <si>
    <t>CQM1-TC001</t>
  </si>
  <si>
    <t>Bộ lập trình CQM1-TC001</t>
  </si>
  <si>
    <t>H3BAN8HAC220</t>
  </si>
  <si>
    <t>H3BA-N8H AC220</t>
  </si>
  <si>
    <t>Bộ định thời gian H3BA-N8H AC220</t>
  </si>
  <si>
    <t>DAYRUT300X8</t>
  </si>
  <si>
    <t>Dây rút 300x8</t>
  </si>
  <si>
    <t>Bịch</t>
  </si>
  <si>
    <t>EM368C</t>
  </si>
  <si>
    <t>EM368-C</t>
  </si>
  <si>
    <t>Đồng hồ đo điện năng EM368-C</t>
  </si>
  <si>
    <t>GLS1</t>
  </si>
  <si>
    <t>GLS-1</t>
  </si>
  <si>
    <t>Cảm biến quang GLS-1</t>
  </si>
  <si>
    <t>CJ2MCPU31</t>
  </si>
  <si>
    <t>CJ2M-CPU31</t>
  </si>
  <si>
    <t>Bộ điều khiển lập trình CJ2M-CPU31</t>
  </si>
  <si>
    <t>DRT2ID16</t>
  </si>
  <si>
    <t>DRT2-ID16</t>
  </si>
  <si>
    <t>Ngõ vào bộ điều khiển lập trình DRT2-ID16</t>
  </si>
  <si>
    <t>CP1W20EDR1</t>
  </si>
  <si>
    <t>CP1W-20EDR1</t>
  </si>
  <si>
    <t>Ngõ vào bộ điều khiển lập trình CP1W-20EDR1</t>
  </si>
  <si>
    <t>CP1W40EDR</t>
  </si>
  <si>
    <t>CP1W-40EDR</t>
  </si>
  <si>
    <t>Ngõ vào bộ điều khiển lập trình CP1W-40EDR</t>
  </si>
  <si>
    <t>CP1EN60DTA</t>
  </si>
  <si>
    <t>CP1E-N60DT-A</t>
  </si>
  <si>
    <t>Bộ điều khiển lập trình CP1E-N60DT-A</t>
  </si>
  <si>
    <t>E2BM12KS02WPB12M</t>
  </si>
  <si>
    <t>E2B-M12KS02-WP-B1 2M</t>
  </si>
  <si>
    <t>Cảm biến E2B-M12KS02-WP-B1 2M</t>
  </si>
  <si>
    <t>E2BM12KS02WPC12M</t>
  </si>
  <si>
    <t>E2B-M12KS02-WP-C1 2M</t>
  </si>
  <si>
    <t>Cảm biến E2B-M12KS02-WP-C1 2M</t>
  </si>
  <si>
    <t>E2BM12KS04WPB12M</t>
  </si>
  <si>
    <t>E2B-M12KS04-WP-B1 2M</t>
  </si>
  <si>
    <t>Cảm biến E2B-M12KS04-WP-B1 2M</t>
  </si>
  <si>
    <t>E2BM12KS04WPC12M</t>
  </si>
  <si>
    <t>E2B-M12KS04-WP-C1 2M</t>
  </si>
  <si>
    <t>Cảm biến E2B-M12KS04-WP-C1 2M</t>
  </si>
  <si>
    <t>E2BM12LS04WPB12M</t>
  </si>
  <si>
    <t>E2B-M12LS04-WP-B1 2M</t>
  </si>
  <si>
    <t>Cảm biến E2B-M12LS04-WP-B1 2M</t>
  </si>
  <si>
    <t>E2BM12LS04WPC12M</t>
  </si>
  <si>
    <t>E2B-M12LS04-WP-C1 2M</t>
  </si>
  <si>
    <t>Cảm biến E2B-M12LS04-WP-C1 2M</t>
  </si>
  <si>
    <t>LC1D40AM7</t>
  </si>
  <si>
    <t>Khởi động từ LC1D 3P AC3 40A - LC1D40AM7 (Contactor 3 pha 40A 220V)</t>
  </si>
  <si>
    <t>EZC100F3050</t>
  </si>
  <si>
    <t>Cầu dao tự động EZC 3P F50A-EZC100F3050 (Aptomat 3 pha 50A)</t>
  </si>
  <si>
    <t>LC1D32M7</t>
  </si>
  <si>
    <t>Khởi động từ LC1D 3P AC3 32A - LC1D32M7 (Contactor 3 pha 32A 220V)</t>
  </si>
  <si>
    <t>LRD16</t>
  </si>
  <si>
    <t>Rờ le nhiệt D 9-13A CL10A-LRD16(Rờ le nhiệt 3pha (9-13)A</t>
  </si>
  <si>
    <t>LRD21</t>
  </si>
  <si>
    <t>Rờ le nhiệt D 12-18A CL10A-LRD21(Rờ le nhiệt 3pha (12-18)A</t>
  </si>
  <si>
    <t>D4NS2AF</t>
  </si>
  <si>
    <t>D4NS-2AF</t>
  </si>
  <si>
    <t>Công tắc hành trình D4NS-2AF</t>
  </si>
  <si>
    <t>CJ1WPRM21</t>
  </si>
  <si>
    <t>CJ1W-PRM21</t>
  </si>
  <si>
    <t>Ngõ vào bộ lập trình CJ1W-PRM21</t>
  </si>
  <si>
    <t>FXS320MRES</t>
  </si>
  <si>
    <t>FX3S-20MR/ES</t>
  </si>
  <si>
    <t>Bộ điều khiển khả trình PLC FX3S-20MR/ES</t>
  </si>
  <si>
    <t>LC1D18M7</t>
  </si>
  <si>
    <t>Khởi động từ LC1D 3P AC3 18A - LC1D18M7 (Contactor 3 pha 18A 220V)</t>
  </si>
  <si>
    <t>A9K24310</t>
  </si>
  <si>
    <t>Acti9 Cầu dao tự động IK60N 3P 10AC-A9K24310 (Aptomat 3pha 10A)</t>
  </si>
  <si>
    <t>LRD07</t>
  </si>
  <si>
    <t>Rờ le nhiệt D 1.6-2.5A CL10A-LRD07</t>
  </si>
  <si>
    <t>LRD08</t>
  </si>
  <si>
    <t>Rờ le nhiệt D 2.5-4.0A CL10A-LRD08</t>
  </si>
  <si>
    <t>LRD10</t>
  </si>
  <si>
    <t>Rờ le nhiệt D 4.0-6.0A CL10A-LRD10</t>
  </si>
  <si>
    <t>CQM1PA203</t>
  </si>
  <si>
    <t>CQM1-PA203</t>
  </si>
  <si>
    <t>Nguồn PLC CQM1-PA203</t>
  </si>
  <si>
    <t>CQM1HCPU51</t>
  </si>
  <si>
    <t>CQM1H-CPU51</t>
  </si>
  <si>
    <t>Bộ điều khiển lập trình CQM1H-CPU51</t>
  </si>
  <si>
    <t>CQM1HSCB41</t>
  </si>
  <si>
    <t>CQM1H-SCB41</t>
  </si>
  <si>
    <t>Ngõ vào bộ điều khiển lập trình CQM1H-SCB41</t>
  </si>
  <si>
    <t>BONGPL</t>
  </si>
  <si>
    <t>Bóng Ledtube HO 1200mm 20W</t>
  </si>
  <si>
    <t>LC1D50AM7</t>
  </si>
  <si>
    <t xml:space="preserve">Khởi động từ LC1D 3P AC3 50A - LC1D50AM7 </t>
  </si>
  <si>
    <t>LC1D25M7</t>
  </si>
  <si>
    <t>Khởi động từ LC1D 3P AC3 25A - LC1D25M7</t>
  </si>
  <si>
    <t>LADN22</t>
  </si>
  <si>
    <t>Khối tiếp điểm-LADN22</t>
  </si>
  <si>
    <t>3RV10111FA10</t>
  </si>
  <si>
    <t>3RV1011-1FA10</t>
  </si>
  <si>
    <t>Bộ ngắt mạch 3RV1011-1FA10</t>
  </si>
  <si>
    <t>3RV10111GA10</t>
  </si>
  <si>
    <t>3RV1011-1GA10</t>
  </si>
  <si>
    <t>Bộ ngắt mạch 3RV1011-1GA10</t>
  </si>
  <si>
    <t>3RV10111HA10</t>
  </si>
  <si>
    <t>3RV1011-1HA10</t>
  </si>
  <si>
    <t>Bộ ngắt mạch 3RV1011-1HA10</t>
  </si>
  <si>
    <t>3RT10161AP01</t>
  </si>
  <si>
    <t>3RT1016-1AP01</t>
  </si>
  <si>
    <t>Khởi động từ 3RT1016-1AP01</t>
  </si>
  <si>
    <t>3RT10566AP36</t>
  </si>
  <si>
    <t>3RT1056-6AP36</t>
  </si>
  <si>
    <t>Khởi động từ 3RT1056-6AP36</t>
  </si>
  <si>
    <t>3RT10451AP04</t>
  </si>
  <si>
    <t>3RT1045-1AP04</t>
  </si>
  <si>
    <t>Khởi động từ 3RT1045-1AP04</t>
  </si>
  <si>
    <t>CP1WCIF01</t>
  </si>
  <si>
    <t>CP1W-CIF01</t>
  </si>
  <si>
    <t>Ngõ vào bộ điều khiển lập trình CP1W-CIF01</t>
  </si>
  <si>
    <t>CP1WCIF11</t>
  </si>
  <si>
    <t>CP1W-CIF11</t>
  </si>
  <si>
    <t>Ngõ vào bộ điều khiển lập trình CP1W-CIF11</t>
  </si>
  <si>
    <t>CJ1WMAD42</t>
  </si>
  <si>
    <t>CJ1W-MAD42</t>
  </si>
  <si>
    <t>Ngõ vào bộ điều khiển lập trình CJ1W-MAD42</t>
  </si>
  <si>
    <t>CP1WTS101</t>
  </si>
  <si>
    <t>CP1W-TS101</t>
  </si>
  <si>
    <t>Ngõ vào bộ điều khiển lập trình CP1W-TS101</t>
  </si>
  <si>
    <t>CP1WAD041</t>
  </si>
  <si>
    <t>CP1W-AD041</t>
  </si>
  <si>
    <t>Ngõ vào bộ điều khiển lập trình CP1W-AD041</t>
  </si>
  <si>
    <t>3TK28060BB4</t>
  </si>
  <si>
    <t>3TK2806-0BB4</t>
  </si>
  <si>
    <t>Rờ le giám sát 3TK2806-0BB4</t>
  </si>
  <si>
    <t>EESY671</t>
  </si>
  <si>
    <t>EE-SY671</t>
  </si>
  <si>
    <t>Cảm biến EE-SY671</t>
  </si>
  <si>
    <t>G3NA210BDC524</t>
  </si>
  <si>
    <t>G3NA-210B DC5-24</t>
  </si>
  <si>
    <t>Rờ le G3NA-210B DC5-24</t>
  </si>
  <si>
    <t>2L20020B</t>
  </si>
  <si>
    <t>Van điện từ phi 27(24VDC) - 2L20020B</t>
  </si>
  <si>
    <t xml:space="preserve">                                 CÔNG TY TNHH THƯƠNG MẠI DỊCH VỤ KỸ THUẬT PHAN THỊNH</t>
  </si>
  <si>
    <t xml:space="preserve">               Số 4 , Đường Số 37 , Phường 4 , Quận 4 , TP.HCM</t>
  </si>
  <si>
    <t xml:space="preserve">    ĐT : (028).61627273 . Fax : (028).61625053</t>
  </si>
  <si>
    <t xml:space="preserve">                Web : phanthinh.com.vn . Mail : ptt@phanthinh.com.vn</t>
  </si>
  <si>
    <t>BẢNG GIÁ</t>
  </si>
  <si>
    <t>Liên Hệ : Chị Vân Anh 01233101819 ( Zalo)</t>
  </si>
  <si>
    <t>Thông Tin Sản Phẩm</t>
  </si>
  <si>
    <t>Giá Bán</t>
  </si>
  <si>
    <t>CTY</t>
  </si>
  <si>
    <t>Bán Lẻ</t>
  </si>
  <si>
    <t>Bộ Đo Mức                                                    Liên Hệ : Chị Vân Anh 01233101819 ( Zalo)</t>
  </si>
  <si>
    <t>Bộ Lập Trình PLC                                        Liên Hệ : Chị Vân Anh 01233101819 ( Zalo)</t>
  </si>
  <si>
    <t>Nguồn 100-240VAC, 12 vào DC, 8 ra Relay, kết nối USB</t>
  </si>
  <si>
    <t>Nguồn 100-240VAC, 18 vào DC, 12 ra Relay, kết nối USB</t>
  </si>
  <si>
    <t>Nguồn 100-240VAC, 24 vào DC, 16 ra Relay, kết nối USB</t>
  </si>
  <si>
    <t>Nguồn 100-240VAC, 12 vào DC, 8 ra Relay, kết nối USB và RS232</t>
  </si>
  <si>
    <t>Nguồn 100-240VAC, 12 vào DC, 8 ra Transistor, kết nối USB và RS232</t>
  </si>
  <si>
    <t>Nguồn 100-240VAC, 18 vào DC, 12 ra Relay, kết nối USB và RS232</t>
  </si>
  <si>
    <t>Nguồn 12-24VDC, 18 vào DC, 12 ra Relay, kết nối USB và RS232</t>
  </si>
  <si>
    <t>Nguồn 12-24VDC, 18 vào DC, 12 ra Transisor, kết nối USB và RS232</t>
  </si>
  <si>
    <t>Nguồn 100-240VAC, 24 vào DC, 16 ra Relay, kết nối USB và RS232</t>
  </si>
  <si>
    <t>Nguồn 100-240VAC, 24 vào DC, 16 ra Transistor, kết nối USB và RS232</t>
  </si>
  <si>
    <t>Nguồn 12-24VDC, 36 vào DC, 24 ra Transisor, kết nối USB và RS232, RS485</t>
  </si>
  <si>
    <t>CP1E-N60S1DT-D</t>
  </si>
  <si>
    <t>Nguồn 100-240VAC, 36 vào DC, 24 ra Relay, kết nối USB và RS232</t>
  </si>
  <si>
    <t>Nguồn 100-240VAC, 24 vào DC, 16 ra Relay, kết nối USB và 2 option truyền thông</t>
  </si>
  <si>
    <t>Nguồn 24VDC, 24 vào DC, 16 ra Transistor, kết nối USB và 2 option truyền thông</t>
  </si>
  <si>
    <t>Nguồn 24VDC, 24 vào DC, 16 ra Transistor, kết nối USB và 2 option truyền thông, Analog</t>
  </si>
  <si>
    <t>Nguồn 100-240VAC, 8 vào DC, 6 ra Relay, kết nối USB và 1 option truyền thông</t>
  </si>
  <si>
    <t>CP1L-L14DR-A</t>
  </si>
  <si>
    <t>Nguồn 100-240VAC, 12 vào DC, 8 ra Relay, kết nối USB và 1 option truyền thông</t>
  </si>
  <si>
    <t>Nguồn 100-240VAC, 12 vào DC, 8 ra Transistor, kết nối USB và 1 option truyền thông</t>
  </si>
  <si>
    <t>Nguồn 24VDC, 12 vào DC, 8 ra Transistor, kết nối USB và 1 option truyền thông</t>
  </si>
  <si>
    <t>Nguồn 100-240VAC, 18 vào DC, 12 ra Relay, kết nối USB và 2 option truyền thông</t>
  </si>
  <si>
    <t>Nguồn 24VDC, 18 vào DC, 12 ra Relay, kết nối USB và 2 option truyền thông</t>
  </si>
  <si>
    <t>Nguồn 100-240VAC, 36 vào DC, 24 ra Relay, kết nối USB và 2 option truyền thông</t>
  </si>
  <si>
    <t>Module mở Rộng 16 ra Relay cho CP1E, CP1L, CP1H</t>
  </si>
  <si>
    <t>CP1W-16ER</t>
  </si>
  <si>
    <t>Module mở Rộng 12 vào, 16 ra Relay cho CP1E, CP1L, CP1H</t>
  </si>
  <si>
    <t>Module mở Rộng 32 ra Relay cho CP1E, CP1L, CP1H</t>
  </si>
  <si>
    <t>CP1W-32ER</t>
  </si>
  <si>
    <t>Module mở Rộng 24 vào, 16 ra Relay cho CP1E, CP1L, CP1H</t>
  </si>
  <si>
    <t>Module mở Rộng 8 ra Relay cho CP1E, CP1L, CP1H</t>
  </si>
  <si>
    <t>CP1W-8ER</t>
  </si>
  <si>
    <t>Module mở Rộng 8 ra Transistor cho CP1E, CP1L, CP1H</t>
  </si>
  <si>
    <t>CP1W-8ET</t>
  </si>
  <si>
    <t>Module 4 ngõ vào Analog cho CP1E, CP1L, CP1H</t>
  </si>
  <si>
    <t>Module truyền thông RS232 cho CP1E, CP1L, CP1H</t>
  </si>
  <si>
    <t>Module truyền thông RS485 cho CP1E, CP1L, CP1H</t>
  </si>
  <si>
    <t>Module 4 ngõ vào, 2 ra Analog cho CP1E, CP1L, CP1H</t>
  </si>
  <si>
    <t>CP1W-MAD11</t>
  </si>
  <si>
    <t>Module nhiệt độ cho CP1E, CP1L, CP1H</t>
  </si>
  <si>
    <t>CP1W-TS102</t>
  </si>
  <si>
    <t>Cảm Biến                                                       Liên Hệ : Chị Vân Anh 01233101819 ( Zalo)</t>
  </si>
  <si>
    <t>Cảm biến từ, phi 5, ra PNP, phát hiện 1.2mm, 3 dây, nguồn 12-24VDC, Shielded</t>
  </si>
  <si>
    <t>Cảm biến từ, phi 5, ra NPN, phát hiện 1.2mm, 3 dây, nguồn 12-24VDC, Shielded</t>
  </si>
  <si>
    <t>Cảm biến từ, phi 18, ra NPN, phát hiện 10mm, 3 dây, nguồn 12-24VDC, Unshielded</t>
  </si>
  <si>
    <t>Cảm biến từ, phi 18, ra PNP, phát hiện 10mm, 3 dây, nguồn 12-24VDC, Unshielded</t>
  </si>
  <si>
    <t>Cảm biến từ, phi 18, phát hiện 10mm, 2 dây, nguồn 100-240VAC, Unshielded</t>
  </si>
  <si>
    <t>Cảm biến từ, phi 18, phát hiện 14mm, 2 dây, nguồn 12-24VDC, Unshielded</t>
  </si>
  <si>
    <t>Cảm biến từ, phi 8, ra PNP, phát hiện 1.5mm, 3 dây, nguồn 12-24VDC, Shielded</t>
  </si>
  <si>
    <t>Cảm biến từ, phi 8, phát hiện 2mm, 2 dây, nguồn 12-24VDC, Shielded</t>
  </si>
  <si>
    <t>Cảm biến từ, phi 8, ra NPN, phát hiện 2mm, 3 dây, nguồn 12-24VDC, Unshielded</t>
  </si>
  <si>
    <t>Cảm biến từ, phi 12, phát hiện 3mm, 2 dây, nguồn 12-24VDC, Shielded</t>
  </si>
  <si>
    <t>Cảm biến từ, phi 12, ra NPN, phát hiện 5mm, 3 dây, nguồn 12-24VDC, Unshielded</t>
  </si>
  <si>
    <t>Cảm biến từ, phi 12, phát hiện 8mm, 2 dây, nguồn 12-24VDC, Unshielded</t>
  </si>
  <si>
    <t>Cảm biến điện dung, phi 34,ra NPN, phát hiện 25mm, 3 dây, nguồn 12-24VDC, Unshielded</t>
  </si>
  <si>
    <t>Cảm biến điện dung, phi 34, phát hiện 25mm, 2 dây, nguồn 100-240VAC, Unshielded</t>
  </si>
  <si>
    <t>Sợi quang thu phát chung</t>
  </si>
  <si>
    <t>Sợi quang thu phát riêng</t>
  </si>
  <si>
    <t>Cảm biến quang phi 18, thu phát chung 100mm, ra NPN, nguồn 12-24VDC</t>
  </si>
  <si>
    <t>Cảm biến quang phi 18, thu phát chung 300mm, ra NPN, nguồn 12-24VDC</t>
  </si>
  <si>
    <t>Cảm biến quang phi 18, thu phát chung 100mm, ra PNP, nguồn 12-24VDC</t>
  </si>
  <si>
    <t>Cảm biến quang phi 18, thu phát chung 300mm, ra PNP, nguồn 12-24VDC</t>
  </si>
  <si>
    <t>Cảm biến quang phi 18, thu phát gương 0.1-4m, ra PNP, nguồn 12-24VDC</t>
  </si>
  <si>
    <t>Cảm biến quang phi 18, thu phát riêng 0-20m, ra NPN, nguồn 12-24VDC</t>
  </si>
  <si>
    <t>Cảm biến quang , thu phát chung 300mm, ra Relay, nguồn 24-240VAC/VDC</t>
  </si>
  <si>
    <t>Cảm biến quang , thu phát gương 7m, ra Relay, nguồn 24-240VAC/VDC</t>
  </si>
  <si>
    <t>Cảm biến quang , thu phát gương 6m, ra Relay, nguồn 24-240VAC/VDC</t>
  </si>
  <si>
    <t>Cảm biến quang , thu phát riêng 5m, ra Relay, nguồn 24-240VAC/VDC</t>
  </si>
  <si>
    <t>E3JK-TR12-C</t>
  </si>
  <si>
    <t>Cảm biếng sử dụng sợi quang, ra NPN, điều chỉnh bằng số Led, nguồn 12-24VDC</t>
  </si>
  <si>
    <t>Cảm biếng sử dụng sợi quang, ra PNP, điều chỉnh bằng số Led, nguồn 12-24VDC</t>
  </si>
  <si>
    <t>Cảm biếng sử dụng sợi quang, ra NPN, điều chỉnh bằng Analog, nguồn 12-24VDC</t>
  </si>
  <si>
    <t>Cảm biến quang thu phát chung 5-100mm, ra NPN, nguồn 12-24VDC</t>
  </si>
  <si>
    <t>Cảm biến quang thu phát chung 1000mm, ra NPN, nguồn 12-24VDC</t>
  </si>
  <si>
    <t>Cảm biến quang thu phát chung 5-100mm, ra PNP, nguồn 12-24VDC</t>
  </si>
  <si>
    <t>Cảm biến quang thu phát chung điều chỉnh được khoản cách, ra NPN, nguồn 12-24VDC</t>
  </si>
  <si>
    <t>Cảm biến quang thu phát chung điều chỉnh được khoản cách, ra PNP, nguồn 12-24VDC</t>
  </si>
  <si>
    <t>Cảm biến quang phát hiện vệt màu , ra NPN, nguồn 12-24VDC</t>
  </si>
  <si>
    <t>Cảm biến quang thu phát gương 4000mm, ra NPN, nguồn 12-24VDC</t>
  </si>
  <si>
    <t>Cảm biến quang thu phát gương 4000mm, ra PNP, nguồn 12-24VDC</t>
  </si>
  <si>
    <t>Cảm biến quang thu phát chung 15m, ra NPN, nguồn 12-24VDC</t>
  </si>
  <si>
    <t>Cảm biến quang thu phát chung 15m, ra PNP, nguồn 12-24VDC</t>
  </si>
  <si>
    <t>Cảm biến Magnetic</t>
  </si>
  <si>
    <t>Cảm biến từ hình chữ nhật phát hiện 10mm, ra NPN, nguồn 12-24VDC</t>
  </si>
  <si>
    <t>Cảm biến từ hình chữ nhật phát hiện 20mm, ra NPN, nguồn 12-24VDC</t>
  </si>
  <si>
    <t>Đồng Hồ Nhiệt                                              Liên Hệ : Chị Vân Anh 01233101819 ( Zalo)</t>
  </si>
  <si>
    <t>Bộ ổn nhiệt kích thước 96X96, 1 ngõ ra điều khiển dòng, 3 Alarm, nguồn 100-240VAC</t>
  </si>
  <si>
    <t>Bộ ổn nhiệt kích thước 96X96, 1 ngõ ra điều khiển điện áp SSR, 3 Alarm, nguồn 100-240VAC</t>
  </si>
  <si>
    <t>Bộ ổn nhiệt kích thước 96X96, 1 ngõ ra điều khiển Relay, 3 Alarm, nguồn 100-240VAC</t>
  </si>
  <si>
    <t>Bộ ổn nhiệt kích thước 48X48, 1 ngõ ra điều khiển dòng, 2 Alarm, nguồn 100-240VAC</t>
  </si>
  <si>
    <t>Bộ ổn nhiệt kích thước 48X48, 1 ngõ ra điều khiển điện áp SSR, 2 Alarm, nguồn 100-240VAC</t>
  </si>
  <si>
    <t>Bộ ổn nhiệt kích thước 48X48, 1 ngõ ra điều khiển Relay, 2 Alarm, nguồn 100-240VAC</t>
  </si>
  <si>
    <t>Encoder                                                        Liên Hệ : Chị Vân Anh 01233101819 ( Zalo)</t>
  </si>
  <si>
    <t>Encoder cốt 6mm, 2000P/R, ngõ ra line-driver, nguồn 5VDC</t>
  </si>
  <si>
    <t>Encoder cốt 6mm, 1000P/R, ngõ ra NPN, nguồn 5-24VDC</t>
  </si>
  <si>
    <t>Encoder cốt 6mm, 100P/R, ngõ ra NPN, nguồn 5-24VDC</t>
  </si>
  <si>
    <t>Encoder cốt 6mm, 1200P/R, ngõ ra NPN, nguồn 5-24VDC</t>
  </si>
  <si>
    <t>Encoder cốt 6mm, 2000P/R, ngõ ra NPN, nguồn 5-24VDC</t>
  </si>
  <si>
    <t>Encoder cốt 6mm, 360P/R, ngõ ra NPN, nguồn 5-24VDC</t>
  </si>
  <si>
    <t>Encoder cốt 6mm, 500P/R, ngõ ra NPN, nguồn 5-24VDC</t>
  </si>
  <si>
    <t>Encoder cốt 6mm, 600P/R, ngõ ra NPN, nguồn 5-24VDC</t>
  </si>
  <si>
    <t>Bộ đếm thời gian và sản lượng                      Liên Hệ : Chị Vân Anh 01233101819 ( Zalo)</t>
  </si>
  <si>
    <t>Bộ đếm thời gian có ngõ ra,hiển thị Analog, nguồn 200-240VAC</t>
  </si>
  <si>
    <t>Bộ đếm thời gian có 1 ngõ ra,hiển thị LED, nguồn 100-240VAC</t>
  </si>
  <si>
    <t>H5CX-A-N</t>
  </si>
  <si>
    <t>Đếm sản lượng có 1 ngõ ra, hiển thị LED, nguồn 12-24VDC</t>
  </si>
  <si>
    <t>Đếm sản lượng có 1 ngõ ra, hiển thị LED, nguồn 100-240VAC</t>
  </si>
  <si>
    <t>Đếm sản lượng có 2 ngõ ra, hiển thị LED, nguồn 100-240VAC</t>
  </si>
  <si>
    <t>Đếm sản lượng không ngõ ra, hiển thị LCD</t>
  </si>
  <si>
    <t>Đếm thời gian hoạt động của máy không ngõ ra, hiển thị LCD</t>
  </si>
  <si>
    <t>Công Tắc Hành Trình                                    Liên Hệ : Chị Vân Anh 01233101819 ( Zalo)</t>
  </si>
  <si>
    <t>HL-5000</t>
  </si>
  <si>
    <t>HL5200</t>
  </si>
  <si>
    <t>HL-5030</t>
  </si>
  <si>
    <t>HL-5300</t>
  </si>
  <si>
    <t>Màn Hình                                                       Liên Hệ : Chị Vân Anh 01233101819 ( Zalo)</t>
  </si>
  <si>
    <t>Màn hình màu 5.6 inch, kết nối USB, RS232</t>
  </si>
  <si>
    <t>Màn hình màu 7 inch, kết nối USB, RS232</t>
  </si>
  <si>
    <t>Màn hình màu 7 inch, kết nối USB, RS232, Ethernet, thẻ nhớ USB</t>
  </si>
  <si>
    <t>Màn hình màu 10 inch, kết nối USB, RS232, Ethernet, thẻ nhớ USB</t>
  </si>
  <si>
    <t xml:space="preserve">   Bộ Nguồn                                                    Liên Hệ : Chị Vân Anh 01233101819 ( Zalo)</t>
  </si>
  <si>
    <t>Nguồn tồ ong vào 220VAC, ra 24VDC, 25W, 1A</t>
  </si>
  <si>
    <t>Nguồn tồ ong vào 220VAC, ra 24VDC, 35W, 1.5A</t>
  </si>
  <si>
    <t>Nguồn tồ ong vào 220VAC, ra 24VDC, 50W, 2.1A</t>
  </si>
  <si>
    <t>Nguồn tồ ong vào 220VAC, ra 24VDC, 100W, 4.2A</t>
  </si>
  <si>
    <t>Nguồn tồ ong vào 220VAC, ra 24VDC, 150W, 6.5A</t>
  </si>
  <si>
    <t>Nguồn tồ ong vào 220VAC, ra 24VDC, 350W, 14A</t>
  </si>
  <si>
    <t>Nguồn vào 100-240VAC, ra 24VDC, 60W, 2.5A</t>
  </si>
  <si>
    <t>Nguồn vào 100-240VAC, ra 24VDC, 120W, 5A</t>
  </si>
  <si>
    <t>Nguồn vào 100-240VAC, ra 24VDC, 240W, 10A</t>
  </si>
  <si>
    <t>Nguồn vào 100-240VAC, ra 24VDC, 480W, 20A</t>
  </si>
  <si>
    <t>Bộ lập trình ZEN                                           Liên Hệ : Chị Vân Anh 01233101819 ( Zalo)</t>
  </si>
  <si>
    <t>Nguồn 100-240VAC . 10 I/O . Có thể mở rộng</t>
  </si>
  <si>
    <t>Nguồn 12-24VDC . 10 I/O. Có thể mở rộng</t>
  </si>
  <si>
    <t>Nguồn 100-240VAC . 10 I/O. Không thể mở rộng</t>
  </si>
  <si>
    <t>Nguồn 12-24VDC . 10 I/O. Không thể mở rộng</t>
  </si>
  <si>
    <t>Nguồn 100-240VAC . 20 I/O . Có thể mở rộng</t>
  </si>
  <si>
    <t>Nguồn 12-24VDC . 20 I/O. Có thể mở rộng</t>
  </si>
  <si>
    <t>Nguồn 100-240VAC . 20 I/O. Không thể mở rộng</t>
  </si>
  <si>
    <t>Nguồn 12-24VDC . 20 I/O. Không thể mở rộng</t>
  </si>
  <si>
    <t>Giá Nhập Omron</t>
  </si>
  <si>
    <t>Giá Bán cho Khách</t>
  </si>
  <si>
    <t>C200HW-PA204</t>
  </si>
  <si>
    <t>CJ1W-PA205R</t>
  </si>
  <si>
    <t>CJ1W-PD025</t>
  </si>
  <si>
    <t>CJ1W-SCU21-V1</t>
  </si>
  <si>
    <t>CJ1W-SCU41-V1</t>
  </si>
  <si>
    <t>CJ2M-CPU12</t>
  </si>
  <si>
    <t>CJ2M-CPU32</t>
  </si>
  <si>
    <t>CJ2M-MD211</t>
  </si>
  <si>
    <t>Quy Cách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</si>
</sst>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₫&quot;"/>
    <numFmt numFmtId="165" formatCode="_(* #,##0_);_(* \(#,##0\);_(* &quot;-&quot;??_);_(@_)"/>
  </numFmts>
  <fonts count="13" x14ac:knownFonts="1">
    <font>
      <sz val="10"/>
      <color rgb="FF000000"/>
      <name val="Arial"/>
    </font>
    <font>
      <sz val="8"/>
      <color rgb="FF000000"/>
      <name val="Tahoma"/>
    </font>
    <font>
      <b/>
      <sz val="8"/>
      <color rgb="FFFF0000"/>
      <name val="Tahoma"/>
    </font>
    <font>
      <b/>
      <sz val="11"/>
      <color rgb="FFFF0000"/>
      <name val="Calibri"/>
    </font>
    <font>
      <sz val="11"/>
      <color rgb="FF000000"/>
      <name val="Arial"/>
    </font>
    <font>
      <sz val="10"/>
      <color rgb="FF000000"/>
      <name val="Times New Roman"/>
    </font>
    <font>
      <sz val="10"/>
      <color rgb="FF000000"/>
      <name val="Cambria"/>
    </font>
    <font>
      <sz val="12"/>
      <color rgb="FF000000"/>
      <name val="Times New Roman"/>
    </font>
    <font>
      <b/>
      <sz val="11"/>
      <color rgb="FFFF0000"/>
      <name val="Times New Roman"/>
    </font>
    <font>
      <b/>
      <sz val="12"/>
      <color rgb="FF002060"/>
      <name val="Times New Roman"/>
    </font>
    <font>
      <b/>
      <sz val="14"/>
      <color rgb="FFFFFFFF"/>
      <name val="Times New Roman"/>
    </font>
    <font>
      <b/>
      <sz val="12"/>
      <color rgb="FFFF0000"/>
      <name val="Times New Roman"/>
    </font>
    <font>
      <b/>
      <sz val="18"/>
      <color rgb="FFC00000"/>
      <name val="Cambri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69"/>
        <bgColor rgb="FF000000"/>
      </patternFill>
    </fill>
    <fill>
      <patternFill patternType="solid">
        <fgColor rgb="FFFFFF69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rgb="FFC0C0C0"/>
        <bgColor rgb="FFFFFFFF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37"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left" vertical="center" wrapText="1"/>
    </xf>
    <xf numFmtId="3" fontId="1" fillId="2" borderId="1" xfId="0" applyNumberFormat="1" applyFont="1" applyFill="1" applyBorder="1" applyAlignment="1" applyProtection="1">
      <alignment horizontal="left" vertical="center" wrapText="1"/>
    </xf>
    <xf numFmtId="3" fontId="1" fillId="3" borderId="1" xfId="0" applyNumberFormat="1" applyFont="1" applyFill="1" applyBorder="1" applyAlignment="1" applyProtection="1">
      <alignment horizontal="right" vertical="center" wrapText="1"/>
    </xf>
    <xf numFmtId="3" fontId="2" fillId="4" borderId="1" xfId="0" applyNumberFormat="1" applyFont="1" applyFill="1" applyBorder="1" applyAlignment="1" applyProtection="1">
      <alignment horizontal="right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3" fontId="2" fillId="6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left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vertical="center"/>
    </xf>
    <xf numFmtId="0" fontId="0" fillId="2" borderId="2" xfId="0" applyFill="1" applyBorder="1" applyProtection="1"/>
    <xf numFmtId="164" fontId="0" fillId="2" borderId="2" xfId="0" applyNumberFormat="1" applyFill="1" applyBorder="1" applyProtection="1"/>
    <xf numFmtId="0" fontId="0" fillId="2" borderId="2" xfId="0" applyFill="1" applyBorder="1" applyProtection="1"/>
    <xf numFmtId="0" fontId="4" fillId="2" borderId="2" xfId="0" applyFont="1" applyFill="1" applyBorder="1" applyProtection="1"/>
    <xf numFmtId="165" fontId="0" fillId="2" borderId="0" xfId="0" applyNumberFormat="1" applyFill="1" applyProtection="1">
      <protection locked="0"/>
    </xf>
    <xf numFmtId="0" fontId="5" fillId="2" borderId="0" xfId="0" applyFont="1" applyFill="1" applyProtection="1"/>
    <xf numFmtId="0" fontId="5" fillId="2" borderId="0" xfId="0" applyFont="1" applyFill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164" fontId="5" fillId="2" borderId="3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vertical="center"/>
    </xf>
    <xf numFmtId="0" fontId="6" fillId="2" borderId="0" xfId="0" applyFont="1" applyFill="1" applyProtection="1"/>
    <xf numFmtId="0" fontId="0" fillId="2" borderId="0" xfId="0" applyFill="1" applyProtection="1"/>
    <xf numFmtId="0" fontId="0" fillId="2" borderId="0" xfId="0" applyFill="1" applyAlignment="1" applyProtection="1">
      <alignment vertical="top"/>
    </xf>
    <xf numFmtId="0" fontId="7" fillId="2" borderId="0" xfId="0" applyFont="1" applyFill="1" applyAlignment="1" applyProtection="1">
      <alignment horizontal="center" vertical="center"/>
    </xf>
    <xf numFmtId="0" fontId="8" fillId="2" borderId="2" xfId="0" applyFont="1" applyFill="1" applyBorder="1" applyAlignment="1" applyProtection="1">
      <alignment vertical="center"/>
    </xf>
    <xf numFmtId="0" fontId="8" fillId="2" borderId="2" xfId="0" applyFont="1" applyFill="1" applyBorder="1" applyAlignment="1" applyProtection="1">
      <alignment horizontal="center" vertical="center"/>
    </xf>
    <xf numFmtId="0" fontId="9" fillId="2" borderId="0" xfId="0" applyFont="1" applyFill="1" applyProtection="1"/>
    <xf numFmtId="0" fontId="5" fillId="2" borderId="3" xfId="0" applyFont="1" applyFill="1" applyBorder="1" applyProtection="1"/>
    <xf numFmtId="0" fontId="5" fillId="2" borderId="3" xfId="0" applyFont="1" applyFill="1" applyBorder="1" applyAlignment="1" applyProtection="1">
      <alignment wrapText="1"/>
    </xf>
    <xf numFmtId="0" fontId="1" fillId="9" borderId="4" xfId="0" applyFont="1" applyFill="1" applyBorder="1" applyAlignment="1" applyProtection="1">
      <alignment horizontal="center" vertical="top" wrapText="1"/>
    </xf>
    <xf numFmtId="0" fontId="1" fillId="9" borderId="0" xfId="0" applyFont="1" applyFill="1" applyAlignment="1" applyProtection="1">
      <alignment horizontal="center" vertical="top" wrapText="1"/>
    </xf>
    <xf numFmtId="0" fontId="10" fillId="8" borderId="2" xfId="0" applyFont="1" applyFill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1868984</xdr:colOff>
      <xdr:row>5</xdr:row>
      <xdr:rowOff>28910</xdr:rowOff>
    </xdr:from>
    <xdr:ext cx="5086350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657350" cy="164782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tabSelected="1" workbookViewId="0">
      <selection activeCell="C7" sqref="C7"/>
    </sheetView>
  </sheetViews>
  <sheetFormatPr defaultRowHeight="12.75" customHeight="1" x14ac:dyDescent="0.2"/>
  <cols>
    <col min="1" max="1" width="17.140625" customWidth="1"/>
    <col min="2" max="2" width="26" customWidth="1"/>
    <col min="3" max="3" width="53.42578125" customWidth="1"/>
    <col min="4" max="4" width="5.140625" customWidth="1"/>
    <col min="5" max="5" width="9.42578125" customWidth="1"/>
    <col min="6" max="6" width="10.7109375" customWidth="1"/>
    <col min="7" max="7" width="11.140625" customWidth="1"/>
    <col min="8" max="8" width="9.85546875" customWidth="1"/>
    <col min="9" max="9" width="12.85546875" customWidth="1"/>
    <col min="10" max="10" width="15" customWidth="1"/>
    <col min="11" max="11" width="14.28515625" customWidth="1"/>
  </cols>
  <sheetData>
    <row r="1" spans="1:12" ht="15.9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42" customHeight="1" x14ac:dyDescent="0.2">
      <c r="A2" s="7" t="s">
        <v>0</v>
      </c>
      <c r="B2" s="7" t="s">
        <v>1</v>
      </c>
      <c r="C2" s="7" t="s">
        <v>973</v>
      </c>
      <c r="D2" s="8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7</v>
      </c>
      <c r="K2" s="6" t="s">
        <v>8</v>
      </c>
      <c r="L2" s="6"/>
    </row>
    <row r="3" spans="1:12" ht="16.7" customHeight="1" x14ac:dyDescent="0.2">
      <c r="A3" s="5" t="s">
        <v>9</v>
      </c>
      <c r="B3" s="5" t="s">
        <v>10</v>
      </c>
      <c r="C3" s="5" t="s">
        <v>11</v>
      </c>
      <c r="D3" s="1" t="s">
        <v>12</v>
      </c>
      <c r="E3" s="4">
        <f t="shared" ref="E3:E66" si="0">G3+H3</f>
        <v>1</v>
      </c>
      <c r="F3" s="2" t="str">
        <f t="shared" ref="F3:F17" si="1">IF((G3+H3)&gt;=1,"1","0")</f>
        <v>1</v>
      </c>
      <c r="G3" s="3">
        <v>0</v>
      </c>
      <c r="H3" s="3">
        <v>1</v>
      </c>
      <c r="I3" s="14">
        <f>IFERROR(VLOOKUP(KHO!B3,GIA!$A$2:$D$200,2,0),0)</f>
        <v>3606343.5</v>
      </c>
      <c r="J3" s="14">
        <f>IFERROR(VLOOKUP(KHO!B3,GIA!$A$2:$D$200,3,0),0)</f>
        <v>4890000</v>
      </c>
      <c r="K3" s="14">
        <f>IFERROR(VLOOKUP(KHO!B3,GIA!$A$2:$D$200,4,0),0)</f>
        <v>4600000</v>
      </c>
    </row>
    <row r="4" spans="1:12" ht="16.7" customHeight="1" x14ac:dyDescent="0.2">
      <c r="A4" s="5" t="s">
        <v>13</v>
      </c>
      <c r="B4" s="5" t="s">
        <v>14</v>
      </c>
      <c r="C4" s="5" t="s">
        <v>15</v>
      </c>
      <c r="D4" s="1" t="s">
        <v>12</v>
      </c>
      <c r="E4" s="4">
        <f t="shared" si="0"/>
        <v>0</v>
      </c>
      <c r="F4" s="2" t="str">
        <f t="shared" si="1"/>
        <v>0</v>
      </c>
      <c r="G4" s="3">
        <v>0</v>
      </c>
      <c r="H4" s="3">
        <v>0</v>
      </c>
      <c r="I4" s="14">
        <f>IFERROR(VLOOKUP(KHO!B4,GIA!$A$2:$D$200,2,0),0)</f>
        <v>4975242.8</v>
      </c>
      <c r="J4" s="14">
        <f>IFERROR(VLOOKUP(KHO!B4,GIA!$A$2:$D$200,3,0),0)</f>
        <v>6340000</v>
      </c>
      <c r="K4" s="14">
        <f>IFERROR(VLOOKUP(KHO!B4,GIA!$A$2:$D$200,4,0),0)</f>
        <v>5700000</v>
      </c>
    </row>
    <row r="5" spans="1:12" ht="16.7" customHeight="1" x14ac:dyDescent="0.2">
      <c r="A5" s="5" t="s">
        <v>16</v>
      </c>
      <c r="B5" s="5" t="s">
        <v>17</v>
      </c>
      <c r="C5" s="5" t="s">
        <v>18</v>
      </c>
      <c r="D5" s="1" t="s">
        <v>12</v>
      </c>
      <c r="E5" s="4">
        <f t="shared" si="0"/>
        <v>1</v>
      </c>
      <c r="F5" s="2" t="str">
        <f t="shared" si="1"/>
        <v>1</v>
      </c>
      <c r="G5" s="3">
        <v>0</v>
      </c>
      <c r="H5" s="3">
        <v>1</v>
      </c>
      <c r="I5" s="14">
        <f>IFERROR(VLOOKUP(KHO!B5,GIA!$A$2:$D$200,2,0),0)</f>
        <v>5680517.4587599998</v>
      </c>
      <c r="J5" s="14">
        <f>IFERROR(VLOOKUP(KHO!B5,GIA!$A$2:$D$200,3,0),0)</f>
        <v>7690000</v>
      </c>
      <c r="K5" s="14">
        <f>IFERROR(VLOOKUP(KHO!B5,GIA!$A$2:$D$200,4,0),0)</f>
        <v>6900000</v>
      </c>
    </row>
    <row r="6" spans="1:12" ht="16.7" customHeight="1" x14ac:dyDescent="0.2">
      <c r="A6" s="5" t="s">
        <v>19</v>
      </c>
      <c r="B6" s="5" t="s">
        <v>20</v>
      </c>
      <c r="C6" s="5" t="s">
        <v>21</v>
      </c>
      <c r="D6" s="1" t="s">
        <v>12</v>
      </c>
      <c r="E6" s="4">
        <f t="shared" si="0"/>
        <v>0</v>
      </c>
      <c r="F6" s="2" t="str">
        <f t="shared" si="1"/>
        <v>0</v>
      </c>
      <c r="G6" s="3">
        <v>0</v>
      </c>
      <c r="H6" s="3">
        <v>0</v>
      </c>
      <c r="I6" s="14">
        <f>IFERROR(VLOOKUP(KHO!B6,GIA!$A$2:$D$200,2,0),0)</f>
        <v>6020042.8518182002</v>
      </c>
      <c r="J6" s="14">
        <f>IFERROR(VLOOKUP(KHO!B6,GIA!$A$2:$D$200,3,0),0)</f>
        <v>10610000</v>
      </c>
      <c r="K6" s="14">
        <f>IFERROR(VLOOKUP(KHO!B6,GIA!$A$2:$D$200,4,0),0)</f>
        <v>8500000</v>
      </c>
    </row>
    <row r="7" spans="1:12" ht="16.7" customHeight="1" x14ac:dyDescent="0.2">
      <c r="A7" s="5" t="s">
        <v>22</v>
      </c>
      <c r="B7" s="5" t="s">
        <v>23</v>
      </c>
      <c r="C7" s="5" t="s">
        <v>24</v>
      </c>
      <c r="D7" s="1" t="s">
        <v>12</v>
      </c>
      <c r="E7" s="4">
        <f t="shared" si="0"/>
        <v>22</v>
      </c>
      <c r="F7" s="2" t="str">
        <f t="shared" si="1"/>
        <v>1</v>
      </c>
      <c r="G7" s="3">
        <v>22</v>
      </c>
      <c r="H7" s="3">
        <v>0</v>
      </c>
      <c r="I7" s="14">
        <f>IFERROR(VLOOKUP(KHO!B7,GIA!$A$2:$D$200,2,0),0)</f>
        <v>573957.14285714005</v>
      </c>
      <c r="J7" s="14">
        <f>IFERROR(VLOOKUP(KHO!B7,GIA!$A$2:$D$200,3,0),0)</f>
        <v>840000</v>
      </c>
      <c r="K7" s="14">
        <f>IFERROR(VLOOKUP(KHO!B7,GIA!$A$2:$D$200,4,0),0)</f>
        <v>730000</v>
      </c>
    </row>
    <row r="8" spans="1:12" ht="16.7" customHeight="1" x14ac:dyDescent="0.2">
      <c r="A8" s="5" t="s">
        <v>25</v>
      </c>
      <c r="B8" s="5" t="s">
        <v>26</v>
      </c>
      <c r="C8" s="5" t="s">
        <v>27</v>
      </c>
      <c r="D8" s="1" t="s">
        <v>12</v>
      </c>
      <c r="E8" s="4">
        <f t="shared" si="0"/>
        <v>7</v>
      </c>
      <c r="F8" s="2" t="str">
        <f t="shared" si="1"/>
        <v>1</v>
      </c>
      <c r="G8" s="3">
        <v>0</v>
      </c>
      <c r="H8" s="3">
        <v>7</v>
      </c>
      <c r="I8" s="14">
        <f>IFERROR(VLOOKUP(KHO!B8,GIA!$A$2:$D$200,2,0),0)</f>
        <v>533145</v>
      </c>
      <c r="J8" s="14">
        <f>IFERROR(VLOOKUP(KHO!B8,GIA!$A$2:$D$200,3,0),0)</f>
        <v>1300000</v>
      </c>
      <c r="K8" s="14">
        <f>IFERROR(VLOOKUP(KHO!B8,GIA!$A$2:$D$200,4,0),0)</f>
        <v>900000</v>
      </c>
    </row>
    <row r="9" spans="1:12" ht="16.7" customHeight="1" x14ac:dyDescent="0.2">
      <c r="A9" s="5" t="s">
        <v>28</v>
      </c>
      <c r="B9" s="5" t="s">
        <v>29</v>
      </c>
      <c r="C9" s="5" t="s">
        <v>30</v>
      </c>
      <c r="D9" s="1" t="s">
        <v>12</v>
      </c>
      <c r="E9" s="4">
        <f t="shared" si="0"/>
        <v>0</v>
      </c>
      <c r="F9" s="2" t="str">
        <f t="shared" si="1"/>
        <v>0</v>
      </c>
      <c r="G9" s="3">
        <v>0</v>
      </c>
      <c r="H9" s="3">
        <v>0</v>
      </c>
      <c r="I9" s="14">
        <f>IFERROR(VLOOKUP(KHO!B9,GIA!$A$2:$D$200,2,0),0)</f>
        <v>536531.66666667</v>
      </c>
      <c r="J9" s="14">
        <f>IFERROR(VLOOKUP(KHO!B9,GIA!$A$2:$D$200,3,0),0)</f>
        <v>1270000</v>
      </c>
      <c r="K9" s="14">
        <f>IFERROR(VLOOKUP(KHO!B9,GIA!$A$2:$D$200,4,0),0)</f>
        <v>900000</v>
      </c>
    </row>
    <row r="10" spans="1:12" ht="16.7" customHeight="1" x14ac:dyDescent="0.2">
      <c r="A10" s="5" t="s">
        <v>31</v>
      </c>
      <c r="B10" s="5" t="s">
        <v>32</v>
      </c>
      <c r="C10" s="5" t="s">
        <v>33</v>
      </c>
      <c r="D10" s="1" t="s">
        <v>12</v>
      </c>
      <c r="E10" s="4">
        <f t="shared" si="0"/>
        <v>0</v>
      </c>
      <c r="F10" s="2" t="str">
        <f t="shared" si="1"/>
        <v>0</v>
      </c>
      <c r="G10" s="3">
        <v>0</v>
      </c>
      <c r="H10" s="3">
        <v>0</v>
      </c>
      <c r="I10" s="14">
        <f>IFERROR(VLOOKUP(KHO!B10,GIA!$A$2:$D$200,2,0),0)</f>
        <v>0</v>
      </c>
      <c r="J10" s="14">
        <f>IFERROR(VLOOKUP(KHO!B10,GIA!$A$2:$D$200,3,0),0)</f>
        <v>0</v>
      </c>
      <c r="K10" s="14">
        <f>IFERROR(VLOOKUP(KHO!B10,GIA!$A$2:$D$200,4,0),0)</f>
        <v>0</v>
      </c>
    </row>
    <row r="11" spans="1:12" ht="16.7" customHeight="1" x14ac:dyDescent="0.2">
      <c r="A11" s="5" t="s">
        <v>34</v>
      </c>
      <c r="B11" s="5" t="s">
        <v>35</v>
      </c>
      <c r="C11" s="5" t="s">
        <v>36</v>
      </c>
      <c r="D11" s="1" t="s">
        <v>12</v>
      </c>
      <c r="E11" s="4">
        <f t="shared" si="0"/>
        <v>10</v>
      </c>
      <c r="F11" s="2" t="str">
        <f t="shared" si="1"/>
        <v>1</v>
      </c>
      <c r="G11" s="3">
        <v>0</v>
      </c>
      <c r="H11" s="3">
        <v>10</v>
      </c>
      <c r="I11" s="14">
        <f>IFERROR(VLOOKUP(KHO!B11,GIA!$A$2:$D$200,2,0),0)</f>
        <v>539447.26585365995</v>
      </c>
      <c r="J11" s="14">
        <f>IFERROR(VLOOKUP(KHO!B11,GIA!$A$2:$D$200,3,0),0)</f>
        <v>860000</v>
      </c>
      <c r="K11" s="14">
        <f>IFERROR(VLOOKUP(KHO!B11,GIA!$A$2:$D$200,4,0),0)</f>
        <v>800000</v>
      </c>
    </row>
    <row r="12" spans="1:12" ht="16.7" customHeight="1" x14ac:dyDescent="0.2">
      <c r="A12" s="5" t="s">
        <v>37</v>
      </c>
      <c r="B12" s="5" t="s">
        <v>38</v>
      </c>
      <c r="C12" s="5" t="s">
        <v>39</v>
      </c>
      <c r="D12" s="1" t="s">
        <v>12</v>
      </c>
      <c r="E12" s="4">
        <f t="shared" si="0"/>
        <v>10</v>
      </c>
      <c r="F12" s="2" t="str">
        <f t="shared" si="1"/>
        <v>1</v>
      </c>
      <c r="G12" s="3">
        <v>0</v>
      </c>
      <c r="H12" s="3">
        <v>10</v>
      </c>
      <c r="I12" s="14">
        <f>IFERROR(VLOOKUP(KHO!B12,GIA!$A$2:$D$200,2,0),0)</f>
        <v>535351.94805194996</v>
      </c>
      <c r="J12" s="14">
        <f>IFERROR(VLOOKUP(KHO!B12,GIA!$A$2:$D$200,3,0),0)</f>
        <v>860000</v>
      </c>
      <c r="K12" s="14">
        <f>IFERROR(VLOOKUP(KHO!B12,GIA!$A$2:$D$200,4,0),0)</f>
        <v>800000</v>
      </c>
    </row>
    <row r="13" spans="1:12" ht="16.7" customHeight="1" x14ac:dyDescent="0.2">
      <c r="A13" s="5" t="s">
        <v>40</v>
      </c>
      <c r="B13" s="5" t="s">
        <v>41</v>
      </c>
      <c r="C13" s="5" t="s">
        <v>42</v>
      </c>
      <c r="D13" s="1" t="s">
        <v>12</v>
      </c>
      <c r="E13" s="4">
        <f t="shared" si="0"/>
        <v>4</v>
      </c>
      <c r="F13" s="2" t="str">
        <f t="shared" si="1"/>
        <v>1</v>
      </c>
      <c r="G13" s="3">
        <v>0</v>
      </c>
      <c r="H13" s="3">
        <v>4</v>
      </c>
      <c r="I13" s="14">
        <f>IFERROR(VLOOKUP(KHO!B13,GIA!$A$2:$D$200,2,0),0)</f>
        <v>564736.98015872994</v>
      </c>
      <c r="J13" s="14">
        <f>IFERROR(VLOOKUP(KHO!B13,GIA!$A$2:$D$200,3,0),0)</f>
        <v>1040000</v>
      </c>
      <c r="K13" s="14">
        <f>IFERROR(VLOOKUP(KHO!B13,GIA!$A$2:$D$200,4,0),0)</f>
        <v>800000</v>
      </c>
    </row>
    <row r="14" spans="1:12" ht="16.7" customHeight="1" x14ac:dyDescent="0.2">
      <c r="A14" s="5" t="s">
        <v>43</v>
      </c>
      <c r="B14" s="5" t="s">
        <v>44</v>
      </c>
      <c r="C14" s="5" t="s">
        <v>45</v>
      </c>
      <c r="D14" s="1" t="s">
        <v>12</v>
      </c>
      <c r="E14" s="4">
        <f t="shared" si="0"/>
        <v>6</v>
      </c>
      <c r="F14" s="2" t="str">
        <f t="shared" si="1"/>
        <v>1</v>
      </c>
      <c r="G14" s="3">
        <v>0</v>
      </c>
      <c r="H14" s="3">
        <v>6</v>
      </c>
      <c r="I14" s="14">
        <f>IFERROR(VLOOKUP(KHO!B14,GIA!$A$2:$D$200,2,0),0)</f>
        <v>619553.47619048005</v>
      </c>
      <c r="J14" s="14">
        <f>IFERROR(VLOOKUP(KHO!B14,GIA!$A$2:$D$200,3,0),0)</f>
        <v>1560000</v>
      </c>
      <c r="K14" s="14">
        <f>IFERROR(VLOOKUP(KHO!B14,GIA!$A$2:$D$200,4,0),0)</f>
        <v>800000</v>
      </c>
    </row>
    <row r="15" spans="1:12" ht="16.7" customHeight="1" x14ac:dyDescent="0.2">
      <c r="A15" s="5" t="s">
        <v>46</v>
      </c>
      <c r="B15" s="5" t="s">
        <v>47</v>
      </c>
      <c r="C15" s="5" t="s">
        <v>48</v>
      </c>
      <c r="D15" s="1" t="s">
        <v>12</v>
      </c>
      <c r="E15" s="4">
        <f t="shared" si="0"/>
        <v>1</v>
      </c>
      <c r="F15" s="2" t="str">
        <f t="shared" si="1"/>
        <v>1</v>
      </c>
      <c r="G15" s="3">
        <v>1</v>
      </c>
      <c r="H15" s="3">
        <v>0</v>
      </c>
      <c r="I15" s="14">
        <f>IFERROR(VLOOKUP(KHO!B15,GIA!$A$2:$D$200,2,0),0)</f>
        <v>0</v>
      </c>
      <c r="J15" s="14">
        <f>IFERROR(VLOOKUP(KHO!B15,GIA!$A$2:$D$200,3,0),0)</f>
        <v>0</v>
      </c>
      <c r="K15" s="14">
        <f>IFERROR(VLOOKUP(KHO!B15,GIA!$A$2:$D$200,4,0),0)</f>
        <v>0</v>
      </c>
    </row>
    <row r="16" spans="1:12" ht="16.7" customHeight="1" x14ac:dyDescent="0.2">
      <c r="A16" s="5" t="s">
        <v>49</v>
      </c>
      <c r="B16" s="5" t="s">
        <v>49</v>
      </c>
      <c r="C16" s="5" t="s">
        <v>50</v>
      </c>
      <c r="D16" s="1" t="s">
        <v>12</v>
      </c>
      <c r="E16" s="4">
        <f t="shared" si="0"/>
        <v>0</v>
      </c>
      <c r="F16" s="2" t="str">
        <f t="shared" si="1"/>
        <v>0</v>
      </c>
      <c r="G16" s="3">
        <v>0</v>
      </c>
      <c r="H16" s="3">
        <v>0</v>
      </c>
      <c r="I16" s="14">
        <f>IFERROR(VLOOKUP(KHO!B16,GIA!$A$2:$D$200,2,0),0)</f>
        <v>0</v>
      </c>
      <c r="J16" s="14">
        <f>IFERROR(VLOOKUP(KHO!B16,GIA!$A$2:$D$200,3,0),0)</f>
        <v>0</v>
      </c>
      <c r="K16" s="14">
        <f>IFERROR(VLOOKUP(KHO!B16,GIA!$A$2:$D$200,4,0),0)</f>
        <v>0</v>
      </c>
    </row>
    <row r="17" spans="1:11" ht="16.7" customHeight="1" x14ac:dyDescent="0.2">
      <c r="A17" s="5" t="s">
        <v>51</v>
      </c>
      <c r="B17" s="5" t="s">
        <v>52</v>
      </c>
      <c r="C17" s="5" t="s">
        <v>53</v>
      </c>
      <c r="D17" s="1" t="s">
        <v>12</v>
      </c>
      <c r="E17" s="4">
        <f t="shared" si="0"/>
        <v>2</v>
      </c>
      <c r="F17" s="2" t="str">
        <f t="shared" si="1"/>
        <v>1</v>
      </c>
      <c r="G17" s="3">
        <v>1</v>
      </c>
      <c r="H17" s="3">
        <v>1</v>
      </c>
      <c r="I17" s="14">
        <f>IFERROR(VLOOKUP(KHO!B17,GIA!$A$2:$D$200,2,0),0)</f>
        <v>3281675.5076104999</v>
      </c>
      <c r="J17" s="14">
        <f>IFERROR(VLOOKUP(KHO!B17,GIA!$A$2:$D$200,3,0),0)</f>
        <v>3850000</v>
      </c>
      <c r="K17" s="14">
        <f>IFERROR(VLOOKUP(KHO!B17,GIA!$A$2:$D$200,4,0),0)</f>
        <v>3700000</v>
      </c>
    </row>
    <row r="18" spans="1:11" ht="16.7" customHeight="1" x14ac:dyDescent="0.2">
      <c r="A18" s="5" t="s">
        <v>54</v>
      </c>
      <c r="B18" s="5" t="s">
        <v>55</v>
      </c>
      <c r="C18" s="5" t="s">
        <v>56</v>
      </c>
      <c r="D18" s="1" t="s">
        <v>12</v>
      </c>
      <c r="E18" s="4">
        <f t="shared" si="0"/>
        <v>3</v>
      </c>
      <c r="F18" s="2"/>
      <c r="G18" s="3">
        <v>1</v>
      </c>
      <c r="H18" s="3">
        <v>2</v>
      </c>
      <c r="I18" s="14">
        <f>IFERROR(VLOOKUP(KHO!B18,GIA!$A$2:$D$200,2,0),0)</f>
        <v>3078881.4260646999</v>
      </c>
      <c r="J18" s="14">
        <f>IFERROR(VLOOKUP(KHO!B18,GIA!$A$2:$D$200,3,0),0)</f>
        <v>3900000</v>
      </c>
      <c r="K18" s="14">
        <f>IFERROR(VLOOKUP(KHO!B18,GIA!$A$2:$D$200,4,0),0)</f>
        <v>3900000</v>
      </c>
    </row>
    <row r="19" spans="1:11" ht="16.7" customHeight="1" x14ac:dyDescent="0.2">
      <c r="A19" s="5" t="s">
        <v>57</v>
      </c>
      <c r="B19" s="5" t="s">
        <v>58</v>
      </c>
      <c r="C19" s="5" t="s">
        <v>59</v>
      </c>
      <c r="D19" s="1" t="s">
        <v>12</v>
      </c>
      <c r="E19" s="4">
        <f t="shared" si="0"/>
        <v>0</v>
      </c>
      <c r="F19" s="2"/>
      <c r="G19" s="3">
        <v>0</v>
      </c>
      <c r="H19" s="3">
        <v>0</v>
      </c>
      <c r="I19" s="14">
        <f>IFERROR(VLOOKUP(KHO!B19,GIA!$A$2:$D$200,2,0),0)</f>
        <v>5463322</v>
      </c>
      <c r="J19" s="14">
        <f>IFERROR(VLOOKUP(KHO!B19,GIA!$A$2:$D$200,3,0),0)</f>
        <v>11280000</v>
      </c>
      <c r="K19" s="14">
        <f>IFERROR(VLOOKUP(KHO!B19,GIA!$A$2:$D$200,4,0),0)</f>
        <v>7000000</v>
      </c>
    </row>
    <row r="20" spans="1:11" ht="16.7" customHeight="1" x14ac:dyDescent="0.2">
      <c r="A20" s="5" t="s">
        <v>60</v>
      </c>
      <c r="B20" s="5" t="s">
        <v>61</v>
      </c>
      <c r="C20" s="5" t="s">
        <v>62</v>
      </c>
      <c r="D20" s="1" t="s">
        <v>12</v>
      </c>
      <c r="E20" s="4">
        <f t="shared" si="0"/>
        <v>0</v>
      </c>
      <c r="F20" s="2"/>
      <c r="G20" s="3">
        <v>0</v>
      </c>
      <c r="H20" s="3">
        <v>0</v>
      </c>
      <c r="I20" s="14">
        <f>IFERROR(VLOOKUP(KHO!B20,GIA!$A$2:$D$200,2,0),0)</f>
        <v>0</v>
      </c>
      <c r="J20" s="14">
        <f>IFERROR(VLOOKUP(KHO!B20,GIA!$A$2:$D$200,3,0),0)</f>
        <v>0</v>
      </c>
      <c r="K20" s="14">
        <f>IFERROR(VLOOKUP(KHO!B20,GIA!$A$2:$D$200,4,0),0)</f>
        <v>0</v>
      </c>
    </row>
    <row r="21" spans="1:11" ht="16.7" customHeight="1" x14ac:dyDescent="0.2">
      <c r="A21" s="5" t="s">
        <v>63</v>
      </c>
      <c r="B21" s="5" t="s">
        <v>64</v>
      </c>
      <c r="C21" s="5" t="s">
        <v>65</v>
      </c>
      <c r="D21" s="1" t="s">
        <v>12</v>
      </c>
      <c r="E21" s="4">
        <f t="shared" si="0"/>
        <v>0</v>
      </c>
      <c r="F21" s="2"/>
      <c r="G21" s="3">
        <v>0</v>
      </c>
      <c r="H21" s="3">
        <v>0</v>
      </c>
      <c r="I21" s="14">
        <f>IFERROR(VLOOKUP(KHO!B21,GIA!$A$2:$D$200,2,0),0)</f>
        <v>1832648</v>
      </c>
      <c r="J21" s="14">
        <f>IFERROR(VLOOKUP(KHO!B21,GIA!$A$2:$D$200,3,0),0)</f>
        <v>2600000</v>
      </c>
      <c r="K21" s="14">
        <f>IFERROR(VLOOKUP(KHO!B21,GIA!$A$2:$D$200,4,0),0)</f>
        <v>2300000</v>
      </c>
    </row>
    <row r="22" spans="1:11" ht="16.7" customHeight="1" x14ac:dyDescent="0.2">
      <c r="A22" s="5" t="s">
        <v>66</v>
      </c>
      <c r="B22" s="5" t="s">
        <v>67</v>
      </c>
      <c r="C22" s="5" t="s">
        <v>68</v>
      </c>
      <c r="D22" s="1" t="s">
        <v>12</v>
      </c>
      <c r="E22" s="4">
        <f t="shared" si="0"/>
        <v>0</v>
      </c>
      <c r="F22" s="2"/>
      <c r="G22" s="3">
        <v>0</v>
      </c>
      <c r="H22" s="3">
        <v>0</v>
      </c>
      <c r="I22" s="14">
        <f>IFERROR(VLOOKUP(KHO!B22,GIA!$A$2:$D$200,2,0),0)</f>
        <v>0</v>
      </c>
      <c r="J22" s="14">
        <f>IFERROR(VLOOKUP(KHO!B22,GIA!$A$2:$D$200,3,0),0)</f>
        <v>0</v>
      </c>
      <c r="K22" s="14">
        <f>IFERROR(VLOOKUP(KHO!B22,GIA!$A$2:$D$200,4,0),0)</f>
        <v>0</v>
      </c>
    </row>
    <row r="23" spans="1:11" ht="16.7" customHeight="1" x14ac:dyDescent="0.2">
      <c r="A23" s="5" t="s">
        <v>69</v>
      </c>
      <c r="B23" s="5" t="s">
        <v>70</v>
      </c>
      <c r="C23" s="5" t="s">
        <v>71</v>
      </c>
      <c r="D23" s="1" t="s">
        <v>12</v>
      </c>
      <c r="E23" s="4">
        <f t="shared" si="0"/>
        <v>0</v>
      </c>
      <c r="F23" s="2"/>
      <c r="G23" s="3">
        <v>0</v>
      </c>
      <c r="H23" s="3">
        <v>0</v>
      </c>
      <c r="I23" s="14">
        <f>IFERROR(VLOOKUP(KHO!B23,GIA!$A$2:$D$200,2,0),0)</f>
        <v>1257558</v>
      </c>
      <c r="J23" s="14">
        <f>IFERROR(VLOOKUP(KHO!B23,GIA!$A$2:$D$200,3,0),0)</f>
        <v>1375000</v>
      </c>
      <c r="K23" s="14">
        <f>IFERROR(VLOOKUP(KHO!B23,GIA!$A$2:$D$200,4,0),0)</f>
        <v>1500000</v>
      </c>
    </row>
    <row r="24" spans="1:11" ht="16.7" customHeight="1" x14ac:dyDescent="0.2">
      <c r="A24" s="5" t="s">
        <v>72</v>
      </c>
      <c r="B24" s="5" t="s">
        <v>73</v>
      </c>
      <c r="C24" s="5" t="s">
        <v>74</v>
      </c>
      <c r="D24" s="1" t="s">
        <v>12</v>
      </c>
      <c r="E24" s="4">
        <f t="shared" si="0"/>
        <v>0</v>
      </c>
      <c r="F24" s="2"/>
      <c r="G24" s="3">
        <v>0</v>
      </c>
      <c r="H24" s="3">
        <v>0</v>
      </c>
      <c r="I24" s="14">
        <f>IFERROR(VLOOKUP(KHO!B24,GIA!$A$2:$D$200,2,0),0)</f>
        <v>1355116.6666667</v>
      </c>
      <c r="J24" s="14">
        <f>IFERROR(VLOOKUP(KHO!B24,GIA!$A$2:$D$200,3,0),0)</f>
        <v>1540000</v>
      </c>
      <c r="K24" s="14">
        <f>IFERROR(VLOOKUP(KHO!B24,GIA!$A$2:$D$200,4,0),0)</f>
        <v>1650000</v>
      </c>
    </row>
    <row r="25" spans="1:11" ht="16.7" customHeight="1" x14ac:dyDescent="0.2">
      <c r="A25" s="5" t="s">
        <v>75</v>
      </c>
      <c r="B25" s="5" t="s">
        <v>76</v>
      </c>
      <c r="C25" s="5" t="s">
        <v>77</v>
      </c>
      <c r="D25" s="1" t="s">
        <v>12</v>
      </c>
      <c r="E25" s="4">
        <f t="shared" si="0"/>
        <v>0</v>
      </c>
      <c r="F25" s="2"/>
      <c r="G25" s="3">
        <v>0</v>
      </c>
      <c r="H25" s="3">
        <v>0</v>
      </c>
      <c r="I25" s="14">
        <f>IFERROR(VLOOKUP(KHO!B25,GIA!$A$2:$D$200,2,0),0)</f>
        <v>0</v>
      </c>
      <c r="J25" s="14">
        <f>IFERROR(VLOOKUP(KHO!B25,GIA!$A$2:$D$200,3,0),0)</f>
        <v>0</v>
      </c>
      <c r="K25" s="14">
        <f>IFERROR(VLOOKUP(KHO!B25,GIA!$A$2:$D$200,4,0),0)</f>
        <v>0</v>
      </c>
    </row>
    <row r="26" spans="1:11" ht="16.7" customHeight="1" x14ac:dyDescent="0.2">
      <c r="A26" s="5" t="s">
        <v>78</v>
      </c>
      <c r="B26" s="5" t="s">
        <v>79</v>
      </c>
      <c r="C26" s="5" t="s">
        <v>80</v>
      </c>
      <c r="D26" s="1" t="s">
        <v>12</v>
      </c>
      <c r="E26" s="4">
        <f t="shared" si="0"/>
        <v>7</v>
      </c>
      <c r="F26" s="2"/>
      <c r="G26" s="3">
        <v>3</v>
      </c>
      <c r="H26" s="3">
        <v>4</v>
      </c>
      <c r="I26" s="14">
        <f>IFERROR(VLOOKUP(KHO!B26,GIA!$A$2:$D$200,2,0),0)</f>
        <v>0</v>
      </c>
      <c r="J26" s="14">
        <f>IFERROR(VLOOKUP(KHO!B26,GIA!$A$2:$D$200,3,0),0)</f>
        <v>0</v>
      </c>
      <c r="K26" s="14">
        <f>IFERROR(VLOOKUP(KHO!B26,GIA!$A$2:$D$200,4,0),0)</f>
        <v>0</v>
      </c>
    </row>
    <row r="27" spans="1:11" ht="16.7" customHeight="1" x14ac:dyDescent="0.2">
      <c r="A27" s="5" t="s">
        <v>81</v>
      </c>
      <c r="B27" s="5" t="s">
        <v>82</v>
      </c>
      <c r="C27" s="5" t="s">
        <v>83</v>
      </c>
      <c r="D27" s="1" t="s">
        <v>12</v>
      </c>
      <c r="E27" s="4">
        <f t="shared" si="0"/>
        <v>0</v>
      </c>
      <c r="F27" s="2"/>
      <c r="G27" s="3">
        <v>0</v>
      </c>
      <c r="H27" s="3">
        <v>0</v>
      </c>
      <c r="I27" s="14">
        <f>IFERROR(VLOOKUP(KHO!B27,GIA!$A$2:$D$200,2,0),0)</f>
        <v>2116980</v>
      </c>
      <c r="J27" s="14">
        <f>IFERROR(VLOOKUP(KHO!B27,GIA!$A$2:$D$200,3,0),0)</f>
        <v>2400000</v>
      </c>
      <c r="K27" s="14">
        <f>IFERROR(VLOOKUP(KHO!B27,GIA!$A$2:$D$200,4,0),0)</f>
        <v>2400000</v>
      </c>
    </row>
    <row r="28" spans="1:11" ht="16.7" customHeight="1" x14ac:dyDescent="0.2">
      <c r="A28" s="5" t="s">
        <v>84</v>
      </c>
      <c r="B28" s="5" t="s">
        <v>85</v>
      </c>
      <c r="C28" s="5" t="s">
        <v>86</v>
      </c>
      <c r="D28" s="1" t="s">
        <v>12</v>
      </c>
      <c r="E28" s="4">
        <f t="shared" si="0"/>
        <v>0</v>
      </c>
      <c r="F28" s="2"/>
      <c r="G28" s="3">
        <v>0</v>
      </c>
      <c r="H28" s="3">
        <v>0</v>
      </c>
      <c r="I28" s="14">
        <f>IFERROR(VLOOKUP(KHO!B28,GIA!$A$2:$D$200,2,0),0)</f>
        <v>1928970.9722221999</v>
      </c>
      <c r="J28" s="14">
        <f>IFERROR(VLOOKUP(KHO!B28,GIA!$A$2:$D$200,3,0),0)</f>
        <v>2800000</v>
      </c>
      <c r="K28" s="14">
        <f>IFERROR(VLOOKUP(KHO!B28,GIA!$A$2:$D$200,4,0),0)</f>
        <v>2600000</v>
      </c>
    </row>
    <row r="29" spans="1:11" ht="16.7" customHeight="1" x14ac:dyDescent="0.2">
      <c r="A29" s="5" t="s">
        <v>87</v>
      </c>
      <c r="B29" s="5" t="s">
        <v>88</v>
      </c>
      <c r="C29" s="5" t="s">
        <v>89</v>
      </c>
      <c r="D29" s="1" t="s">
        <v>12</v>
      </c>
      <c r="E29" s="4">
        <f t="shared" si="0"/>
        <v>0</v>
      </c>
      <c r="F29" s="2"/>
      <c r="G29" s="3">
        <v>0</v>
      </c>
      <c r="H29" s="3">
        <v>0</v>
      </c>
      <c r="I29" s="14">
        <f>IFERROR(VLOOKUP(KHO!B29,GIA!$A$2:$D$200,2,0),0)</f>
        <v>3082313.3333333</v>
      </c>
      <c r="J29" s="14">
        <f>IFERROR(VLOOKUP(KHO!B29,GIA!$A$2:$D$200,3,0),0)</f>
        <v>3360000</v>
      </c>
      <c r="K29" s="14">
        <f>IFERROR(VLOOKUP(KHO!B29,GIA!$A$2:$D$200,4,0),0)</f>
        <v>3300000</v>
      </c>
    </row>
    <row r="30" spans="1:11" ht="16.7" customHeight="1" x14ac:dyDescent="0.2">
      <c r="A30" s="5" t="s">
        <v>90</v>
      </c>
      <c r="B30" s="5" t="s">
        <v>91</v>
      </c>
      <c r="C30" s="5" t="s">
        <v>92</v>
      </c>
      <c r="D30" s="1" t="s">
        <v>12</v>
      </c>
      <c r="E30" s="4">
        <f t="shared" si="0"/>
        <v>0</v>
      </c>
      <c r="F30" s="2"/>
      <c r="G30" s="3">
        <v>0</v>
      </c>
      <c r="H30" s="3">
        <v>0</v>
      </c>
      <c r="I30" s="14">
        <f>IFERROR(VLOOKUP(KHO!B30,GIA!$A$2:$D$200,2,0),0)</f>
        <v>0</v>
      </c>
      <c r="J30" s="14">
        <f>IFERROR(VLOOKUP(KHO!B30,GIA!$A$2:$D$200,3,0),0)</f>
        <v>0</v>
      </c>
      <c r="K30" s="14">
        <f>IFERROR(VLOOKUP(KHO!B30,GIA!$A$2:$D$200,4,0),0)</f>
        <v>0</v>
      </c>
    </row>
    <row r="31" spans="1:11" ht="16.7" customHeight="1" x14ac:dyDescent="0.2">
      <c r="A31" s="5" t="s">
        <v>93</v>
      </c>
      <c r="B31" s="5" t="s">
        <v>94</v>
      </c>
      <c r="C31" s="5" t="s">
        <v>95</v>
      </c>
      <c r="D31" s="1" t="s">
        <v>12</v>
      </c>
      <c r="E31" s="4">
        <f t="shared" si="0"/>
        <v>0</v>
      </c>
      <c r="F31" s="2"/>
      <c r="G31" s="3">
        <v>0</v>
      </c>
      <c r="H31" s="3">
        <v>0</v>
      </c>
      <c r="I31" s="14">
        <f>IFERROR(VLOOKUP(KHO!B31,GIA!$A$2:$D$200,2,0),0)</f>
        <v>514549.30555555999</v>
      </c>
      <c r="J31" s="14">
        <f>IFERROR(VLOOKUP(KHO!B31,GIA!$A$2:$D$200,3,0),0)</f>
        <v>698000</v>
      </c>
      <c r="K31" s="14">
        <f>IFERROR(VLOOKUP(KHO!B31,GIA!$A$2:$D$200,4,0),0)</f>
        <v>700000</v>
      </c>
    </row>
    <row r="32" spans="1:11" ht="16.7" customHeight="1" x14ac:dyDescent="0.2">
      <c r="A32" s="5" t="s">
        <v>96</v>
      </c>
      <c r="B32" s="5" t="s">
        <v>97</v>
      </c>
      <c r="C32" s="5" t="s">
        <v>98</v>
      </c>
      <c r="D32" s="1" t="s">
        <v>12</v>
      </c>
      <c r="E32" s="4">
        <f t="shared" si="0"/>
        <v>0</v>
      </c>
      <c r="F32" s="2"/>
      <c r="G32" s="3">
        <v>0</v>
      </c>
      <c r="H32" s="3">
        <v>0</v>
      </c>
      <c r="I32" s="14">
        <f>IFERROR(VLOOKUP(KHO!B32,GIA!$A$2:$D$200,2,0),0)</f>
        <v>0</v>
      </c>
      <c r="J32" s="14">
        <f>IFERROR(VLOOKUP(KHO!B32,GIA!$A$2:$D$200,3,0),0)</f>
        <v>0</v>
      </c>
      <c r="K32" s="14">
        <f>IFERROR(VLOOKUP(KHO!B32,GIA!$A$2:$D$200,4,0),0)</f>
        <v>0</v>
      </c>
    </row>
    <row r="33" spans="1:11" ht="16.7" customHeight="1" x14ac:dyDescent="0.2">
      <c r="A33" s="5" t="s">
        <v>99</v>
      </c>
      <c r="B33" s="5" t="s">
        <v>100</v>
      </c>
      <c r="C33" s="5" t="s">
        <v>101</v>
      </c>
      <c r="D33" s="1" t="s">
        <v>12</v>
      </c>
      <c r="E33" s="4">
        <f t="shared" si="0"/>
        <v>0</v>
      </c>
      <c r="F33" s="2"/>
      <c r="G33" s="3">
        <v>0</v>
      </c>
      <c r="H33" s="3">
        <v>0</v>
      </c>
      <c r="I33" s="14">
        <f>IFERROR(VLOOKUP(KHO!B33,GIA!$A$2:$D$200,2,0),0)</f>
        <v>0</v>
      </c>
      <c r="J33" s="14">
        <f>IFERROR(VLOOKUP(KHO!B33,GIA!$A$2:$D$200,3,0),0)</f>
        <v>0</v>
      </c>
      <c r="K33" s="14">
        <f>IFERROR(VLOOKUP(KHO!B33,GIA!$A$2:$D$200,4,0),0)</f>
        <v>0</v>
      </c>
    </row>
    <row r="34" spans="1:11" ht="16.7" customHeight="1" x14ac:dyDescent="0.2">
      <c r="A34" s="5" t="s">
        <v>102</v>
      </c>
      <c r="B34" s="5" t="s">
        <v>103</v>
      </c>
      <c r="C34" s="5" t="s">
        <v>104</v>
      </c>
      <c r="D34" s="1" t="s">
        <v>12</v>
      </c>
      <c r="E34" s="4">
        <f t="shared" si="0"/>
        <v>1</v>
      </c>
      <c r="F34" s="2"/>
      <c r="G34" s="3">
        <v>1</v>
      </c>
      <c r="H34" s="3">
        <v>0</v>
      </c>
      <c r="I34" s="14">
        <f>IFERROR(VLOOKUP(KHO!B34,GIA!$A$2:$D$200,2,0),0)</f>
        <v>746205</v>
      </c>
      <c r="J34" s="14">
        <f>IFERROR(VLOOKUP(KHO!B34,GIA!$A$2:$D$200,3,0),0)</f>
        <v>839000</v>
      </c>
      <c r="K34" s="14">
        <f>IFERROR(VLOOKUP(KHO!B34,GIA!$A$2:$D$200,4,0),0)</f>
        <v>850000</v>
      </c>
    </row>
    <row r="35" spans="1:11" ht="16.7" customHeight="1" x14ac:dyDescent="0.2">
      <c r="A35" s="5" t="s">
        <v>105</v>
      </c>
      <c r="B35" s="5" t="s">
        <v>106</v>
      </c>
      <c r="C35" s="5" t="s">
        <v>107</v>
      </c>
      <c r="D35" s="1" t="s">
        <v>12</v>
      </c>
      <c r="E35" s="4">
        <f t="shared" si="0"/>
        <v>0</v>
      </c>
      <c r="F35" s="2"/>
      <c r="G35" s="3">
        <v>0</v>
      </c>
      <c r="H35" s="3">
        <v>0</v>
      </c>
      <c r="I35" s="14">
        <f>IFERROR(VLOOKUP(KHO!B35,GIA!$A$2:$D$200,2,0),0)</f>
        <v>0</v>
      </c>
      <c r="J35" s="14">
        <f>IFERROR(VLOOKUP(KHO!B35,GIA!$A$2:$D$200,3,0),0)</f>
        <v>0</v>
      </c>
      <c r="K35" s="14">
        <f>IFERROR(VLOOKUP(KHO!B35,GIA!$A$2:$D$200,4,0),0)</f>
        <v>0</v>
      </c>
    </row>
    <row r="36" spans="1:11" ht="16.7" customHeight="1" x14ac:dyDescent="0.2">
      <c r="A36" s="5" t="s">
        <v>108</v>
      </c>
      <c r="B36" s="5" t="s">
        <v>109</v>
      </c>
      <c r="C36" s="5" t="s">
        <v>110</v>
      </c>
      <c r="D36" s="1" t="s">
        <v>12</v>
      </c>
      <c r="E36" s="4">
        <f t="shared" si="0"/>
        <v>0</v>
      </c>
      <c r="F36" s="2"/>
      <c r="G36" s="3">
        <v>0</v>
      </c>
      <c r="H36" s="3">
        <v>0</v>
      </c>
      <c r="I36" s="14">
        <f>IFERROR(VLOOKUP(KHO!B36,GIA!$A$2:$D$200,2,0),0)</f>
        <v>0</v>
      </c>
      <c r="J36" s="14">
        <f>IFERROR(VLOOKUP(KHO!B36,GIA!$A$2:$D$200,3,0),0)</f>
        <v>0</v>
      </c>
      <c r="K36" s="14">
        <f>IFERROR(VLOOKUP(KHO!B36,GIA!$A$2:$D$200,4,0),0)</f>
        <v>0</v>
      </c>
    </row>
    <row r="37" spans="1:11" ht="16.7" customHeight="1" x14ac:dyDescent="0.2">
      <c r="A37" s="5" t="s">
        <v>111</v>
      </c>
      <c r="B37" s="5" t="s">
        <v>112</v>
      </c>
      <c r="C37" s="5" t="s">
        <v>113</v>
      </c>
      <c r="D37" s="1" t="s">
        <v>12</v>
      </c>
      <c r="E37" s="4">
        <f t="shared" si="0"/>
        <v>3</v>
      </c>
      <c r="F37" s="2"/>
      <c r="G37" s="3">
        <v>3</v>
      </c>
      <c r="H37" s="3">
        <v>0</v>
      </c>
      <c r="I37" s="14">
        <f>IFERROR(VLOOKUP(KHO!B37,GIA!$A$2:$D$200,2,0),0)</f>
        <v>601454.54545454995</v>
      </c>
      <c r="J37" s="14">
        <f>IFERROR(VLOOKUP(KHO!B37,GIA!$A$2:$D$200,3,0),0)</f>
        <v>660000</v>
      </c>
      <c r="K37" s="14">
        <f>IFERROR(VLOOKUP(KHO!B37,GIA!$A$2:$D$200,4,0),0)</f>
        <v>650000</v>
      </c>
    </row>
    <row r="38" spans="1:11" ht="16.7" customHeight="1" x14ac:dyDescent="0.2">
      <c r="A38" s="5" t="s">
        <v>114</v>
      </c>
      <c r="B38" s="5" t="s">
        <v>115</v>
      </c>
      <c r="C38" s="5" t="s">
        <v>116</v>
      </c>
      <c r="D38" s="1" t="s">
        <v>12</v>
      </c>
      <c r="E38" s="4">
        <f t="shared" si="0"/>
        <v>6</v>
      </c>
      <c r="F38" s="2"/>
      <c r="G38" s="3">
        <v>4</v>
      </c>
      <c r="H38" s="3">
        <v>2</v>
      </c>
      <c r="I38" s="14">
        <f>IFERROR(VLOOKUP(KHO!B38,GIA!$A$2:$D$200,2,0),0)</f>
        <v>730447.61570247996</v>
      </c>
      <c r="J38" s="14">
        <f>IFERROR(VLOOKUP(KHO!B38,GIA!$A$2:$D$200,3,0),0)</f>
        <v>890000</v>
      </c>
      <c r="K38" s="14">
        <f>IFERROR(VLOOKUP(KHO!B38,GIA!$A$2:$D$200,4,0),0)</f>
        <v>850000</v>
      </c>
    </row>
    <row r="39" spans="1:11" ht="16.7" customHeight="1" x14ac:dyDescent="0.2">
      <c r="A39" s="5" t="s">
        <v>117</v>
      </c>
      <c r="B39" s="5" t="s">
        <v>118</v>
      </c>
      <c r="C39" s="5" t="s">
        <v>119</v>
      </c>
      <c r="D39" s="1" t="s">
        <v>12</v>
      </c>
      <c r="E39" s="4">
        <f t="shared" si="0"/>
        <v>3</v>
      </c>
      <c r="F39" s="2"/>
      <c r="G39" s="3">
        <v>2</v>
      </c>
      <c r="H39" s="3">
        <v>1</v>
      </c>
      <c r="I39" s="14">
        <f>IFERROR(VLOOKUP(KHO!B39,GIA!$A$2:$D$200,2,0),0)</f>
        <v>1224786.7785714001</v>
      </c>
      <c r="J39" s="14">
        <f>IFERROR(VLOOKUP(KHO!B39,GIA!$A$2:$D$200,3,0),0)</f>
        <v>1770000</v>
      </c>
      <c r="K39" s="14">
        <f>IFERROR(VLOOKUP(KHO!B39,GIA!$A$2:$D$200,4,0),0)</f>
        <v>1500000</v>
      </c>
    </row>
    <row r="40" spans="1:11" ht="16.7" customHeight="1" x14ac:dyDescent="0.2">
      <c r="A40" s="5" t="s">
        <v>120</v>
      </c>
      <c r="B40" s="5" t="s">
        <v>121</v>
      </c>
      <c r="C40" s="5" t="s">
        <v>122</v>
      </c>
      <c r="D40" s="1" t="s">
        <v>12</v>
      </c>
      <c r="E40" s="4">
        <f t="shared" si="0"/>
        <v>1</v>
      </c>
      <c r="F40" s="2"/>
      <c r="G40" s="3">
        <v>1</v>
      </c>
      <c r="H40" s="3">
        <v>0</v>
      </c>
      <c r="I40" s="14">
        <f>IFERROR(VLOOKUP(KHO!B40,GIA!$A$2:$D$200,2,0),0)</f>
        <v>1761246.875</v>
      </c>
      <c r="J40" s="14">
        <f>IFERROR(VLOOKUP(KHO!B40,GIA!$A$2:$D$200,3,0),0)</f>
        <v>3110000</v>
      </c>
      <c r="K40" s="14">
        <f>IFERROR(VLOOKUP(KHO!B40,GIA!$A$2:$D$200,4,0),0)</f>
        <v>2300000</v>
      </c>
    </row>
    <row r="41" spans="1:11" ht="16.7" customHeight="1" x14ac:dyDescent="0.2">
      <c r="A41" s="5" t="s">
        <v>123</v>
      </c>
      <c r="B41" s="5" t="s">
        <v>124</v>
      </c>
      <c r="C41" s="5" t="s">
        <v>125</v>
      </c>
      <c r="D41" s="1" t="s">
        <v>12</v>
      </c>
      <c r="E41" s="4">
        <f t="shared" si="0"/>
        <v>13</v>
      </c>
      <c r="F41" s="2"/>
      <c r="G41" s="3">
        <v>5</v>
      </c>
      <c r="H41" s="3">
        <v>8</v>
      </c>
      <c r="I41" s="14">
        <f>IFERROR(VLOOKUP(KHO!B41,GIA!$A$2:$D$200,2,0),0)</f>
        <v>608975.75757576001</v>
      </c>
      <c r="J41" s="14">
        <f>IFERROR(VLOOKUP(KHO!B41,GIA!$A$2:$D$200,3,0),0)</f>
        <v>1150000</v>
      </c>
      <c r="K41" s="14">
        <f>IFERROR(VLOOKUP(KHO!B41,GIA!$A$2:$D$200,4,0),0)</f>
        <v>800000</v>
      </c>
    </row>
    <row r="42" spans="1:11" ht="16.7" customHeight="1" x14ac:dyDescent="0.2">
      <c r="A42" s="5" t="s">
        <v>126</v>
      </c>
      <c r="B42" s="5" t="s">
        <v>127</v>
      </c>
      <c r="C42" s="5" t="s">
        <v>128</v>
      </c>
      <c r="D42" s="1" t="s">
        <v>12</v>
      </c>
      <c r="E42" s="4">
        <f t="shared" si="0"/>
        <v>0</v>
      </c>
      <c r="F42" s="2"/>
      <c r="G42" s="3">
        <v>0</v>
      </c>
      <c r="H42" s="3">
        <v>0</v>
      </c>
      <c r="I42" s="14">
        <f>IFERROR(VLOOKUP(KHO!B42,GIA!$A$2:$D$200,2,0),0)</f>
        <v>1165600</v>
      </c>
      <c r="J42" s="14">
        <f>IFERROR(VLOOKUP(KHO!B42,GIA!$A$2:$D$200,3,0),0)</f>
        <v>1620000</v>
      </c>
      <c r="K42" s="14">
        <f>IFERROR(VLOOKUP(KHO!B42,GIA!$A$2:$D$200,4,0),0)</f>
        <v>1400000</v>
      </c>
    </row>
    <row r="43" spans="1:11" ht="16.7" customHeight="1" x14ac:dyDescent="0.2">
      <c r="A43" s="5" t="s">
        <v>129</v>
      </c>
      <c r="B43" s="5" t="s">
        <v>130</v>
      </c>
      <c r="C43" s="5" t="s">
        <v>131</v>
      </c>
      <c r="D43" s="1" t="s">
        <v>12</v>
      </c>
      <c r="E43" s="4">
        <f t="shared" si="0"/>
        <v>0</v>
      </c>
      <c r="F43" s="2"/>
      <c r="G43" s="3">
        <v>0</v>
      </c>
      <c r="H43" s="3">
        <v>0</v>
      </c>
      <c r="I43" s="14">
        <f>IFERROR(VLOOKUP(KHO!B43,GIA!$A$2:$D$200,2,0),0)</f>
        <v>0</v>
      </c>
      <c r="J43" s="14">
        <f>IFERROR(VLOOKUP(KHO!B43,GIA!$A$2:$D$200,3,0),0)</f>
        <v>0</v>
      </c>
      <c r="K43" s="14">
        <f>IFERROR(VLOOKUP(KHO!B43,GIA!$A$2:$D$200,4,0),0)</f>
        <v>0</v>
      </c>
    </row>
    <row r="44" spans="1:11" ht="16.7" customHeight="1" x14ac:dyDescent="0.2">
      <c r="A44" s="5" t="s">
        <v>132</v>
      </c>
      <c r="B44" s="5" t="s">
        <v>133</v>
      </c>
      <c r="C44" s="5" t="s">
        <v>134</v>
      </c>
      <c r="D44" s="1" t="s">
        <v>12</v>
      </c>
      <c r="E44" s="4">
        <f t="shared" si="0"/>
        <v>0</v>
      </c>
      <c r="F44" s="2"/>
      <c r="G44" s="3">
        <v>0</v>
      </c>
      <c r="H44" s="3">
        <v>0</v>
      </c>
      <c r="I44" s="14">
        <f>IFERROR(VLOOKUP(KHO!B44,GIA!$A$2:$D$200,2,0),0)</f>
        <v>2420360</v>
      </c>
      <c r="J44" s="14">
        <f>IFERROR(VLOOKUP(KHO!B44,GIA!$A$2:$D$200,3,0),0)</f>
        <v>3570000</v>
      </c>
      <c r="K44" s="14">
        <f>IFERROR(VLOOKUP(KHO!B44,GIA!$A$2:$D$200,4,0),0)</f>
        <v>2900000</v>
      </c>
    </row>
    <row r="45" spans="1:11" ht="16.7" customHeight="1" x14ac:dyDescent="0.2">
      <c r="A45" s="5" t="s">
        <v>135</v>
      </c>
      <c r="B45" s="5" t="s">
        <v>136</v>
      </c>
      <c r="C45" s="5" t="s">
        <v>137</v>
      </c>
      <c r="D45" s="1" t="s">
        <v>12</v>
      </c>
      <c r="E45" s="4">
        <f t="shared" si="0"/>
        <v>0</v>
      </c>
      <c r="F45" s="2"/>
      <c r="G45" s="3">
        <v>0</v>
      </c>
      <c r="H45" s="3">
        <v>0</v>
      </c>
      <c r="I45" s="14">
        <f>IFERROR(VLOOKUP(KHO!B45,GIA!$A$2:$D$200,2,0),0)</f>
        <v>0</v>
      </c>
      <c r="J45" s="14">
        <f>IFERROR(VLOOKUP(KHO!B45,GIA!$A$2:$D$200,3,0),0)</f>
        <v>0</v>
      </c>
      <c r="K45" s="14">
        <f>IFERROR(VLOOKUP(KHO!B45,GIA!$A$2:$D$200,4,0),0)</f>
        <v>0</v>
      </c>
    </row>
    <row r="46" spans="1:11" ht="16.7" customHeight="1" x14ac:dyDescent="0.2">
      <c r="A46" s="5" t="s">
        <v>138</v>
      </c>
      <c r="B46" s="5" t="s">
        <v>139</v>
      </c>
      <c r="C46" s="5" t="s">
        <v>140</v>
      </c>
      <c r="D46" s="1" t="s">
        <v>12</v>
      </c>
      <c r="E46" s="4">
        <f t="shared" si="0"/>
        <v>0</v>
      </c>
      <c r="F46" s="2"/>
      <c r="G46" s="3">
        <v>0</v>
      </c>
      <c r="H46" s="3">
        <v>0</v>
      </c>
      <c r="I46" s="14">
        <f>IFERROR(VLOOKUP(KHO!B46,GIA!$A$2:$D$200,2,0),0)</f>
        <v>0</v>
      </c>
      <c r="J46" s="14">
        <f>IFERROR(VLOOKUP(KHO!B46,GIA!$A$2:$D$200,3,0),0)</f>
        <v>0</v>
      </c>
      <c r="K46" s="14">
        <f>IFERROR(VLOOKUP(KHO!B46,GIA!$A$2:$D$200,4,0),0)</f>
        <v>0</v>
      </c>
    </row>
    <row r="47" spans="1:11" ht="16.7" customHeight="1" x14ac:dyDescent="0.2">
      <c r="A47" s="5" t="s">
        <v>141</v>
      </c>
      <c r="B47" s="5" t="s">
        <v>142</v>
      </c>
      <c r="C47" s="5" t="s">
        <v>143</v>
      </c>
      <c r="D47" s="1" t="s">
        <v>12</v>
      </c>
      <c r="E47" s="4">
        <f t="shared" si="0"/>
        <v>0</v>
      </c>
      <c r="F47" s="2"/>
      <c r="G47" s="3">
        <v>0</v>
      </c>
      <c r="H47" s="3">
        <v>0</v>
      </c>
      <c r="I47" s="14">
        <f>IFERROR(VLOOKUP(KHO!B47,GIA!$A$2:$D$200,2,0),0)</f>
        <v>851800</v>
      </c>
      <c r="J47" s="14">
        <f>IFERROR(VLOOKUP(KHO!B47,GIA!$A$2:$D$200,3,0),0)</f>
        <v>1960000</v>
      </c>
      <c r="K47" s="14">
        <f>IFERROR(VLOOKUP(KHO!B47,GIA!$A$2:$D$200,4,0),0)</f>
        <v>1300000</v>
      </c>
    </row>
    <row r="48" spans="1:11" ht="16.7" customHeight="1" x14ac:dyDescent="0.2">
      <c r="A48" s="5" t="s">
        <v>144</v>
      </c>
      <c r="B48" s="5" t="s">
        <v>145</v>
      </c>
      <c r="C48" s="5" t="s">
        <v>146</v>
      </c>
      <c r="D48" s="1" t="s">
        <v>12</v>
      </c>
      <c r="E48" s="4">
        <f t="shared" si="0"/>
        <v>2</v>
      </c>
      <c r="F48" s="2"/>
      <c r="G48" s="3">
        <v>0</v>
      </c>
      <c r="H48" s="3">
        <v>2</v>
      </c>
      <c r="I48" s="14">
        <f>IFERROR(VLOOKUP(KHO!B48,GIA!$A$2:$D$200,2,0),0)</f>
        <v>2004604.0909090999</v>
      </c>
      <c r="J48" s="14">
        <f>IFERROR(VLOOKUP(KHO!B48,GIA!$A$2:$D$200,3,0),0)</f>
        <v>2100000</v>
      </c>
      <c r="K48" s="14">
        <f>IFERROR(VLOOKUP(KHO!B48,GIA!$A$2:$D$200,4,0),0)</f>
        <v>2200000</v>
      </c>
    </row>
    <row r="49" spans="1:11" ht="16.7" customHeight="1" x14ac:dyDescent="0.2">
      <c r="A49" s="5" t="s">
        <v>147</v>
      </c>
      <c r="B49" s="5" t="s">
        <v>148</v>
      </c>
      <c r="C49" s="5" t="s">
        <v>149</v>
      </c>
      <c r="D49" s="1" t="s">
        <v>12</v>
      </c>
      <c r="E49" s="4">
        <f t="shared" si="0"/>
        <v>2</v>
      </c>
      <c r="F49" s="2"/>
      <c r="G49" s="3">
        <v>2</v>
      </c>
      <c r="H49" s="3">
        <v>0</v>
      </c>
      <c r="I49" s="14">
        <f>IFERROR(VLOOKUP(KHO!B49,GIA!$A$2:$D$200,2,0),0)</f>
        <v>1738009.3333333</v>
      </c>
      <c r="J49" s="14">
        <f>IFERROR(VLOOKUP(KHO!B49,GIA!$A$2:$D$200,3,0),0)</f>
        <v>3490000</v>
      </c>
      <c r="K49" s="14">
        <f>IFERROR(VLOOKUP(KHO!B49,GIA!$A$2:$D$200,4,0),0)</f>
        <v>2100000</v>
      </c>
    </row>
    <row r="50" spans="1:11" ht="16.7" customHeight="1" x14ac:dyDescent="0.2">
      <c r="A50" s="5" t="s">
        <v>150</v>
      </c>
      <c r="B50" s="5" t="s">
        <v>151</v>
      </c>
      <c r="C50" s="5" t="s">
        <v>152</v>
      </c>
      <c r="D50" s="1" t="s">
        <v>12</v>
      </c>
      <c r="E50" s="4">
        <f t="shared" si="0"/>
        <v>0</v>
      </c>
      <c r="F50" s="2"/>
      <c r="G50" s="3">
        <v>0</v>
      </c>
      <c r="H50" s="3">
        <v>0</v>
      </c>
      <c r="I50" s="14">
        <f>IFERROR(VLOOKUP(KHO!B50,GIA!$A$2:$D$200,2,0),0)</f>
        <v>2494212.1666667</v>
      </c>
      <c r="J50" s="14">
        <f>IFERROR(VLOOKUP(KHO!B50,GIA!$A$2:$D$200,3,0),0)</f>
        <v>2500000</v>
      </c>
      <c r="K50" s="14">
        <f>IFERROR(VLOOKUP(KHO!B50,GIA!$A$2:$D$200,4,0),0)</f>
        <v>2600000</v>
      </c>
    </row>
    <row r="51" spans="1:11" ht="16.7" customHeight="1" x14ac:dyDescent="0.2">
      <c r="A51" s="5" t="s">
        <v>153</v>
      </c>
      <c r="B51" s="5" t="s">
        <v>154</v>
      </c>
      <c r="C51" s="5" t="s">
        <v>155</v>
      </c>
      <c r="D51" s="1" t="s">
        <v>12</v>
      </c>
      <c r="E51" s="4">
        <f t="shared" si="0"/>
        <v>1</v>
      </c>
      <c r="F51" s="2"/>
      <c r="G51" s="3">
        <v>1</v>
      </c>
      <c r="H51" s="3">
        <v>0</v>
      </c>
      <c r="I51" s="14">
        <f>IFERROR(VLOOKUP(KHO!B51,GIA!$A$2:$D$200,2,0),0)</f>
        <v>2139325.1428570999</v>
      </c>
      <c r="J51" s="14">
        <f>IFERROR(VLOOKUP(KHO!B51,GIA!$A$2:$D$200,3,0),0)</f>
        <v>4850000</v>
      </c>
      <c r="K51" s="14">
        <f>IFERROR(VLOOKUP(KHO!B51,GIA!$A$2:$D$200,4,0),0)</f>
        <v>2600000</v>
      </c>
    </row>
    <row r="52" spans="1:11" ht="16.7" customHeight="1" x14ac:dyDescent="0.2">
      <c r="A52" s="5" t="s">
        <v>156</v>
      </c>
      <c r="B52" s="5" t="s">
        <v>157</v>
      </c>
      <c r="C52" s="5" t="s">
        <v>158</v>
      </c>
      <c r="D52" s="1" t="s">
        <v>12</v>
      </c>
      <c r="E52" s="4">
        <f t="shared" si="0"/>
        <v>0</v>
      </c>
      <c r="F52" s="2"/>
      <c r="G52" s="3">
        <v>0</v>
      </c>
      <c r="H52" s="3">
        <v>0</v>
      </c>
      <c r="I52" s="14">
        <f>IFERROR(VLOOKUP(KHO!B52,GIA!$A$2:$D$200,2,0),0)</f>
        <v>3113972.7058823998</v>
      </c>
      <c r="J52" s="14">
        <f>IFERROR(VLOOKUP(KHO!B52,GIA!$A$2:$D$200,3,0),0)</f>
        <v>3250000</v>
      </c>
      <c r="K52" s="14">
        <f>IFERROR(VLOOKUP(KHO!B52,GIA!$A$2:$D$200,4,0),0)</f>
        <v>3400000</v>
      </c>
    </row>
    <row r="53" spans="1:11" ht="16.7" customHeight="1" x14ac:dyDescent="0.2">
      <c r="A53" s="5" t="s">
        <v>159</v>
      </c>
      <c r="B53" s="5" t="s">
        <v>160</v>
      </c>
      <c r="C53" s="5" t="s">
        <v>161</v>
      </c>
      <c r="D53" s="1" t="s">
        <v>12</v>
      </c>
      <c r="E53" s="4">
        <f t="shared" si="0"/>
        <v>1</v>
      </c>
      <c r="F53" s="2"/>
      <c r="G53" s="3">
        <v>0</v>
      </c>
      <c r="H53" s="3">
        <v>1</v>
      </c>
      <c r="I53" s="14">
        <f>IFERROR(VLOOKUP(KHO!B53,GIA!$A$2:$D$200,2,0),0)</f>
        <v>2508560.25</v>
      </c>
      <c r="J53" s="14">
        <f>IFERROR(VLOOKUP(KHO!B53,GIA!$A$2:$D$200,3,0),0)</f>
        <v>5740000</v>
      </c>
      <c r="K53" s="14">
        <f>IFERROR(VLOOKUP(KHO!B53,GIA!$A$2:$D$200,4,0),0)</f>
        <v>3100000</v>
      </c>
    </row>
    <row r="54" spans="1:11" ht="16.7" customHeight="1" x14ac:dyDescent="0.2">
      <c r="A54" s="5" t="s">
        <v>162</v>
      </c>
      <c r="B54" s="5" t="s">
        <v>163</v>
      </c>
      <c r="C54" s="5" t="s">
        <v>164</v>
      </c>
      <c r="D54" s="1" t="s">
        <v>12</v>
      </c>
      <c r="E54" s="4">
        <f t="shared" si="0"/>
        <v>2</v>
      </c>
      <c r="F54" s="2"/>
      <c r="G54" s="3">
        <v>0</v>
      </c>
      <c r="H54" s="3">
        <v>2</v>
      </c>
      <c r="I54" s="14">
        <f>IFERROR(VLOOKUP(KHO!B54,GIA!$A$2:$D$200,2,0),0)</f>
        <v>2240058.25</v>
      </c>
      <c r="J54" s="14">
        <f>IFERROR(VLOOKUP(KHO!B54,GIA!$A$2:$D$200,3,0),0)</f>
        <v>2600000</v>
      </c>
      <c r="K54" s="14">
        <f>IFERROR(VLOOKUP(KHO!B54,GIA!$A$2:$D$200,4,0),0)</f>
        <v>2600000</v>
      </c>
    </row>
    <row r="55" spans="1:11" ht="16.7" customHeight="1" x14ac:dyDescent="0.2">
      <c r="A55" s="5" t="s">
        <v>165</v>
      </c>
      <c r="B55" s="5" t="s">
        <v>166</v>
      </c>
      <c r="C55" s="5" t="s">
        <v>167</v>
      </c>
      <c r="D55" s="1" t="s">
        <v>12</v>
      </c>
      <c r="E55" s="4">
        <f t="shared" si="0"/>
        <v>0</v>
      </c>
      <c r="F55" s="2"/>
      <c r="G55" s="3">
        <v>0</v>
      </c>
      <c r="H55" s="3">
        <v>0</v>
      </c>
      <c r="I55" s="14">
        <f>IFERROR(VLOOKUP(KHO!B55,GIA!$A$2:$D$200,2,0),0)</f>
        <v>2156958</v>
      </c>
      <c r="J55" s="14">
        <f>IFERROR(VLOOKUP(KHO!B55,GIA!$A$2:$D$200,3,0),0)</f>
        <v>4600000</v>
      </c>
      <c r="K55" s="14">
        <f>IFERROR(VLOOKUP(KHO!B55,GIA!$A$2:$D$200,4,0),0)</f>
        <v>2600000</v>
      </c>
    </row>
    <row r="56" spans="1:11" ht="16.7" customHeight="1" x14ac:dyDescent="0.2">
      <c r="A56" s="5" t="s">
        <v>168</v>
      </c>
      <c r="B56" s="5" t="s">
        <v>169</v>
      </c>
      <c r="C56" s="5" t="s">
        <v>170</v>
      </c>
      <c r="D56" s="1" t="s">
        <v>12</v>
      </c>
      <c r="E56" s="4">
        <f t="shared" si="0"/>
        <v>0</v>
      </c>
      <c r="F56" s="2"/>
      <c r="G56" s="3">
        <v>0</v>
      </c>
      <c r="H56" s="3">
        <v>0</v>
      </c>
      <c r="I56" s="14">
        <f>IFERROR(VLOOKUP(KHO!B56,GIA!$A$2:$D$200,2,0),0)</f>
        <v>3339262.5454544998</v>
      </c>
      <c r="J56" s="14">
        <f>IFERROR(VLOOKUP(KHO!B56,GIA!$A$2:$D$200,3,0),0)</f>
        <v>3400000</v>
      </c>
      <c r="K56" s="14">
        <f>IFERROR(VLOOKUP(KHO!B56,GIA!$A$2:$D$200,4,0),0)</f>
        <v>3700000</v>
      </c>
    </row>
    <row r="57" spans="1:11" ht="16.7" customHeight="1" x14ac:dyDescent="0.2">
      <c r="A57" s="5" t="s">
        <v>171</v>
      </c>
      <c r="B57" s="5" t="s">
        <v>172</v>
      </c>
      <c r="C57" s="5" t="s">
        <v>173</v>
      </c>
      <c r="D57" s="1" t="s">
        <v>12</v>
      </c>
      <c r="E57" s="4">
        <f t="shared" si="0"/>
        <v>0</v>
      </c>
      <c r="F57" s="2"/>
      <c r="G57" s="3">
        <v>0</v>
      </c>
      <c r="H57" s="3">
        <v>0</v>
      </c>
      <c r="I57" s="14">
        <f>IFERROR(VLOOKUP(KHO!B57,GIA!$A$2:$D$200,2,0),0)</f>
        <v>3780242</v>
      </c>
      <c r="J57" s="14">
        <f>IFERROR(VLOOKUP(KHO!B57,GIA!$A$2:$D$200,3,0),0)</f>
        <v>6210000</v>
      </c>
      <c r="K57" s="14">
        <f>IFERROR(VLOOKUP(KHO!B57,GIA!$A$2:$D$200,4,0),0)</f>
        <v>4500000</v>
      </c>
    </row>
    <row r="58" spans="1:11" ht="16.7" customHeight="1" x14ac:dyDescent="0.2">
      <c r="A58" s="5" t="s">
        <v>174</v>
      </c>
      <c r="B58" s="5" t="s">
        <v>175</v>
      </c>
      <c r="C58" s="5" t="s">
        <v>176</v>
      </c>
      <c r="D58" s="1" t="s">
        <v>12</v>
      </c>
      <c r="E58" s="4">
        <f t="shared" si="0"/>
        <v>1</v>
      </c>
      <c r="F58" s="2"/>
      <c r="G58" s="3">
        <v>1</v>
      </c>
      <c r="H58" s="3">
        <v>0</v>
      </c>
      <c r="I58" s="14">
        <f>IFERROR(VLOOKUP(KHO!B58,GIA!$A$2:$D$200,2,0),0)</f>
        <v>0</v>
      </c>
      <c r="J58" s="14">
        <f>IFERROR(VLOOKUP(KHO!B58,GIA!$A$2:$D$200,3,0),0)</f>
        <v>0</v>
      </c>
      <c r="K58" s="14">
        <f>IFERROR(VLOOKUP(KHO!B58,GIA!$A$2:$D$200,4,0),0)</f>
        <v>0</v>
      </c>
    </row>
    <row r="59" spans="1:11" ht="16.7" customHeight="1" x14ac:dyDescent="0.2">
      <c r="A59" s="5" t="s">
        <v>177</v>
      </c>
      <c r="B59" s="5" t="s">
        <v>178</v>
      </c>
      <c r="C59" s="5" t="s">
        <v>179</v>
      </c>
      <c r="D59" s="1" t="s">
        <v>12</v>
      </c>
      <c r="E59" s="4">
        <f t="shared" si="0"/>
        <v>0</v>
      </c>
      <c r="F59" s="2"/>
      <c r="G59" s="3">
        <v>0</v>
      </c>
      <c r="H59" s="3">
        <v>0</v>
      </c>
      <c r="I59" s="14">
        <f>IFERROR(VLOOKUP(KHO!B59,GIA!$A$2:$D$200,2,0),0)</f>
        <v>3031148</v>
      </c>
      <c r="J59" s="14">
        <f>IFERROR(VLOOKUP(KHO!B59,GIA!$A$2:$D$200,3,0),0)</f>
        <v>5900000</v>
      </c>
      <c r="K59" s="14">
        <f>IFERROR(VLOOKUP(KHO!B59,GIA!$A$2:$D$200,4,0),0)</f>
        <v>4500000</v>
      </c>
    </row>
    <row r="60" spans="1:11" ht="16.7" customHeight="1" x14ac:dyDescent="0.2">
      <c r="A60" s="5" t="s">
        <v>180</v>
      </c>
      <c r="B60" s="5" t="s">
        <v>181</v>
      </c>
      <c r="C60" s="5" t="s">
        <v>182</v>
      </c>
      <c r="D60" s="1" t="s">
        <v>12</v>
      </c>
      <c r="E60" s="4">
        <f t="shared" si="0"/>
        <v>1</v>
      </c>
      <c r="F60" s="2"/>
      <c r="G60" s="3">
        <v>1</v>
      </c>
      <c r="H60" s="3">
        <v>0</v>
      </c>
      <c r="I60" s="14">
        <f>IFERROR(VLOOKUP(KHO!B60,GIA!$A$2:$D$200,2,0),0)</f>
        <v>4429803.5</v>
      </c>
      <c r="J60" s="14">
        <f>IFERROR(VLOOKUP(KHO!B60,GIA!$A$2:$D$200,3,0),0)</f>
        <v>4100000</v>
      </c>
      <c r="K60" s="14">
        <f>IFERROR(VLOOKUP(KHO!B60,GIA!$A$2:$D$200,4,0),0)</f>
        <v>4500000</v>
      </c>
    </row>
    <row r="61" spans="1:11" ht="16.7" customHeight="1" x14ac:dyDescent="0.2">
      <c r="A61" s="5" t="s">
        <v>183</v>
      </c>
      <c r="B61" s="5" t="s">
        <v>184</v>
      </c>
      <c r="C61" s="5" t="s">
        <v>185</v>
      </c>
      <c r="D61" s="1" t="s">
        <v>12</v>
      </c>
      <c r="E61" s="4">
        <f t="shared" si="0"/>
        <v>0</v>
      </c>
      <c r="F61" s="2"/>
      <c r="G61" s="3">
        <v>0</v>
      </c>
      <c r="H61" s="3">
        <v>0</v>
      </c>
      <c r="I61" s="14">
        <f>IFERROR(VLOOKUP(KHO!B61,GIA!$A$2:$D$200,2,0),0)</f>
        <v>4635305.25</v>
      </c>
      <c r="J61" s="14">
        <f>IFERROR(VLOOKUP(KHO!B61,GIA!$A$2:$D$200,3,0),0)</f>
        <v>6860000</v>
      </c>
      <c r="K61" s="14">
        <f>IFERROR(VLOOKUP(KHO!B61,GIA!$A$2:$D$200,4,0),0)</f>
        <v>5500000</v>
      </c>
    </row>
    <row r="62" spans="1:11" ht="16.7" customHeight="1" x14ac:dyDescent="0.2">
      <c r="A62" s="5" t="s">
        <v>186</v>
      </c>
      <c r="B62" s="5" t="s">
        <v>187</v>
      </c>
      <c r="C62" s="5" t="s">
        <v>188</v>
      </c>
      <c r="D62" s="1" t="s">
        <v>12</v>
      </c>
      <c r="E62" s="4">
        <f t="shared" si="0"/>
        <v>0</v>
      </c>
      <c r="F62" s="2"/>
      <c r="G62" s="3">
        <v>0</v>
      </c>
      <c r="H62" s="3">
        <v>0</v>
      </c>
      <c r="I62" s="14">
        <f>IFERROR(VLOOKUP(KHO!B62,GIA!$A$2:$D$200,2,0),0)</f>
        <v>0</v>
      </c>
      <c r="J62" s="14">
        <f>IFERROR(VLOOKUP(KHO!B62,GIA!$A$2:$D$200,3,0),0)</f>
        <v>0</v>
      </c>
      <c r="K62" s="14">
        <f>IFERROR(VLOOKUP(KHO!B62,GIA!$A$2:$D$200,4,0),0)</f>
        <v>0</v>
      </c>
    </row>
    <row r="63" spans="1:11" ht="16.7" customHeight="1" x14ac:dyDescent="0.2">
      <c r="A63" s="5" t="s">
        <v>189</v>
      </c>
      <c r="B63" s="5" t="s">
        <v>190</v>
      </c>
      <c r="C63" s="5" t="s">
        <v>191</v>
      </c>
      <c r="D63" s="1" t="s">
        <v>12</v>
      </c>
      <c r="E63" s="4">
        <f t="shared" si="0"/>
        <v>0</v>
      </c>
      <c r="F63" s="2"/>
      <c r="G63" s="3">
        <v>0</v>
      </c>
      <c r="H63" s="3">
        <v>0</v>
      </c>
      <c r="I63" s="14">
        <f>IFERROR(VLOOKUP(KHO!B63,GIA!$A$2:$D$200,2,0),0)</f>
        <v>0</v>
      </c>
      <c r="J63" s="14">
        <f>IFERROR(VLOOKUP(KHO!B63,GIA!$A$2:$D$200,3,0),0)</f>
        <v>0</v>
      </c>
      <c r="K63" s="14">
        <f>IFERROR(VLOOKUP(KHO!B63,GIA!$A$2:$D$200,4,0),0)</f>
        <v>0</v>
      </c>
    </row>
    <row r="64" spans="1:11" ht="16.7" customHeight="1" x14ac:dyDescent="0.2">
      <c r="A64" s="5" t="s">
        <v>192</v>
      </c>
      <c r="B64" s="5" t="s">
        <v>193</v>
      </c>
      <c r="C64" s="5" t="s">
        <v>194</v>
      </c>
      <c r="D64" s="1" t="s">
        <v>12</v>
      </c>
      <c r="E64" s="4">
        <f t="shared" si="0"/>
        <v>0</v>
      </c>
      <c r="F64" s="2"/>
      <c r="G64" s="3">
        <v>0</v>
      </c>
      <c r="H64" s="3">
        <v>0</v>
      </c>
      <c r="I64" s="14">
        <f>IFERROR(VLOOKUP(KHO!B64,GIA!$A$2:$D$200,2,0),0)</f>
        <v>0</v>
      </c>
      <c r="J64" s="14">
        <f>IFERROR(VLOOKUP(KHO!B64,GIA!$A$2:$D$200,3,0),0)</f>
        <v>0</v>
      </c>
      <c r="K64" s="14">
        <f>IFERROR(VLOOKUP(KHO!B64,GIA!$A$2:$D$200,4,0),0)</f>
        <v>0</v>
      </c>
    </row>
    <row r="65" spans="1:11" ht="16.7" customHeight="1" x14ac:dyDescent="0.2">
      <c r="A65" s="5" t="s">
        <v>195</v>
      </c>
      <c r="B65" s="5" t="s">
        <v>196</v>
      </c>
      <c r="C65" s="5" t="s">
        <v>197</v>
      </c>
      <c r="D65" s="1" t="s">
        <v>12</v>
      </c>
      <c r="E65" s="4">
        <f t="shared" si="0"/>
        <v>1</v>
      </c>
      <c r="F65" s="2"/>
      <c r="G65" s="3">
        <v>1</v>
      </c>
      <c r="H65" s="3">
        <v>0</v>
      </c>
      <c r="I65" s="14">
        <f>IFERROR(VLOOKUP(KHO!B65,GIA!$A$2:$D$200,2,0),0)</f>
        <v>5078111</v>
      </c>
      <c r="J65" s="14">
        <f>IFERROR(VLOOKUP(KHO!B65,GIA!$A$2:$D$200,3,0),0)</f>
        <v>7770000</v>
      </c>
      <c r="K65" s="14">
        <f>IFERROR(VLOOKUP(KHO!B65,GIA!$A$2:$D$200,4,0),0)</f>
        <v>6200000</v>
      </c>
    </row>
    <row r="66" spans="1:11" ht="16.7" customHeight="1" x14ac:dyDescent="0.2">
      <c r="A66" s="5" t="s">
        <v>198</v>
      </c>
      <c r="B66" s="5" t="s">
        <v>199</v>
      </c>
      <c r="C66" s="5" t="s">
        <v>200</v>
      </c>
      <c r="D66" s="1" t="s">
        <v>12</v>
      </c>
      <c r="E66" s="4">
        <f t="shared" si="0"/>
        <v>0</v>
      </c>
      <c r="F66" s="2"/>
      <c r="G66" s="3">
        <v>0</v>
      </c>
      <c r="H66" s="3">
        <v>0</v>
      </c>
      <c r="I66" s="14">
        <f>IFERROR(VLOOKUP(KHO!B66,GIA!$A$2:$D$200,2,0),0)</f>
        <v>0</v>
      </c>
      <c r="J66" s="14">
        <f>IFERROR(VLOOKUP(KHO!B66,GIA!$A$2:$D$200,3,0),0)</f>
        <v>0</v>
      </c>
      <c r="K66" s="14">
        <f>IFERROR(VLOOKUP(KHO!B66,GIA!$A$2:$D$200,4,0),0)</f>
        <v>0</v>
      </c>
    </row>
    <row r="67" spans="1:11" ht="16.7" customHeight="1" x14ac:dyDescent="0.2">
      <c r="A67" s="5" t="s">
        <v>201</v>
      </c>
      <c r="B67" s="5" t="s">
        <v>202</v>
      </c>
      <c r="C67" s="5" t="s">
        <v>203</v>
      </c>
      <c r="D67" s="1" t="s">
        <v>12</v>
      </c>
      <c r="E67" s="4">
        <f t="shared" ref="E67:E130" si="2">G67+H67</f>
        <v>8</v>
      </c>
      <c r="F67" s="2"/>
      <c r="G67" s="3">
        <v>3</v>
      </c>
      <c r="H67" s="3">
        <v>5</v>
      </c>
      <c r="I67" s="14">
        <f>IFERROR(VLOOKUP(KHO!B67,GIA!$A$2:$D$200,2,0),0)</f>
        <v>1746700</v>
      </c>
      <c r="J67" s="14">
        <f>IFERROR(VLOOKUP(KHO!B67,GIA!$A$2:$D$200,3,0),0)</f>
        <v>2340000</v>
      </c>
      <c r="K67" s="14">
        <f>IFERROR(VLOOKUP(KHO!B67,GIA!$A$2:$D$200,4,0),0)</f>
        <v>2200000</v>
      </c>
    </row>
    <row r="68" spans="1:11" ht="16.7" customHeight="1" x14ac:dyDescent="0.2">
      <c r="A68" s="5" t="s">
        <v>204</v>
      </c>
      <c r="B68" s="5" t="s">
        <v>205</v>
      </c>
      <c r="C68" s="5" t="s">
        <v>206</v>
      </c>
      <c r="D68" s="1" t="s">
        <v>12</v>
      </c>
      <c r="E68" s="4">
        <f t="shared" si="2"/>
        <v>0</v>
      </c>
      <c r="F68" s="2"/>
      <c r="G68" s="3">
        <v>0</v>
      </c>
      <c r="H68" s="3">
        <v>0</v>
      </c>
      <c r="I68" s="14">
        <f>IFERROR(VLOOKUP(KHO!B68,GIA!$A$2:$D$200,2,0),0)</f>
        <v>1746700</v>
      </c>
      <c r="J68" s="14">
        <f>IFERROR(VLOOKUP(KHO!B68,GIA!$A$2:$D$200,3,0),0)</f>
        <v>2340000</v>
      </c>
      <c r="K68" s="14">
        <f>IFERROR(VLOOKUP(KHO!B68,GIA!$A$2:$D$200,4,0),0)</f>
        <v>2200000</v>
      </c>
    </row>
    <row r="69" spans="1:11" ht="16.7" customHeight="1" x14ac:dyDescent="0.2">
      <c r="A69" s="5" t="s">
        <v>207</v>
      </c>
      <c r="B69" s="5" t="s">
        <v>208</v>
      </c>
      <c r="C69" s="5" t="s">
        <v>209</v>
      </c>
      <c r="D69" s="1" t="s">
        <v>12</v>
      </c>
      <c r="E69" s="4">
        <f t="shared" si="2"/>
        <v>5</v>
      </c>
      <c r="F69" s="2"/>
      <c r="G69" s="3">
        <v>2</v>
      </c>
      <c r="H69" s="3">
        <v>3</v>
      </c>
      <c r="I69" s="14">
        <f>IFERROR(VLOOKUP(KHO!B69,GIA!$A$2:$D$200,2,0),0)</f>
        <v>1649174.75</v>
      </c>
      <c r="J69" s="14">
        <f>IFERROR(VLOOKUP(KHO!B69,GIA!$A$2:$D$200,3,0),0)</f>
        <v>2000000</v>
      </c>
      <c r="K69" s="14">
        <f>IFERROR(VLOOKUP(KHO!B69,GIA!$A$2:$D$200,4,0),0)</f>
        <v>1900000</v>
      </c>
    </row>
    <row r="70" spans="1:11" ht="16.7" customHeight="1" x14ac:dyDescent="0.2">
      <c r="A70" s="5" t="s">
        <v>210</v>
      </c>
      <c r="B70" s="5" t="s">
        <v>211</v>
      </c>
      <c r="C70" s="5" t="s">
        <v>212</v>
      </c>
      <c r="D70" s="1" t="s">
        <v>12</v>
      </c>
      <c r="E70" s="4">
        <f t="shared" si="2"/>
        <v>5</v>
      </c>
      <c r="F70" s="2"/>
      <c r="G70" s="3">
        <v>0</v>
      </c>
      <c r="H70" s="3">
        <v>5</v>
      </c>
      <c r="I70" s="14">
        <f>IFERROR(VLOOKUP(KHO!B70,GIA!$A$2:$D$200,2,0),0)</f>
        <v>0</v>
      </c>
      <c r="J70" s="14">
        <f>IFERROR(VLOOKUP(KHO!B70,GIA!$A$2:$D$200,3,0),0)</f>
        <v>0</v>
      </c>
      <c r="K70" s="14">
        <f>IFERROR(VLOOKUP(KHO!B70,GIA!$A$2:$D$200,4,0),0)</f>
        <v>0</v>
      </c>
    </row>
    <row r="71" spans="1:11" ht="16.7" customHeight="1" x14ac:dyDescent="0.2">
      <c r="A71" s="5" t="s">
        <v>213</v>
      </c>
      <c r="B71" s="5" t="s">
        <v>214</v>
      </c>
      <c r="C71" s="5" t="s">
        <v>215</v>
      </c>
      <c r="D71" s="1" t="s">
        <v>12</v>
      </c>
      <c r="E71" s="4">
        <f t="shared" si="2"/>
        <v>4</v>
      </c>
      <c r="F71" s="2"/>
      <c r="G71" s="3">
        <v>2</v>
      </c>
      <c r="H71" s="3">
        <v>2</v>
      </c>
      <c r="I71" s="14">
        <f>IFERROR(VLOOKUP(KHO!B71,GIA!$A$2:$D$200,2,0),0)</f>
        <v>2478013.5</v>
      </c>
      <c r="J71" s="14">
        <f>IFERROR(VLOOKUP(KHO!B71,GIA!$A$2:$D$200,3,0),0)</f>
        <v>3150000</v>
      </c>
      <c r="K71" s="14">
        <f>IFERROR(VLOOKUP(KHO!B71,GIA!$A$2:$D$200,4,0),0)</f>
        <v>2900000</v>
      </c>
    </row>
    <row r="72" spans="1:11" ht="16.7" customHeight="1" x14ac:dyDescent="0.2">
      <c r="A72" s="5" t="s">
        <v>216</v>
      </c>
      <c r="B72" s="5" t="s">
        <v>217</v>
      </c>
      <c r="C72" s="5" t="s">
        <v>218</v>
      </c>
      <c r="D72" s="1" t="s">
        <v>12</v>
      </c>
      <c r="E72" s="4">
        <f t="shared" si="2"/>
        <v>0</v>
      </c>
      <c r="F72" s="2"/>
      <c r="G72" s="3">
        <v>0</v>
      </c>
      <c r="H72" s="3">
        <v>0</v>
      </c>
      <c r="I72" s="14">
        <f>IFERROR(VLOOKUP(KHO!B72,GIA!$A$2:$D$200,2,0),0)</f>
        <v>2312010</v>
      </c>
      <c r="J72" s="14">
        <f>IFERROR(VLOOKUP(KHO!B72,GIA!$A$2:$D$200,3,0),0)</f>
        <v>3350000</v>
      </c>
      <c r="K72" s="14">
        <f>IFERROR(VLOOKUP(KHO!B72,GIA!$A$2:$D$200,4,0),0)</f>
        <v>2900000</v>
      </c>
    </row>
    <row r="73" spans="1:11" ht="16.7" customHeight="1" x14ac:dyDescent="0.2">
      <c r="A73" s="5" t="s">
        <v>219</v>
      </c>
      <c r="B73" s="5" t="s">
        <v>220</v>
      </c>
      <c r="C73" s="5" t="s">
        <v>221</v>
      </c>
      <c r="D73" s="1" t="s">
        <v>12</v>
      </c>
      <c r="E73" s="4">
        <f t="shared" si="2"/>
        <v>6</v>
      </c>
      <c r="F73" s="2"/>
      <c r="G73" s="3">
        <v>1</v>
      </c>
      <c r="H73" s="3">
        <v>5</v>
      </c>
      <c r="I73" s="14">
        <f>IFERROR(VLOOKUP(KHO!B73,GIA!$A$2:$D$200,2,0),0)</f>
        <v>2305088.75</v>
      </c>
      <c r="J73" s="14">
        <f>IFERROR(VLOOKUP(KHO!B73,GIA!$A$2:$D$200,3,0),0)</f>
        <v>2630000</v>
      </c>
      <c r="K73" s="14">
        <f>IFERROR(VLOOKUP(KHO!B73,GIA!$A$2:$D$200,4,0),0)</f>
        <v>2600000</v>
      </c>
    </row>
    <row r="74" spans="1:11" ht="16.7" customHeight="1" x14ac:dyDescent="0.2">
      <c r="A74" s="5" t="s">
        <v>222</v>
      </c>
      <c r="B74" s="5" t="s">
        <v>223</v>
      </c>
      <c r="C74" s="5" t="s">
        <v>224</v>
      </c>
      <c r="D74" s="1" t="s">
        <v>12</v>
      </c>
      <c r="E74" s="4">
        <f t="shared" si="2"/>
        <v>0</v>
      </c>
      <c r="F74" s="2"/>
      <c r="G74" s="3">
        <v>0</v>
      </c>
      <c r="H74" s="3">
        <v>0</v>
      </c>
      <c r="I74" s="14">
        <f>IFERROR(VLOOKUP(KHO!B74,GIA!$A$2:$D$200,2,0),0)</f>
        <v>2095310</v>
      </c>
      <c r="J74" s="14">
        <f>IFERROR(VLOOKUP(KHO!B74,GIA!$A$2:$D$200,3,0),0)</f>
        <v>2810000</v>
      </c>
      <c r="K74" s="14">
        <f>IFERROR(VLOOKUP(KHO!B74,GIA!$A$2:$D$200,4,0),0)</f>
        <v>2500000</v>
      </c>
    </row>
    <row r="75" spans="1:11" ht="16.7" customHeight="1" x14ac:dyDescent="0.2">
      <c r="A75" s="5" t="s">
        <v>225</v>
      </c>
      <c r="B75" s="5" t="s">
        <v>226</v>
      </c>
      <c r="C75" s="5" t="s">
        <v>227</v>
      </c>
      <c r="D75" s="1" t="s">
        <v>12</v>
      </c>
      <c r="E75" s="4">
        <f t="shared" si="2"/>
        <v>0</v>
      </c>
      <c r="F75" s="2"/>
      <c r="G75" s="3">
        <v>0</v>
      </c>
      <c r="H75" s="3">
        <v>0</v>
      </c>
      <c r="I75" s="14">
        <f>IFERROR(VLOOKUP(KHO!B75,GIA!$A$2:$D$200,2,0),0)</f>
        <v>0</v>
      </c>
      <c r="J75" s="14">
        <f>IFERROR(VLOOKUP(KHO!B75,GIA!$A$2:$D$200,3,0),0)</f>
        <v>0</v>
      </c>
      <c r="K75" s="14">
        <f>IFERROR(VLOOKUP(KHO!B75,GIA!$A$2:$D$200,4,0),0)</f>
        <v>0</v>
      </c>
    </row>
    <row r="76" spans="1:11" ht="16.7" customHeight="1" x14ac:dyDescent="0.2">
      <c r="A76" s="5" t="s">
        <v>228</v>
      </c>
      <c r="B76" s="5" t="s">
        <v>229</v>
      </c>
      <c r="C76" s="5" t="s">
        <v>230</v>
      </c>
      <c r="D76" s="1" t="s">
        <v>12</v>
      </c>
      <c r="E76" s="4">
        <f t="shared" si="2"/>
        <v>0</v>
      </c>
      <c r="F76" s="2"/>
      <c r="G76" s="3">
        <v>0</v>
      </c>
      <c r="H76" s="3">
        <v>0</v>
      </c>
      <c r="I76" s="14">
        <f>IFERROR(VLOOKUP(KHO!B76,GIA!$A$2:$D$200,2,0),0)</f>
        <v>0</v>
      </c>
      <c r="J76" s="14">
        <f>IFERROR(VLOOKUP(KHO!B76,GIA!$A$2:$D$200,3,0),0)</f>
        <v>0</v>
      </c>
      <c r="K76" s="14">
        <f>IFERROR(VLOOKUP(KHO!B76,GIA!$A$2:$D$200,4,0),0)</f>
        <v>0</v>
      </c>
    </row>
    <row r="77" spans="1:11" ht="16.7" customHeight="1" x14ac:dyDescent="0.2">
      <c r="A77" s="5" t="s">
        <v>231</v>
      </c>
      <c r="B77" s="5" t="s">
        <v>232</v>
      </c>
      <c r="C77" s="5" t="s">
        <v>233</v>
      </c>
      <c r="D77" s="1" t="s">
        <v>12</v>
      </c>
      <c r="E77" s="4">
        <f t="shared" si="2"/>
        <v>0</v>
      </c>
      <c r="F77" s="2"/>
      <c r="G77" s="3">
        <v>0</v>
      </c>
      <c r="H77" s="3">
        <v>0</v>
      </c>
      <c r="I77" s="14">
        <f>IFERROR(VLOOKUP(KHO!B77,GIA!$A$2:$D$200,2,0),0)</f>
        <v>0</v>
      </c>
      <c r="J77" s="14">
        <f>IFERROR(VLOOKUP(KHO!B77,GIA!$A$2:$D$200,3,0),0)</f>
        <v>0</v>
      </c>
      <c r="K77" s="14">
        <f>IFERROR(VLOOKUP(KHO!B77,GIA!$A$2:$D$200,4,0),0)</f>
        <v>0</v>
      </c>
    </row>
    <row r="78" spans="1:11" ht="16.7" customHeight="1" x14ac:dyDescent="0.2">
      <c r="A78" s="5" t="s">
        <v>234</v>
      </c>
      <c r="B78" s="5" t="s">
        <v>235</v>
      </c>
      <c r="C78" s="5" t="s">
        <v>236</v>
      </c>
      <c r="D78" s="1" t="s">
        <v>12</v>
      </c>
      <c r="E78" s="4">
        <f t="shared" si="2"/>
        <v>5</v>
      </c>
      <c r="F78" s="2"/>
      <c r="G78" s="3">
        <v>0</v>
      </c>
      <c r="H78" s="3">
        <v>5</v>
      </c>
      <c r="I78" s="14">
        <f>IFERROR(VLOOKUP(KHO!B78,GIA!$A$2:$D$200,2,0),0)</f>
        <v>2595426.4285714002</v>
      </c>
      <c r="J78" s="14">
        <f>IFERROR(VLOOKUP(KHO!B78,GIA!$A$2:$D$200,3,0),0)</f>
        <v>2550000</v>
      </c>
      <c r="K78" s="14">
        <f>IFERROR(VLOOKUP(KHO!B78,GIA!$A$2:$D$200,4,0),0)</f>
        <v>2500000</v>
      </c>
    </row>
    <row r="79" spans="1:11" ht="16.7" customHeight="1" x14ac:dyDescent="0.2">
      <c r="A79" s="5" t="s">
        <v>237</v>
      </c>
      <c r="B79" s="5" t="s">
        <v>238</v>
      </c>
      <c r="C79" s="5" t="s">
        <v>239</v>
      </c>
      <c r="D79" s="1" t="s">
        <v>12</v>
      </c>
      <c r="E79" s="4">
        <f t="shared" si="2"/>
        <v>0</v>
      </c>
      <c r="F79" s="2"/>
      <c r="G79" s="3">
        <v>0</v>
      </c>
      <c r="H79" s="3">
        <v>0</v>
      </c>
      <c r="I79" s="14">
        <f>IFERROR(VLOOKUP(KHO!B79,GIA!$A$2:$D$200,2,0),0)</f>
        <v>0</v>
      </c>
      <c r="J79" s="14">
        <f>IFERROR(VLOOKUP(KHO!B79,GIA!$A$2:$D$200,3,0),0)</f>
        <v>0</v>
      </c>
      <c r="K79" s="14">
        <f>IFERROR(VLOOKUP(KHO!B79,GIA!$A$2:$D$200,4,0),0)</f>
        <v>0</v>
      </c>
    </row>
    <row r="80" spans="1:11" ht="16.7" customHeight="1" x14ac:dyDescent="0.2">
      <c r="A80" s="5" t="s">
        <v>240</v>
      </c>
      <c r="B80" s="5" t="s">
        <v>241</v>
      </c>
      <c r="C80" s="5" t="s">
        <v>242</v>
      </c>
      <c r="D80" s="1" t="s">
        <v>12</v>
      </c>
      <c r="E80" s="4">
        <f t="shared" si="2"/>
        <v>0</v>
      </c>
      <c r="F80" s="2"/>
      <c r="G80" s="3">
        <v>0</v>
      </c>
      <c r="H80" s="3">
        <v>0</v>
      </c>
      <c r="I80" s="14">
        <f>IFERROR(VLOOKUP(KHO!B80,GIA!$A$2:$D$200,2,0),0)</f>
        <v>0</v>
      </c>
      <c r="J80" s="14">
        <f>IFERROR(VLOOKUP(KHO!B80,GIA!$A$2:$D$200,3,0),0)</f>
        <v>0</v>
      </c>
      <c r="K80" s="14">
        <f>IFERROR(VLOOKUP(KHO!B80,GIA!$A$2:$D$200,4,0),0)</f>
        <v>0</v>
      </c>
    </row>
    <row r="81" spans="1:11" ht="16.7" customHeight="1" x14ac:dyDescent="0.2">
      <c r="A81" s="5" t="s">
        <v>243</v>
      </c>
      <c r="B81" s="5" t="s">
        <v>244</v>
      </c>
      <c r="C81" s="5" t="s">
        <v>245</v>
      </c>
      <c r="D81" s="1" t="s">
        <v>12</v>
      </c>
      <c r="E81" s="4">
        <f t="shared" si="2"/>
        <v>10</v>
      </c>
      <c r="F81" s="2"/>
      <c r="G81" s="3">
        <v>0</v>
      </c>
      <c r="H81" s="3">
        <v>10</v>
      </c>
      <c r="I81" s="14">
        <f>IFERROR(VLOOKUP(KHO!B81,GIA!$A$2:$D$200,2,0),0)</f>
        <v>696889.04761905002</v>
      </c>
      <c r="J81" s="14">
        <f>IFERROR(VLOOKUP(KHO!B81,GIA!$A$2:$D$200,3,0),0)</f>
        <v>975000</v>
      </c>
      <c r="K81" s="14">
        <f>IFERROR(VLOOKUP(KHO!B81,GIA!$A$2:$D$200,4,0),0)</f>
        <v>900000</v>
      </c>
    </row>
    <row r="82" spans="1:11" ht="16.7" customHeight="1" x14ac:dyDescent="0.2">
      <c r="A82" s="5" t="s">
        <v>246</v>
      </c>
      <c r="B82" s="5" t="s">
        <v>247</v>
      </c>
      <c r="C82" s="5" t="s">
        <v>248</v>
      </c>
      <c r="D82" s="1" t="s">
        <v>12</v>
      </c>
      <c r="E82" s="4">
        <f t="shared" si="2"/>
        <v>0</v>
      </c>
      <c r="F82" s="2"/>
      <c r="G82" s="3">
        <v>0</v>
      </c>
      <c r="H82" s="3">
        <v>0</v>
      </c>
      <c r="I82" s="14">
        <f>IFERROR(VLOOKUP(KHO!B82,GIA!$A$2:$D$200,2,0),0)</f>
        <v>0</v>
      </c>
      <c r="J82" s="14">
        <f>IFERROR(VLOOKUP(KHO!B82,GIA!$A$2:$D$200,3,0),0)</f>
        <v>0</v>
      </c>
      <c r="K82" s="14">
        <f>IFERROR(VLOOKUP(KHO!B82,GIA!$A$2:$D$200,4,0),0)</f>
        <v>0</v>
      </c>
    </row>
    <row r="83" spans="1:11" ht="16.7" customHeight="1" x14ac:dyDescent="0.2">
      <c r="A83" s="5" t="s">
        <v>249</v>
      </c>
      <c r="B83" s="5" t="s">
        <v>250</v>
      </c>
      <c r="C83" s="5" t="s">
        <v>251</v>
      </c>
      <c r="D83" s="1" t="s">
        <v>12</v>
      </c>
      <c r="E83" s="4">
        <f t="shared" si="2"/>
        <v>10</v>
      </c>
      <c r="F83" s="2"/>
      <c r="G83" s="3">
        <v>0</v>
      </c>
      <c r="H83" s="3">
        <v>10</v>
      </c>
      <c r="I83" s="14">
        <f>IFERROR(VLOOKUP(KHO!B83,GIA!$A$2:$D$200,2,0),0)</f>
        <v>1061632.3684211001</v>
      </c>
      <c r="J83" s="14">
        <f>IFERROR(VLOOKUP(KHO!B83,GIA!$A$2:$D$200,3,0),0)</f>
        <v>1390000</v>
      </c>
      <c r="K83" s="14">
        <f>IFERROR(VLOOKUP(KHO!B83,GIA!$A$2:$D$200,4,0),0)</f>
        <v>1400000</v>
      </c>
    </row>
    <row r="84" spans="1:11" ht="16.7" customHeight="1" x14ac:dyDescent="0.2">
      <c r="A84" s="5" t="s">
        <v>252</v>
      </c>
      <c r="B84" s="5" t="s">
        <v>253</v>
      </c>
      <c r="C84" s="5" t="s">
        <v>254</v>
      </c>
      <c r="D84" s="1" t="s">
        <v>12</v>
      </c>
      <c r="E84" s="4">
        <f t="shared" si="2"/>
        <v>4</v>
      </c>
      <c r="F84" s="2"/>
      <c r="G84" s="3">
        <v>0</v>
      </c>
      <c r="H84" s="3">
        <v>4</v>
      </c>
      <c r="I84" s="14">
        <f>IFERROR(VLOOKUP(KHO!B84,GIA!$A$2:$D$200,2,0),0)</f>
        <v>461614.21052631998</v>
      </c>
      <c r="J84" s="14">
        <f>IFERROR(VLOOKUP(KHO!B84,GIA!$A$2:$D$200,3,0),0)</f>
        <v>718000</v>
      </c>
      <c r="K84" s="14">
        <f>IFERROR(VLOOKUP(KHO!B84,GIA!$A$2:$D$200,4,0),0)</f>
        <v>650000</v>
      </c>
    </row>
    <row r="85" spans="1:11" ht="16.7" customHeight="1" x14ac:dyDescent="0.2">
      <c r="A85" s="5" t="s">
        <v>255</v>
      </c>
      <c r="B85" s="5" t="s">
        <v>256</v>
      </c>
      <c r="C85" s="5" t="s">
        <v>257</v>
      </c>
      <c r="D85" s="1" t="s">
        <v>12</v>
      </c>
      <c r="E85" s="4">
        <f t="shared" si="2"/>
        <v>20</v>
      </c>
      <c r="F85" s="2"/>
      <c r="G85" s="3">
        <v>0</v>
      </c>
      <c r="H85" s="3">
        <v>20</v>
      </c>
      <c r="I85" s="14">
        <f>IFERROR(VLOOKUP(KHO!B85,GIA!$A$2:$D$200,2,0),0)</f>
        <v>649267.85714285995</v>
      </c>
      <c r="J85" s="14">
        <f>IFERROR(VLOOKUP(KHO!B85,GIA!$A$2:$D$200,3,0),0)</f>
        <v>1210000</v>
      </c>
      <c r="K85" s="14">
        <f>IFERROR(VLOOKUP(KHO!B85,GIA!$A$2:$D$200,4,0),0)</f>
        <v>1000000</v>
      </c>
    </row>
    <row r="86" spans="1:11" ht="16.7" customHeight="1" x14ac:dyDescent="0.2">
      <c r="A86" s="5" t="s">
        <v>258</v>
      </c>
      <c r="B86" s="5" t="s">
        <v>259</v>
      </c>
      <c r="C86" s="5" t="s">
        <v>260</v>
      </c>
      <c r="D86" s="1" t="s">
        <v>12</v>
      </c>
      <c r="E86" s="4">
        <f t="shared" si="2"/>
        <v>0</v>
      </c>
      <c r="F86" s="2"/>
      <c r="G86" s="3">
        <v>0</v>
      </c>
      <c r="H86" s="3">
        <v>0</v>
      </c>
      <c r="I86" s="14">
        <f>IFERROR(VLOOKUP(KHO!B86,GIA!$A$2:$D$200,2,0),0)</f>
        <v>0</v>
      </c>
      <c r="J86" s="14">
        <f>IFERROR(VLOOKUP(KHO!B86,GIA!$A$2:$D$200,3,0),0)</f>
        <v>0</v>
      </c>
      <c r="K86" s="14">
        <f>IFERROR(VLOOKUP(KHO!B86,GIA!$A$2:$D$200,4,0),0)</f>
        <v>0</v>
      </c>
    </row>
    <row r="87" spans="1:11" ht="16.7" customHeight="1" x14ac:dyDescent="0.2">
      <c r="A87" s="5" t="s">
        <v>261</v>
      </c>
      <c r="B87" s="5" t="s">
        <v>262</v>
      </c>
      <c r="C87" s="5" t="s">
        <v>263</v>
      </c>
      <c r="D87" s="1" t="s">
        <v>12</v>
      </c>
      <c r="E87" s="4">
        <f t="shared" si="2"/>
        <v>0</v>
      </c>
      <c r="F87" s="2"/>
      <c r="G87" s="3">
        <v>0</v>
      </c>
      <c r="H87" s="3">
        <v>0</v>
      </c>
      <c r="I87" s="14">
        <f>IFERROR(VLOOKUP(KHO!B87,GIA!$A$2:$D$200,2,0),0)</f>
        <v>0</v>
      </c>
      <c r="J87" s="14">
        <f>IFERROR(VLOOKUP(KHO!B87,GIA!$A$2:$D$200,3,0),0)</f>
        <v>0</v>
      </c>
      <c r="K87" s="14">
        <f>IFERROR(VLOOKUP(KHO!B87,GIA!$A$2:$D$200,4,0),0)</f>
        <v>0</v>
      </c>
    </row>
    <row r="88" spans="1:11" ht="16.7" customHeight="1" x14ac:dyDescent="0.2">
      <c r="A88" s="5" t="s">
        <v>264</v>
      </c>
      <c r="B88" s="5" t="s">
        <v>264</v>
      </c>
      <c r="C88" s="5" t="s">
        <v>265</v>
      </c>
      <c r="D88" s="1" t="s">
        <v>12</v>
      </c>
      <c r="E88" s="4">
        <f t="shared" si="2"/>
        <v>10</v>
      </c>
      <c r="F88" s="2"/>
      <c r="G88" s="3">
        <v>0</v>
      </c>
      <c r="H88" s="3">
        <v>10</v>
      </c>
      <c r="I88" s="14">
        <f>IFERROR(VLOOKUP(KHO!B88,GIA!$A$2:$D$200,2,0),0)</f>
        <v>0</v>
      </c>
      <c r="J88" s="14">
        <f>IFERROR(VLOOKUP(KHO!B88,GIA!$A$2:$D$200,3,0),0)</f>
        <v>0</v>
      </c>
      <c r="K88" s="14">
        <f>IFERROR(VLOOKUP(KHO!B88,GIA!$A$2:$D$200,4,0),0)</f>
        <v>0</v>
      </c>
    </row>
    <row r="89" spans="1:11" ht="16.7" customHeight="1" x14ac:dyDescent="0.2">
      <c r="A89" s="5" t="s">
        <v>266</v>
      </c>
      <c r="B89" s="5" t="s">
        <v>266</v>
      </c>
      <c r="C89" s="5" t="s">
        <v>267</v>
      </c>
      <c r="D89" s="1" t="s">
        <v>12</v>
      </c>
      <c r="E89" s="4">
        <f t="shared" si="2"/>
        <v>10</v>
      </c>
      <c r="F89" s="2"/>
      <c r="G89" s="3">
        <v>0</v>
      </c>
      <c r="H89" s="3">
        <v>10</v>
      </c>
      <c r="I89" s="14">
        <f>IFERROR(VLOOKUP(KHO!B89,GIA!$A$2:$D$200,2,0),0)</f>
        <v>0</v>
      </c>
      <c r="J89" s="14">
        <f>IFERROR(VLOOKUP(KHO!B89,GIA!$A$2:$D$200,3,0),0)</f>
        <v>0</v>
      </c>
      <c r="K89" s="14">
        <f>IFERROR(VLOOKUP(KHO!B89,GIA!$A$2:$D$200,4,0),0)</f>
        <v>0</v>
      </c>
    </row>
    <row r="90" spans="1:11" ht="16.7" customHeight="1" x14ac:dyDescent="0.2">
      <c r="A90" s="5" t="s">
        <v>268</v>
      </c>
      <c r="B90" s="5" t="s">
        <v>269</v>
      </c>
      <c r="C90" s="5" t="s">
        <v>270</v>
      </c>
      <c r="D90" s="1" t="s">
        <v>12</v>
      </c>
      <c r="E90" s="4">
        <f t="shared" si="2"/>
        <v>0</v>
      </c>
      <c r="F90" s="2"/>
      <c r="G90" s="3">
        <v>0</v>
      </c>
      <c r="H90" s="3">
        <v>0</v>
      </c>
      <c r="I90" s="14">
        <f>IFERROR(VLOOKUP(KHO!B90,GIA!$A$2:$D$200,2,0),0)</f>
        <v>0</v>
      </c>
      <c r="J90" s="14">
        <f>IFERROR(VLOOKUP(KHO!B90,GIA!$A$2:$D$200,3,0),0)</f>
        <v>0</v>
      </c>
      <c r="K90" s="14">
        <f>IFERROR(VLOOKUP(KHO!B90,GIA!$A$2:$D$200,4,0),0)</f>
        <v>0</v>
      </c>
    </row>
    <row r="91" spans="1:11" ht="16.7" customHeight="1" x14ac:dyDescent="0.2">
      <c r="A91" s="5" t="s">
        <v>271</v>
      </c>
      <c r="B91" s="5" t="s">
        <v>272</v>
      </c>
      <c r="C91" s="5" t="s">
        <v>273</v>
      </c>
      <c r="D91" s="1" t="s">
        <v>12</v>
      </c>
      <c r="E91" s="4">
        <f t="shared" si="2"/>
        <v>0</v>
      </c>
      <c r="F91" s="2"/>
      <c r="G91" s="3">
        <v>0</v>
      </c>
      <c r="H91" s="3">
        <v>0</v>
      </c>
      <c r="I91" s="14">
        <f>IFERROR(VLOOKUP(KHO!B91,GIA!$A$2:$D$200,2,0),0)</f>
        <v>967250</v>
      </c>
      <c r="J91" s="14">
        <f>IFERROR(VLOOKUP(KHO!B91,GIA!$A$2:$D$200,3,0),0)</f>
        <v>903000</v>
      </c>
      <c r="K91" s="14">
        <f>IFERROR(VLOOKUP(KHO!B91,GIA!$A$2:$D$200,4,0),0)</f>
        <v>1150000</v>
      </c>
    </row>
    <row r="92" spans="1:11" ht="16.7" customHeight="1" x14ac:dyDescent="0.2">
      <c r="A92" s="5" t="s">
        <v>274</v>
      </c>
      <c r="B92" s="5" t="s">
        <v>275</v>
      </c>
      <c r="C92" s="5" t="s">
        <v>276</v>
      </c>
      <c r="D92" s="1" t="s">
        <v>12</v>
      </c>
      <c r="E92" s="4">
        <f t="shared" si="2"/>
        <v>0</v>
      </c>
      <c r="F92" s="2"/>
      <c r="G92" s="3">
        <v>0</v>
      </c>
      <c r="H92" s="3">
        <v>0</v>
      </c>
      <c r="I92" s="14">
        <f>IFERROR(VLOOKUP(KHO!B92,GIA!$A$2:$D$200,2,0),0)</f>
        <v>0</v>
      </c>
      <c r="J92" s="14">
        <f>IFERROR(VLOOKUP(KHO!B92,GIA!$A$2:$D$200,3,0),0)</f>
        <v>0</v>
      </c>
      <c r="K92" s="14">
        <f>IFERROR(VLOOKUP(KHO!B92,GIA!$A$2:$D$200,4,0),0)</f>
        <v>0</v>
      </c>
    </row>
    <row r="93" spans="1:11" ht="16.7" customHeight="1" x14ac:dyDescent="0.2">
      <c r="A93" s="5" t="s">
        <v>277</v>
      </c>
      <c r="B93" s="5" t="s">
        <v>278</v>
      </c>
      <c r="C93" s="5" t="s">
        <v>279</v>
      </c>
      <c r="D93" s="1" t="s">
        <v>12</v>
      </c>
      <c r="E93" s="4">
        <f t="shared" si="2"/>
        <v>0</v>
      </c>
      <c r="F93" s="2"/>
      <c r="G93" s="3">
        <v>0</v>
      </c>
      <c r="H93" s="3">
        <v>0</v>
      </c>
      <c r="I93" s="14">
        <f>IFERROR(VLOOKUP(KHO!B93,GIA!$A$2:$D$200,2,0),0)</f>
        <v>0</v>
      </c>
      <c r="J93" s="14">
        <f>IFERROR(VLOOKUP(KHO!B93,GIA!$A$2:$D$200,3,0),0)</f>
        <v>0</v>
      </c>
      <c r="K93" s="14">
        <f>IFERROR(VLOOKUP(KHO!B93,GIA!$A$2:$D$200,4,0),0)</f>
        <v>0</v>
      </c>
    </row>
    <row r="94" spans="1:11" ht="16.7" customHeight="1" x14ac:dyDescent="0.2">
      <c r="A94" s="5" t="s">
        <v>280</v>
      </c>
      <c r="B94" s="5" t="s">
        <v>281</v>
      </c>
      <c r="C94" s="5" t="s">
        <v>282</v>
      </c>
      <c r="D94" s="1" t="s">
        <v>12</v>
      </c>
      <c r="E94" s="4">
        <f t="shared" si="2"/>
        <v>0</v>
      </c>
      <c r="F94" s="2"/>
      <c r="G94" s="3">
        <v>0</v>
      </c>
      <c r="H94" s="3">
        <v>0</v>
      </c>
      <c r="I94" s="14">
        <f>IFERROR(VLOOKUP(KHO!B94,GIA!$A$2:$D$200,2,0),0)</f>
        <v>694250</v>
      </c>
      <c r="J94" s="14">
        <f>IFERROR(VLOOKUP(KHO!B94,GIA!$A$2:$D$200,3,0),0)</f>
        <v>861000</v>
      </c>
      <c r="K94" s="14">
        <f>IFERROR(VLOOKUP(KHO!B94,GIA!$A$2:$D$200,4,0),0)</f>
        <v>800000</v>
      </c>
    </row>
    <row r="95" spans="1:11" ht="16.7" customHeight="1" x14ac:dyDescent="0.2">
      <c r="A95" s="5" t="s">
        <v>283</v>
      </c>
      <c r="B95" s="5" t="s">
        <v>284</v>
      </c>
      <c r="C95" s="5" t="s">
        <v>285</v>
      </c>
      <c r="D95" s="1" t="s">
        <v>12</v>
      </c>
      <c r="E95" s="4">
        <f t="shared" si="2"/>
        <v>0</v>
      </c>
      <c r="F95" s="2"/>
      <c r="G95" s="3">
        <v>0</v>
      </c>
      <c r="H95" s="3">
        <v>0</v>
      </c>
      <c r="I95" s="14">
        <f>IFERROR(VLOOKUP(KHO!B95,GIA!$A$2:$D$200,2,0),0)</f>
        <v>659997.5</v>
      </c>
      <c r="J95" s="14">
        <f>IFERROR(VLOOKUP(KHO!B95,GIA!$A$2:$D$200,3,0),0)</f>
        <v>876000</v>
      </c>
      <c r="K95" s="14">
        <f>IFERROR(VLOOKUP(KHO!B95,GIA!$A$2:$D$200,4,0),0)</f>
        <v>800000</v>
      </c>
    </row>
    <row r="96" spans="1:11" ht="16.7" customHeight="1" x14ac:dyDescent="0.2">
      <c r="A96" s="5" t="s">
        <v>286</v>
      </c>
      <c r="B96" s="5" t="s">
        <v>287</v>
      </c>
      <c r="C96" s="5" t="s">
        <v>288</v>
      </c>
      <c r="D96" s="1" t="s">
        <v>12</v>
      </c>
      <c r="E96" s="4">
        <f t="shared" si="2"/>
        <v>0</v>
      </c>
      <c r="F96" s="2"/>
      <c r="G96" s="3">
        <v>0</v>
      </c>
      <c r="H96" s="3">
        <v>0</v>
      </c>
      <c r="I96" s="14">
        <f>IFERROR(VLOOKUP(KHO!B96,GIA!$A$2:$D$200,2,0),0)</f>
        <v>0</v>
      </c>
      <c r="J96" s="14">
        <f>IFERROR(VLOOKUP(KHO!B96,GIA!$A$2:$D$200,3,0),0)</f>
        <v>0</v>
      </c>
      <c r="K96" s="14">
        <f>IFERROR(VLOOKUP(KHO!B96,GIA!$A$2:$D$200,4,0),0)</f>
        <v>0</v>
      </c>
    </row>
    <row r="97" spans="1:11" ht="16.7" customHeight="1" x14ac:dyDescent="0.2">
      <c r="A97" s="5" t="s">
        <v>289</v>
      </c>
      <c r="B97" s="5" t="s">
        <v>290</v>
      </c>
      <c r="C97" s="5" t="s">
        <v>291</v>
      </c>
      <c r="D97" s="1" t="s">
        <v>12</v>
      </c>
      <c r="E97" s="4">
        <f t="shared" si="2"/>
        <v>0</v>
      </c>
      <c r="F97" s="2"/>
      <c r="G97" s="3">
        <v>0</v>
      </c>
      <c r="H97" s="3">
        <v>0</v>
      </c>
      <c r="I97" s="14">
        <f>IFERROR(VLOOKUP(KHO!B97,GIA!$A$2:$D$200,2,0),0)</f>
        <v>584311.25</v>
      </c>
      <c r="J97" s="14">
        <f>IFERROR(VLOOKUP(KHO!B97,GIA!$A$2:$D$200,3,0),0)</f>
        <v>934000</v>
      </c>
      <c r="K97" s="14">
        <f>IFERROR(VLOOKUP(KHO!B97,GIA!$A$2:$D$200,4,0),0)</f>
        <v>850000</v>
      </c>
    </row>
    <row r="98" spans="1:11" ht="16.7" customHeight="1" x14ac:dyDescent="0.2">
      <c r="A98" s="5" t="s">
        <v>292</v>
      </c>
      <c r="B98" s="5" t="s">
        <v>293</v>
      </c>
      <c r="C98" s="5" t="s">
        <v>294</v>
      </c>
      <c r="D98" s="1" t="s">
        <v>12</v>
      </c>
      <c r="E98" s="4">
        <f t="shared" si="2"/>
        <v>0</v>
      </c>
      <c r="F98" s="2"/>
      <c r="G98" s="3">
        <v>0</v>
      </c>
      <c r="H98" s="3">
        <v>0</v>
      </c>
      <c r="I98" s="14">
        <f>IFERROR(VLOOKUP(KHO!B98,GIA!$A$2:$D$200,2,0),0)</f>
        <v>0</v>
      </c>
      <c r="J98" s="14">
        <f>IFERROR(VLOOKUP(KHO!B98,GIA!$A$2:$D$200,3,0),0)</f>
        <v>0</v>
      </c>
      <c r="K98" s="14">
        <f>IFERROR(VLOOKUP(KHO!B98,GIA!$A$2:$D$200,4,0),0)</f>
        <v>0</v>
      </c>
    </row>
    <row r="99" spans="1:11" ht="16.7" customHeight="1" x14ac:dyDescent="0.2">
      <c r="A99" s="5" t="s">
        <v>295</v>
      </c>
      <c r="B99" s="5" t="s">
        <v>296</v>
      </c>
      <c r="C99" s="5" t="s">
        <v>297</v>
      </c>
      <c r="D99" s="1" t="s">
        <v>12</v>
      </c>
      <c r="E99" s="4">
        <f t="shared" si="2"/>
        <v>0</v>
      </c>
      <c r="F99" s="2"/>
      <c r="G99" s="3">
        <v>0</v>
      </c>
      <c r="H99" s="3">
        <v>0</v>
      </c>
      <c r="I99" s="14">
        <f>IFERROR(VLOOKUP(KHO!B99,GIA!$A$2:$D$200,2,0),0)</f>
        <v>671370</v>
      </c>
      <c r="J99" s="14">
        <f>IFERROR(VLOOKUP(KHO!B99,GIA!$A$2:$D$200,3,0),0)</f>
        <v>927000</v>
      </c>
      <c r="K99" s="14">
        <f>IFERROR(VLOOKUP(KHO!B99,GIA!$A$2:$D$200,4,0),0)</f>
        <v>850000</v>
      </c>
    </row>
    <row r="100" spans="1:11" ht="16.7" customHeight="1" x14ac:dyDescent="0.2">
      <c r="A100" s="5" t="s">
        <v>298</v>
      </c>
      <c r="B100" s="5" t="s">
        <v>299</v>
      </c>
      <c r="C100" s="5" t="s">
        <v>300</v>
      </c>
      <c r="D100" s="1" t="s">
        <v>12</v>
      </c>
      <c r="E100" s="4">
        <f t="shared" si="2"/>
        <v>0</v>
      </c>
      <c r="F100" s="2"/>
      <c r="G100" s="3">
        <v>0</v>
      </c>
      <c r="H100" s="3">
        <v>0</v>
      </c>
      <c r="I100" s="14">
        <f>IFERROR(VLOOKUP(KHO!B100,GIA!$A$2:$D$200,2,0),0)</f>
        <v>0</v>
      </c>
      <c r="J100" s="14">
        <f>IFERROR(VLOOKUP(KHO!B100,GIA!$A$2:$D$200,3,0),0)</f>
        <v>0</v>
      </c>
      <c r="K100" s="14">
        <f>IFERROR(VLOOKUP(KHO!B100,GIA!$A$2:$D$200,4,0),0)</f>
        <v>0</v>
      </c>
    </row>
    <row r="101" spans="1:11" ht="16.7" customHeight="1" x14ac:dyDescent="0.2">
      <c r="A101" s="5" t="s">
        <v>301</v>
      </c>
      <c r="B101" s="5" t="s">
        <v>302</v>
      </c>
      <c r="C101" s="5" t="s">
        <v>303</v>
      </c>
      <c r="D101" s="1" t="s">
        <v>12</v>
      </c>
      <c r="E101" s="4">
        <f t="shared" si="2"/>
        <v>0</v>
      </c>
      <c r="F101" s="2"/>
      <c r="G101" s="3">
        <v>0</v>
      </c>
      <c r="H101" s="3">
        <v>0</v>
      </c>
      <c r="I101" s="14">
        <f>IFERROR(VLOOKUP(KHO!B101,GIA!$A$2:$D$200,2,0),0)</f>
        <v>1026260</v>
      </c>
      <c r="J101" s="14">
        <f>IFERROR(VLOOKUP(KHO!B101,GIA!$A$2:$D$200,3,0),0)</f>
        <v>1270000</v>
      </c>
      <c r="K101" s="14">
        <f>IFERROR(VLOOKUP(KHO!B101,GIA!$A$2:$D$200,4,0),0)</f>
        <v>1200000</v>
      </c>
    </row>
    <row r="102" spans="1:11" ht="16.7" customHeight="1" x14ac:dyDescent="0.2">
      <c r="A102" s="5" t="s">
        <v>304</v>
      </c>
      <c r="B102" s="5" t="s">
        <v>305</v>
      </c>
      <c r="C102" s="5" t="s">
        <v>306</v>
      </c>
      <c r="D102" s="1" t="s">
        <v>12</v>
      </c>
      <c r="E102" s="4">
        <f t="shared" si="2"/>
        <v>0</v>
      </c>
      <c r="F102" s="2"/>
      <c r="G102" s="3">
        <v>0</v>
      </c>
      <c r="H102" s="3">
        <v>0</v>
      </c>
      <c r="I102" s="14">
        <f>IFERROR(VLOOKUP(KHO!B102,GIA!$A$2:$D$200,2,0),0)</f>
        <v>575825</v>
      </c>
      <c r="J102" s="14">
        <f>IFERROR(VLOOKUP(KHO!B102,GIA!$A$2:$D$200,3,0),0)</f>
        <v>900000</v>
      </c>
      <c r="K102" s="14">
        <f>IFERROR(VLOOKUP(KHO!B102,GIA!$A$2:$D$200,4,0),0)</f>
        <v>850000</v>
      </c>
    </row>
    <row r="103" spans="1:11" ht="16.7" customHeight="1" x14ac:dyDescent="0.2">
      <c r="A103" s="5" t="s">
        <v>307</v>
      </c>
      <c r="B103" s="5" t="s">
        <v>308</v>
      </c>
      <c r="C103" s="5" t="s">
        <v>309</v>
      </c>
      <c r="D103" s="1" t="s">
        <v>12</v>
      </c>
      <c r="E103" s="4">
        <f t="shared" si="2"/>
        <v>0</v>
      </c>
      <c r="F103" s="2"/>
      <c r="G103" s="3">
        <v>0</v>
      </c>
      <c r="H103" s="3">
        <v>0</v>
      </c>
      <c r="I103" s="14">
        <f>IFERROR(VLOOKUP(KHO!B103,GIA!$A$2:$D$200,2,0),0)</f>
        <v>0</v>
      </c>
      <c r="J103" s="14">
        <f>IFERROR(VLOOKUP(KHO!B103,GIA!$A$2:$D$200,3,0),0)</f>
        <v>0</v>
      </c>
      <c r="K103" s="14">
        <f>IFERROR(VLOOKUP(KHO!B103,GIA!$A$2:$D$200,4,0),0)</f>
        <v>0</v>
      </c>
    </row>
    <row r="104" spans="1:11" ht="16.7" customHeight="1" x14ac:dyDescent="0.2">
      <c r="A104" s="5" t="s">
        <v>310</v>
      </c>
      <c r="B104" s="5" t="s">
        <v>311</v>
      </c>
      <c r="C104" s="5" t="s">
        <v>312</v>
      </c>
      <c r="D104" s="1" t="s">
        <v>12</v>
      </c>
      <c r="E104" s="4">
        <f t="shared" si="2"/>
        <v>0</v>
      </c>
      <c r="F104" s="2"/>
      <c r="G104" s="3">
        <v>0</v>
      </c>
      <c r="H104" s="3">
        <v>0</v>
      </c>
      <c r="I104" s="14">
        <f>IFERROR(VLOOKUP(KHO!B104,GIA!$A$2:$D$200,2,0),0)</f>
        <v>0</v>
      </c>
      <c r="J104" s="14">
        <f>IFERROR(VLOOKUP(KHO!B104,GIA!$A$2:$D$200,3,0),0)</f>
        <v>0</v>
      </c>
      <c r="K104" s="14">
        <f>IFERROR(VLOOKUP(KHO!B104,GIA!$A$2:$D$200,4,0),0)</f>
        <v>0</v>
      </c>
    </row>
    <row r="105" spans="1:11" ht="16.7" customHeight="1" x14ac:dyDescent="0.2">
      <c r="A105" s="5" t="s">
        <v>313</v>
      </c>
      <c r="B105" s="5" t="s">
        <v>314</v>
      </c>
      <c r="C105" s="5" t="s">
        <v>315</v>
      </c>
      <c r="D105" s="1" t="s">
        <v>12</v>
      </c>
      <c r="E105" s="4">
        <f t="shared" si="2"/>
        <v>0</v>
      </c>
      <c r="F105" s="2"/>
      <c r="G105" s="3">
        <v>0</v>
      </c>
      <c r="H105" s="3">
        <v>0</v>
      </c>
      <c r="I105" s="14">
        <f>IFERROR(VLOOKUP(KHO!B105,GIA!$A$2:$D$200,2,0),0)</f>
        <v>586771</v>
      </c>
      <c r="J105" s="14">
        <f>IFERROR(VLOOKUP(KHO!B105,GIA!$A$2:$D$200,3,0),0)</f>
        <v>766000</v>
      </c>
      <c r="K105" s="14">
        <f>IFERROR(VLOOKUP(KHO!B105,GIA!$A$2:$D$200,4,0),0)</f>
        <v>750000</v>
      </c>
    </row>
    <row r="106" spans="1:11" ht="16.7" customHeight="1" x14ac:dyDescent="0.2">
      <c r="A106" s="5" t="s">
        <v>316</v>
      </c>
      <c r="B106" s="5" t="s">
        <v>317</v>
      </c>
      <c r="C106" s="5" t="s">
        <v>318</v>
      </c>
      <c r="D106" s="1" t="s">
        <v>12</v>
      </c>
      <c r="E106" s="4">
        <f t="shared" si="2"/>
        <v>1</v>
      </c>
      <c r="F106" s="2"/>
      <c r="G106" s="3">
        <v>0</v>
      </c>
      <c r="H106" s="3">
        <v>1</v>
      </c>
      <c r="I106" s="14">
        <f>IFERROR(VLOOKUP(KHO!B106,GIA!$A$2:$D$200,2,0),0)</f>
        <v>0</v>
      </c>
      <c r="J106" s="14">
        <f>IFERROR(VLOOKUP(KHO!B106,GIA!$A$2:$D$200,3,0),0)</f>
        <v>0</v>
      </c>
      <c r="K106" s="14">
        <f>IFERROR(VLOOKUP(KHO!B106,GIA!$A$2:$D$200,4,0),0)</f>
        <v>0</v>
      </c>
    </row>
    <row r="107" spans="1:11" ht="16.7" customHeight="1" x14ac:dyDescent="0.2">
      <c r="A107" s="5" t="s">
        <v>319</v>
      </c>
      <c r="B107" s="5" t="s">
        <v>320</v>
      </c>
      <c r="C107" s="5" t="s">
        <v>321</v>
      </c>
      <c r="D107" s="1" t="s">
        <v>12</v>
      </c>
      <c r="E107" s="4">
        <f t="shared" si="2"/>
        <v>0</v>
      </c>
      <c r="F107" s="2"/>
      <c r="G107" s="3">
        <v>0</v>
      </c>
      <c r="H107" s="3">
        <v>0</v>
      </c>
      <c r="I107" s="14">
        <f>IFERROR(VLOOKUP(KHO!B107,GIA!$A$2:$D$200,2,0),0)</f>
        <v>512535</v>
      </c>
      <c r="J107" s="14">
        <f>IFERROR(VLOOKUP(KHO!B107,GIA!$A$2:$D$200,3,0),0)</f>
        <v>774000</v>
      </c>
      <c r="K107" s="14">
        <f>IFERROR(VLOOKUP(KHO!B107,GIA!$A$2:$D$200,4,0),0)</f>
        <v>700000</v>
      </c>
    </row>
    <row r="108" spans="1:11" ht="16.7" customHeight="1" x14ac:dyDescent="0.2">
      <c r="A108" s="5" t="s">
        <v>322</v>
      </c>
      <c r="B108" s="5" t="s">
        <v>323</v>
      </c>
      <c r="C108" s="5" t="s">
        <v>324</v>
      </c>
      <c r="D108" s="1" t="s">
        <v>12</v>
      </c>
      <c r="E108" s="4">
        <f t="shared" si="2"/>
        <v>0</v>
      </c>
      <c r="F108" s="2"/>
      <c r="G108" s="3">
        <v>0</v>
      </c>
      <c r="H108" s="3">
        <v>0</v>
      </c>
      <c r="I108" s="14">
        <f>IFERROR(VLOOKUP(KHO!B108,GIA!$A$2:$D$200,2,0),0)</f>
        <v>0</v>
      </c>
      <c r="J108" s="14">
        <f>IFERROR(VLOOKUP(KHO!B108,GIA!$A$2:$D$200,3,0),0)</f>
        <v>0</v>
      </c>
      <c r="K108" s="14">
        <f>IFERROR(VLOOKUP(KHO!B108,GIA!$A$2:$D$200,4,0),0)</f>
        <v>0</v>
      </c>
    </row>
    <row r="109" spans="1:11" ht="16.7" customHeight="1" x14ac:dyDescent="0.2">
      <c r="A109" s="5" t="s">
        <v>325</v>
      </c>
      <c r="B109" s="5" t="s">
        <v>326</v>
      </c>
      <c r="C109" s="5" t="s">
        <v>327</v>
      </c>
      <c r="D109" s="1" t="s">
        <v>12</v>
      </c>
      <c r="E109" s="4">
        <f t="shared" si="2"/>
        <v>0</v>
      </c>
      <c r="F109" s="2"/>
      <c r="G109" s="3">
        <v>0</v>
      </c>
      <c r="H109" s="3">
        <v>0</v>
      </c>
      <c r="I109" s="14">
        <f>IFERROR(VLOOKUP(KHO!B109,GIA!$A$2:$D$200,2,0),0)</f>
        <v>0</v>
      </c>
      <c r="J109" s="14">
        <f>IFERROR(VLOOKUP(KHO!B109,GIA!$A$2:$D$200,3,0),0)</f>
        <v>0</v>
      </c>
      <c r="K109" s="14">
        <f>IFERROR(VLOOKUP(KHO!B109,GIA!$A$2:$D$200,4,0),0)</f>
        <v>0</v>
      </c>
    </row>
    <row r="110" spans="1:11" ht="16.7" customHeight="1" x14ac:dyDescent="0.2">
      <c r="A110" s="5" t="s">
        <v>328</v>
      </c>
      <c r="B110" s="5" t="s">
        <v>329</v>
      </c>
      <c r="C110" s="5" t="s">
        <v>330</v>
      </c>
      <c r="D110" s="1" t="s">
        <v>12</v>
      </c>
      <c r="E110" s="4">
        <f t="shared" si="2"/>
        <v>0</v>
      </c>
      <c r="F110" s="2"/>
      <c r="G110" s="3">
        <v>0</v>
      </c>
      <c r="H110" s="3">
        <v>0</v>
      </c>
      <c r="I110" s="14">
        <f>IFERROR(VLOOKUP(KHO!B110,GIA!$A$2:$D$200,2,0),0)</f>
        <v>0</v>
      </c>
      <c r="J110" s="14">
        <f>IFERROR(VLOOKUP(KHO!B110,GIA!$A$2:$D$200,3,0),0)</f>
        <v>0</v>
      </c>
      <c r="K110" s="14">
        <f>IFERROR(VLOOKUP(KHO!B110,GIA!$A$2:$D$200,4,0),0)</f>
        <v>0</v>
      </c>
    </row>
    <row r="111" spans="1:11" ht="16.7" customHeight="1" x14ac:dyDescent="0.2">
      <c r="A111" s="5" t="s">
        <v>331</v>
      </c>
      <c r="B111" s="5" t="s">
        <v>332</v>
      </c>
      <c r="C111" s="5" t="s">
        <v>333</v>
      </c>
      <c r="D111" s="1" t="s">
        <v>12</v>
      </c>
      <c r="E111" s="4">
        <f t="shared" si="2"/>
        <v>0</v>
      </c>
      <c r="F111" s="2"/>
      <c r="G111" s="3">
        <v>0</v>
      </c>
      <c r="H111" s="3">
        <v>0</v>
      </c>
      <c r="I111" s="14">
        <f>IFERROR(VLOOKUP(KHO!B111,GIA!$A$2:$D$200,2,0),0)</f>
        <v>0</v>
      </c>
      <c r="J111" s="14">
        <f>IFERROR(VLOOKUP(KHO!B111,GIA!$A$2:$D$200,3,0),0)</f>
        <v>0</v>
      </c>
      <c r="K111" s="14">
        <f>IFERROR(VLOOKUP(KHO!B111,GIA!$A$2:$D$200,4,0),0)</f>
        <v>0</v>
      </c>
    </row>
    <row r="112" spans="1:11" ht="16.7" customHeight="1" x14ac:dyDescent="0.2">
      <c r="A112" s="5" t="s">
        <v>334</v>
      </c>
      <c r="B112" s="5" t="s">
        <v>335</v>
      </c>
      <c r="C112" s="5" t="s">
        <v>336</v>
      </c>
      <c r="D112" s="1" t="s">
        <v>12</v>
      </c>
      <c r="E112" s="4">
        <f t="shared" si="2"/>
        <v>5</v>
      </c>
      <c r="F112" s="2"/>
      <c r="G112" s="3">
        <v>0</v>
      </c>
      <c r="H112" s="3">
        <v>5</v>
      </c>
      <c r="I112" s="14">
        <f>IFERROR(VLOOKUP(KHO!B112,GIA!$A$2:$D$200,2,0),0)</f>
        <v>525087.5</v>
      </c>
      <c r="J112" s="14">
        <f>IFERROR(VLOOKUP(KHO!B112,GIA!$A$2:$D$200,3,0),0)</f>
        <v>789000</v>
      </c>
      <c r="K112" s="14">
        <f>IFERROR(VLOOKUP(KHO!B112,GIA!$A$2:$D$200,4,0),0)</f>
        <v>770000</v>
      </c>
    </row>
    <row r="113" spans="1:11" ht="16.7" customHeight="1" x14ac:dyDescent="0.2">
      <c r="A113" s="5" t="s">
        <v>337</v>
      </c>
      <c r="B113" s="5" t="s">
        <v>338</v>
      </c>
      <c r="C113" s="5" t="s">
        <v>339</v>
      </c>
      <c r="D113" s="1" t="s">
        <v>12</v>
      </c>
      <c r="E113" s="4">
        <f t="shared" si="2"/>
        <v>0</v>
      </c>
      <c r="F113" s="2"/>
      <c r="G113" s="3">
        <v>0</v>
      </c>
      <c r="H113" s="3">
        <v>0</v>
      </c>
      <c r="I113" s="14">
        <f>IFERROR(VLOOKUP(KHO!B113,GIA!$A$2:$D$200,2,0),0)</f>
        <v>0</v>
      </c>
      <c r="J113" s="14">
        <f>IFERROR(VLOOKUP(KHO!B113,GIA!$A$2:$D$200,3,0),0)</f>
        <v>0</v>
      </c>
      <c r="K113" s="14">
        <f>IFERROR(VLOOKUP(KHO!B113,GIA!$A$2:$D$200,4,0),0)</f>
        <v>0</v>
      </c>
    </row>
    <row r="114" spans="1:11" ht="16.7" customHeight="1" x14ac:dyDescent="0.2">
      <c r="A114" s="5" t="s">
        <v>340</v>
      </c>
      <c r="B114" s="5" t="s">
        <v>341</v>
      </c>
      <c r="C114" s="5" t="s">
        <v>342</v>
      </c>
      <c r="D114" s="1" t="s">
        <v>12</v>
      </c>
      <c r="E114" s="4">
        <f t="shared" si="2"/>
        <v>0</v>
      </c>
      <c r="F114" s="2"/>
      <c r="G114" s="3">
        <v>0</v>
      </c>
      <c r="H114" s="3">
        <v>0</v>
      </c>
      <c r="I114" s="14">
        <f>IFERROR(VLOOKUP(KHO!B114,GIA!$A$2:$D$200,2,0),0)</f>
        <v>465024.5</v>
      </c>
      <c r="J114" s="14">
        <f>IFERROR(VLOOKUP(KHO!B114,GIA!$A$2:$D$200,3,0),0)</f>
        <v>774000</v>
      </c>
      <c r="K114" s="14">
        <f>IFERROR(VLOOKUP(KHO!B114,GIA!$A$2:$D$200,4,0),0)</f>
        <v>700000</v>
      </c>
    </row>
    <row r="115" spans="1:11" ht="16.7" customHeight="1" x14ac:dyDescent="0.2">
      <c r="A115" s="5" t="s">
        <v>343</v>
      </c>
      <c r="B115" s="5" t="s">
        <v>344</v>
      </c>
      <c r="C115" s="5" t="s">
        <v>345</v>
      </c>
      <c r="D115" s="1" t="s">
        <v>12</v>
      </c>
      <c r="E115" s="4">
        <f t="shared" si="2"/>
        <v>0</v>
      </c>
      <c r="F115" s="2"/>
      <c r="G115" s="3">
        <v>0</v>
      </c>
      <c r="H115" s="3">
        <v>0</v>
      </c>
      <c r="I115" s="14">
        <f>IFERROR(VLOOKUP(KHO!B115,GIA!$A$2:$D$200,2,0),0)</f>
        <v>0</v>
      </c>
      <c r="J115" s="14">
        <f>IFERROR(VLOOKUP(KHO!B115,GIA!$A$2:$D$200,3,0),0)</f>
        <v>0</v>
      </c>
      <c r="K115" s="14">
        <f>IFERROR(VLOOKUP(KHO!B115,GIA!$A$2:$D$200,4,0),0)</f>
        <v>0</v>
      </c>
    </row>
    <row r="116" spans="1:11" ht="16.7" customHeight="1" x14ac:dyDescent="0.2">
      <c r="A116" s="5" t="s">
        <v>346</v>
      </c>
      <c r="B116" s="5" t="s">
        <v>347</v>
      </c>
      <c r="C116" s="5" t="s">
        <v>348</v>
      </c>
      <c r="D116" s="1" t="s">
        <v>12</v>
      </c>
      <c r="E116" s="4">
        <f t="shared" si="2"/>
        <v>0</v>
      </c>
      <c r="F116" s="2"/>
      <c r="G116" s="3">
        <v>0</v>
      </c>
      <c r="H116" s="3">
        <v>0</v>
      </c>
      <c r="I116" s="14">
        <f>IFERROR(VLOOKUP(KHO!B116,GIA!$A$2:$D$200,2,0),0)</f>
        <v>0</v>
      </c>
      <c r="J116" s="14">
        <f>IFERROR(VLOOKUP(KHO!B116,GIA!$A$2:$D$200,3,0),0)</f>
        <v>0</v>
      </c>
      <c r="K116" s="14">
        <f>IFERROR(VLOOKUP(KHO!B116,GIA!$A$2:$D$200,4,0),0)</f>
        <v>0</v>
      </c>
    </row>
    <row r="117" spans="1:11" ht="16.7" customHeight="1" x14ac:dyDescent="0.2">
      <c r="A117" s="5" t="s">
        <v>349</v>
      </c>
      <c r="B117" s="5" t="s">
        <v>350</v>
      </c>
      <c r="C117" s="5" t="s">
        <v>351</v>
      </c>
      <c r="D117" s="1" t="s">
        <v>12</v>
      </c>
      <c r="E117" s="4">
        <f t="shared" si="2"/>
        <v>0</v>
      </c>
      <c r="F117" s="2"/>
      <c r="G117" s="3">
        <v>0</v>
      </c>
      <c r="H117" s="3">
        <v>0</v>
      </c>
      <c r="I117" s="14">
        <f>IFERROR(VLOOKUP(KHO!B117,GIA!$A$2:$D$200,2,0),0)</f>
        <v>0</v>
      </c>
      <c r="J117" s="14">
        <f>IFERROR(VLOOKUP(KHO!B117,GIA!$A$2:$D$200,3,0),0)</f>
        <v>0</v>
      </c>
      <c r="K117" s="14">
        <f>IFERROR(VLOOKUP(KHO!B117,GIA!$A$2:$D$200,4,0),0)</f>
        <v>0</v>
      </c>
    </row>
    <row r="118" spans="1:11" ht="16.7" customHeight="1" x14ac:dyDescent="0.2">
      <c r="A118" s="5" t="s">
        <v>352</v>
      </c>
      <c r="B118" s="5" t="s">
        <v>353</v>
      </c>
      <c r="C118" s="5" t="s">
        <v>354</v>
      </c>
      <c r="D118" s="1" t="s">
        <v>12</v>
      </c>
      <c r="E118" s="4">
        <f t="shared" si="2"/>
        <v>0</v>
      </c>
      <c r="F118" s="2"/>
      <c r="G118" s="3">
        <v>0</v>
      </c>
      <c r="H118" s="3">
        <v>0</v>
      </c>
      <c r="I118" s="14">
        <f>IFERROR(VLOOKUP(KHO!B118,GIA!$A$2:$D$200,2,0),0)</f>
        <v>0</v>
      </c>
      <c r="J118" s="14">
        <f>IFERROR(VLOOKUP(KHO!B118,GIA!$A$2:$D$200,3,0),0)</f>
        <v>0</v>
      </c>
      <c r="K118" s="14">
        <f>IFERROR(VLOOKUP(KHO!B118,GIA!$A$2:$D$200,4,0),0)</f>
        <v>0</v>
      </c>
    </row>
    <row r="119" spans="1:11" ht="16.7" customHeight="1" x14ac:dyDescent="0.2">
      <c r="A119" s="5" t="s">
        <v>355</v>
      </c>
      <c r="B119" s="5" t="s">
        <v>356</v>
      </c>
      <c r="C119" s="5" t="s">
        <v>357</v>
      </c>
      <c r="D119" s="1" t="s">
        <v>12</v>
      </c>
      <c r="E119" s="4">
        <f t="shared" si="2"/>
        <v>0</v>
      </c>
      <c r="F119" s="2"/>
      <c r="G119" s="3">
        <v>0</v>
      </c>
      <c r="H119" s="3">
        <v>0</v>
      </c>
      <c r="I119" s="14">
        <f>IFERROR(VLOOKUP(KHO!B119,GIA!$A$2:$D$200,2,0),0)</f>
        <v>0</v>
      </c>
      <c r="J119" s="14">
        <f>IFERROR(VLOOKUP(KHO!B119,GIA!$A$2:$D$200,3,0),0)</f>
        <v>0</v>
      </c>
      <c r="K119" s="14">
        <f>IFERROR(VLOOKUP(KHO!B119,GIA!$A$2:$D$200,4,0),0)</f>
        <v>0</v>
      </c>
    </row>
    <row r="120" spans="1:11" ht="16.7" customHeight="1" x14ac:dyDescent="0.2">
      <c r="A120" s="5" t="s">
        <v>358</v>
      </c>
      <c r="B120" s="5" t="s">
        <v>359</v>
      </c>
      <c r="C120" s="5" t="s">
        <v>360</v>
      </c>
      <c r="D120" s="1" t="s">
        <v>12</v>
      </c>
      <c r="E120" s="4">
        <f t="shared" si="2"/>
        <v>8</v>
      </c>
      <c r="F120" s="2"/>
      <c r="G120" s="3">
        <v>0</v>
      </c>
      <c r="H120" s="3">
        <v>8</v>
      </c>
      <c r="I120" s="14">
        <f>IFERROR(VLOOKUP(KHO!B120,GIA!$A$2:$D$200,2,0),0)</f>
        <v>611144.82352940994</v>
      </c>
      <c r="J120" s="14">
        <f>IFERROR(VLOOKUP(KHO!B120,GIA!$A$2:$D$200,3,0),0)</f>
        <v>812000</v>
      </c>
      <c r="K120" s="14">
        <f>IFERROR(VLOOKUP(KHO!B120,GIA!$A$2:$D$200,4,0),0)</f>
        <v>730000</v>
      </c>
    </row>
    <row r="121" spans="1:11" ht="16.7" customHeight="1" x14ac:dyDescent="0.2">
      <c r="A121" s="5" t="s">
        <v>361</v>
      </c>
      <c r="B121" s="5" t="s">
        <v>362</v>
      </c>
      <c r="C121" s="5" t="s">
        <v>363</v>
      </c>
      <c r="D121" s="1" t="s">
        <v>12</v>
      </c>
      <c r="E121" s="4">
        <f t="shared" si="2"/>
        <v>0</v>
      </c>
      <c r="F121" s="2"/>
      <c r="G121" s="3">
        <v>0</v>
      </c>
      <c r="H121" s="3">
        <v>0</v>
      </c>
      <c r="I121" s="14">
        <f>IFERROR(VLOOKUP(KHO!B121,GIA!$A$2:$D$200,2,0),0)</f>
        <v>0</v>
      </c>
      <c r="J121" s="14">
        <f>IFERROR(VLOOKUP(KHO!B121,GIA!$A$2:$D$200,3,0),0)</f>
        <v>0</v>
      </c>
      <c r="K121" s="14">
        <f>IFERROR(VLOOKUP(KHO!B121,GIA!$A$2:$D$200,4,0),0)</f>
        <v>0</v>
      </c>
    </row>
    <row r="122" spans="1:11" ht="16.7" customHeight="1" x14ac:dyDescent="0.2">
      <c r="A122" s="5" t="s">
        <v>364</v>
      </c>
      <c r="B122" s="5" t="s">
        <v>365</v>
      </c>
      <c r="C122" s="5" t="s">
        <v>366</v>
      </c>
      <c r="D122" s="1" t="s">
        <v>12</v>
      </c>
      <c r="E122" s="4">
        <f t="shared" si="2"/>
        <v>0</v>
      </c>
      <c r="F122" s="2"/>
      <c r="G122" s="3">
        <v>0</v>
      </c>
      <c r="H122" s="3">
        <v>0</v>
      </c>
      <c r="I122" s="14">
        <f>IFERROR(VLOOKUP(KHO!B122,GIA!$A$2:$D$200,2,0),0)</f>
        <v>0</v>
      </c>
      <c r="J122" s="14">
        <f>IFERROR(VLOOKUP(KHO!B122,GIA!$A$2:$D$200,3,0),0)</f>
        <v>0</v>
      </c>
      <c r="K122" s="14">
        <f>IFERROR(VLOOKUP(KHO!B122,GIA!$A$2:$D$200,4,0),0)</f>
        <v>0</v>
      </c>
    </row>
    <row r="123" spans="1:11" ht="16.7" customHeight="1" x14ac:dyDescent="0.2">
      <c r="A123" s="5" t="s">
        <v>367</v>
      </c>
      <c r="B123" s="5" t="s">
        <v>368</v>
      </c>
      <c r="C123" s="5" t="s">
        <v>369</v>
      </c>
      <c r="D123" s="1" t="s">
        <v>12</v>
      </c>
      <c r="E123" s="4">
        <f t="shared" si="2"/>
        <v>0</v>
      </c>
      <c r="F123" s="2"/>
      <c r="G123" s="3">
        <v>0</v>
      </c>
      <c r="H123" s="3">
        <v>0</v>
      </c>
      <c r="I123" s="14">
        <f>IFERROR(VLOOKUP(KHO!B123,GIA!$A$2:$D$200,2,0),0)</f>
        <v>0</v>
      </c>
      <c r="J123" s="14">
        <f>IFERROR(VLOOKUP(KHO!B123,GIA!$A$2:$D$200,3,0),0)</f>
        <v>0</v>
      </c>
      <c r="K123" s="14">
        <f>IFERROR(VLOOKUP(KHO!B123,GIA!$A$2:$D$200,4,0),0)</f>
        <v>0</v>
      </c>
    </row>
    <row r="124" spans="1:11" ht="16.7" customHeight="1" x14ac:dyDescent="0.2">
      <c r="A124" s="5" t="s">
        <v>370</v>
      </c>
      <c r="B124" s="5" t="s">
        <v>371</v>
      </c>
      <c r="C124" s="5" t="s">
        <v>372</v>
      </c>
      <c r="D124" s="1" t="s">
        <v>12</v>
      </c>
      <c r="E124" s="4">
        <f t="shared" si="2"/>
        <v>0</v>
      </c>
      <c r="F124" s="2"/>
      <c r="G124" s="3">
        <v>0</v>
      </c>
      <c r="H124" s="3">
        <v>0</v>
      </c>
      <c r="I124" s="14">
        <f>IFERROR(VLOOKUP(KHO!B124,GIA!$A$2:$D$200,2,0),0)</f>
        <v>0</v>
      </c>
      <c r="J124" s="14">
        <f>IFERROR(VLOOKUP(KHO!B124,GIA!$A$2:$D$200,3,0),0)</f>
        <v>0</v>
      </c>
      <c r="K124" s="14">
        <f>IFERROR(VLOOKUP(KHO!B124,GIA!$A$2:$D$200,4,0),0)</f>
        <v>0</v>
      </c>
    </row>
    <row r="125" spans="1:11" ht="16.7" customHeight="1" x14ac:dyDescent="0.2">
      <c r="A125" s="5" t="s">
        <v>373</v>
      </c>
      <c r="B125" s="5" t="s">
        <v>374</v>
      </c>
      <c r="C125" s="5" t="s">
        <v>375</v>
      </c>
      <c r="D125" s="1" t="s">
        <v>12</v>
      </c>
      <c r="E125" s="4">
        <f t="shared" si="2"/>
        <v>0</v>
      </c>
      <c r="F125" s="2"/>
      <c r="G125" s="3">
        <v>0</v>
      </c>
      <c r="H125" s="3">
        <v>0</v>
      </c>
      <c r="I125" s="14">
        <f>IFERROR(VLOOKUP(KHO!B125,GIA!$A$2:$D$200,2,0),0)</f>
        <v>0</v>
      </c>
      <c r="J125" s="14">
        <f>IFERROR(VLOOKUP(KHO!B125,GIA!$A$2:$D$200,3,0),0)</f>
        <v>0</v>
      </c>
      <c r="K125" s="14">
        <f>IFERROR(VLOOKUP(KHO!B125,GIA!$A$2:$D$200,4,0),0)</f>
        <v>0</v>
      </c>
    </row>
    <row r="126" spans="1:11" ht="16.7" customHeight="1" x14ac:dyDescent="0.2">
      <c r="A126" s="5" t="s">
        <v>376</v>
      </c>
      <c r="B126" s="5" t="s">
        <v>377</v>
      </c>
      <c r="C126" s="5" t="s">
        <v>378</v>
      </c>
      <c r="D126" s="1" t="s">
        <v>12</v>
      </c>
      <c r="E126" s="4">
        <f t="shared" si="2"/>
        <v>5</v>
      </c>
      <c r="F126" s="2"/>
      <c r="G126" s="3">
        <v>0</v>
      </c>
      <c r="H126" s="3">
        <v>5</v>
      </c>
      <c r="I126" s="14">
        <f>IFERROR(VLOOKUP(KHO!B126,GIA!$A$2:$D$200,2,0),0)</f>
        <v>581563.33333333</v>
      </c>
      <c r="J126" s="14">
        <f>IFERROR(VLOOKUP(KHO!B126,GIA!$A$2:$D$200,3,0),0)</f>
        <v>804000</v>
      </c>
      <c r="K126" s="14">
        <f>IFERROR(VLOOKUP(KHO!B126,GIA!$A$2:$D$200,4,0),0)</f>
        <v>710000</v>
      </c>
    </row>
    <row r="127" spans="1:11" ht="16.7" customHeight="1" x14ac:dyDescent="0.2">
      <c r="A127" s="5" t="s">
        <v>379</v>
      </c>
      <c r="B127" s="5" t="s">
        <v>380</v>
      </c>
      <c r="C127" s="5" t="s">
        <v>381</v>
      </c>
      <c r="D127" s="1" t="s">
        <v>12</v>
      </c>
      <c r="E127" s="4">
        <f t="shared" si="2"/>
        <v>0</v>
      </c>
      <c r="F127" s="2"/>
      <c r="G127" s="3">
        <v>0</v>
      </c>
      <c r="H127" s="3">
        <v>0</v>
      </c>
      <c r="I127" s="14">
        <f>IFERROR(VLOOKUP(KHO!B127,GIA!$A$2:$D$200,2,0),0)</f>
        <v>0</v>
      </c>
      <c r="J127" s="14">
        <f>IFERROR(VLOOKUP(KHO!B127,GIA!$A$2:$D$200,3,0),0)</f>
        <v>0</v>
      </c>
      <c r="K127" s="14">
        <f>IFERROR(VLOOKUP(KHO!B127,GIA!$A$2:$D$200,4,0),0)</f>
        <v>0</v>
      </c>
    </row>
    <row r="128" spans="1:11" ht="16.7" customHeight="1" x14ac:dyDescent="0.2">
      <c r="A128" s="5" t="s">
        <v>382</v>
      </c>
      <c r="B128" s="5" t="s">
        <v>383</v>
      </c>
      <c r="C128" s="5" t="s">
        <v>384</v>
      </c>
      <c r="D128" s="1" t="s">
        <v>12</v>
      </c>
      <c r="E128" s="4">
        <f t="shared" si="2"/>
        <v>3</v>
      </c>
      <c r="F128" s="2"/>
      <c r="G128" s="3">
        <v>0</v>
      </c>
      <c r="H128" s="3">
        <v>3</v>
      </c>
      <c r="I128" s="14">
        <f>IFERROR(VLOOKUP(KHO!B128,GIA!$A$2:$D$200,2,0),0)</f>
        <v>1111262.4324324001</v>
      </c>
      <c r="J128" s="14">
        <f>IFERROR(VLOOKUP(KHO!B128,GIA!$A$2:$D$200,3,0),0)</f>
        <v>1940000</v>
      </c>
      <c r="K128" s="14">
        <f>IFERROR(VLOOKUP(KHO!B128,GIA!$A$2:$D$200,4,0),0)</f>
        <v>1600000</v>
      </c>
    </row>
    <row r="129" spans="1:11" ht="16.7" customHeight="1" x14ac:dyDescent="0.2">
      <c r="A129" s="5" t="s">
        <v>385</v>
      </c>
      <c r="B129" s="5" t="s">
        <v>386</v>
      </c>
      <c r="C129" s="5" t="s">
        <v>387</v>
      </c>
      <c r="D129" s="1" t="s">
        <v>12</v>
      </c>
      <c r="E129" s="4">
        <f t="shared" si="2"/>
        <v>0</v>
      </c>
      <c r="F129" s="2"/>
      <c r="G129" s="3">
        <v>0</v>
      </c>
      <c r="H129" s="3">
        <v>0</v>
      </c>
      <c r="I129" s="14">
        <f>IFERROR(VLOOKUP(KHO!B129,GIA!$A$2:$D$200,2,0),0)</f>
        <v>0</v>
      </c>
      <c r="J129" s="14">
        <f>IFERROR(VLOOKUP(KHO!B129,GIA!$A$2:$D$200,3,0),0)</f>
        <v>0</v>
      </c>
      <c r="K129" s="14">
        <f>IFERROR(VLOOKUP(KHO!B129,GIA!$A$2:$D$200,4,0),0)</f>
        <v>0</v>
      </c>
    </row>
    <row r="130" spans="1:11" ht="16.7" customHeight="1" x14ac:dyDescent="0.2">
      <c r="A130" s="5" t="s">
        <v>388</v>
      </c>
      <c r="B130" s="5" t="s">
        <v>389</v>
      </c>
      <c r="C130" s="5" t="s">
        <v>390</v>
      </c>
      <c r="D130" s="1" t="s">
        <v>12</v>
      </c>
      <c r="E130" s="4">
        <f t="shared" si="2"/>
        <v>0</v>
      </c>
      <c r="F130" s="2"/>
      <c r="G130" s="3">
        <v>0</v>
      </c>
      <c r="H130" s="3">
        <v>0</v>
      </c>
      <c r="I130" s="14">
        <f>IFERROR(VLOOKUP(KHO!B130,GIA!$A$2:$D$200,2,0),0)</f>
        <v>1581470</v>
      </c>
      <c r="J130" s="14">
        <f>IFERROR(VLOOKUP(KHO!B130,GIA!$A$2:$D$200,3,0),0)</f>
        <v>2120000</v>
      </c>
      <c r="K130" s="14">
        <f>IFERROR(VLOOKUP(KHO!B130,GIA!$A$2:$D$200,4,0),0)</f>
        <v>2000000</v>
      </c>
    </row>
    <row r="131" spans="1:11" ht="16.7" customHeight="1" x14ac:dyDescent="0.2">
      <c r="A131" s="5" t="s">
        <v>391</v>
      </c>
      <c r="B131" s="5" t="s">
        <v>392</v>
      </c>
      <c r="C131" s="5" t="s">
        <v>393</v>
      </c>
      <c r="D131" s="1" t="s">
        <v>12</v>
      </c>
      <c r="E131" s="4">
        <f t="shared" ref="E131:E194" si="3">G131+H131</f>
        <v>0</v>
      </c>
      <c r="F131" s="2"/>
      <c r="G131" s="3">
        <v>0</v>
      </c>
      <c r="H131" s="3">
        <v>0</v>
      </c>
      <c r="I131" s="14">
        <f>IFERROR(VLOOKUP(KHO!B131,GIA!$A$2:$D$200,2,0),0)</f>
        <v>0</v>
      </c>
      <c r="J131" s="14">
        <f>IFERROR(VLOOKUP(KHO!B131,GIA!$A$2:$D$200,3,0),0)</f>
        <v>0</v>
      </c>
      <c r="K131" s="14">
        <f>IFERROR(VLOOKUP(KHO!B131,GIA!$A$2:$D$200,4,0),0)</f>
        <v>0</v>
      </c>
    </row>
    <row r="132" spans="1:11" ht="16.7" customHeight="1" x14ac:dyDescent="0.2">
      <c r="A132" s="5" t="s">
        <v>394</v>
      </c>
      <c r="B132" s="5" t="s">
        <v>395</v>
      </c>
      <c r="C132" s="5" t="s">
        <v>396</v>
      </c>
      <c r="D132" s="1" t="s">
        <v>12</v>
      </c>
      <c r="E132" s="4">
        <f t="shared" si="3"/>
        <v>0</v>
      </c>
      <c r="F132" s="2"/>
      <c r="G132" s="3">
        <v>0</v>
      </c>
      <c r="H132" s="3">
        <v>0</v>
      </c>
      <c r="I132" s="14">
        <f>IFERROR(VLOOKUP(KHO!B132,GIA!$A$2:$D$200,2,0),0)</f>
        <v>0</v>
      </c>
      <c r="J132" s="14">
        <f>IFERROR(VLOOKUP(KHO!B132,GIA!$A$2:$D$200,3,0),0)</f>
        <v>0</v>
      </c>
      <c r="K132" s="14">
        <f>IFERROR(VLOOKUP(KHO!B132,GIA!$A$2:$D$200,4,0),0)</f>
        <v>0</v>
      </c>
    </row>
    <row r="133" spans="1:11" ht="16.7" customHeight="1" x14ac:dyDescent="0.2">
      <c r="A133" s="5" t="s">
        <v>397</v>
      </c>
      <c r="B133" s="5" t="s">
        <v>398</v>
      </c>
      <c r="C133" s="5" t="s">
        <v>399</v>
      </c>
      <c r="D133" s="1" t="s">
        <v>12</v>
      </c>
      <c r="E133" s="4">
        <f t="shared" si="3"/>
        <v>12</v>
      </c>
      <c r="F133" s="2"/>
      <c r="G133" s="3">
        <v>3</v>
      </c>
      <c r="H133" s="3">
        <v>9</v>
      </c>
      <c r="I133" s="14">
        <f>IFERROR(VLOOKUP(KHO!B133,GIA!$A$2:$D$200,2,0),0)</f>
        <v>351583.60655738</v>
      </c>
      <c r="J133" s="14">
        <f>IFERROR(VLOOKUP(KHO!B133,GIA!$A$2:$D$200,3,0),0)</f>
        <v>464000</v>
      </c>
      <c r="K133" s="14">
        <f>IFERROR(VLOOKUP(KHO!B133,GIA!$A$2:$D$200,4,0),0)</f>
        <v>420000</v>
      </c>
    </row>
    <row r="134" spans="1:11" ht="16.7" customHeight="1" x14ac:dyDescent="0.2">
      <c r="A134" s="5" t="s">
        <v>400</v>
      </c>
      <c r="B134" s="5" t="s">
        <v>401</v>
      </c>
      <c r="C134" s="5" t="s">
        <v>402</v>
      </c>
      <c r="D134" s="1" t="s">
        <v>12</v>
      </c>
      <c r="E134" s="4">
        <f t="shared" si="3"/>
        <v>5</v>
      </c>
      <c r="F134" s="2"/>
      <c r="G134" s="3">
        <v>5</v>
      </c>
      <c r="H134" s="3">
        <v>0</v>
      </c>
      <c r="I134" s="14">
        <f>IFERROR(VLOOKUP(KHO!B134,GIA!$A$2:$D$200,2,0),0)</f>
        <v>410028.33333333</v>
      </c>
      <c r="J134" s="14">
        <f>IFERROR(VLOOKUP(KHO!B134,GIA!$A$2:$D$200,3,0),0)</f>
        <v>478000</v>
      </c>
      <c r="K134" s="14">
        <f>IFERROR(VLOOKUP(KHO!B134,GIA!$A$2:$D$200,4,0),0)</f>
        <v>450000</v>
      </c>
    </row>
    <row r="135" spans="1:11" ht="16.7" customHeight="1" x14ac:dyDescent="0.2">
      <c r="A135" s="5" t="s">
        <v>403</v>
      </c>
      <c r="B135" s="5" t="s">
        <v>404</v>
      </c>
      <c r="C135" s="5" t="s">
        <v>405</v>
      </c>
      <c r="D135" s="1" t="s">
        <v>12</v>
      </c>
      <c r="E135" s="4">
        <f t="shared" si="3"/>
        <v>3</v>
      </c>
      <c r="F135" s="2"/>
      <c r="G135" s="3">
        <v>3</v>
      </c>
      <c r="H135" s="3">
        <v>0</v>
      </c>
      <c r="I135" s="14">
        <f>IFERROR(VLOOKUP(KHO!B135,GIA!$A$2:$D$200,2,0),0)</f>
        <v>419322.95454544999</v>
      </c>
      <c r="J135" s="14">
        <f>IFERROR(VLOOKUP(KHO!B135,GIA!$A$2:$D$200,3,0),0)</f>
        <v>557000</v>
      </c>
      <c r="K135" s="14">
        <f>IFERROR(VLOOKUP(KHO!B135,GIA!$A$2:$D$200,4,0),0)</f>
        <v>500000</v>
      </c>
    </row>
    <row r="136" spans="1:11" ht="16.7" customHeight="1" x14ac:dyDescent="0.2">
      <c r="A136" s="5" t="s">
        <v>406</v>
      </c>
      <c r="B136" s="5" t="s">
        <v>407</v>
      </c>
      <c r="C136" s="5" t="s">
        <v>408</v>
      </c>
      <c r="D136" s="1" t="s">
        <v>12</v>
      </c>
      <c r="E136" s="4">
        <f t="shared" si="3"/>
        <v>3</v>
      </c>
      <c r="F136" s="2"/>
      <c r="G136" s="3">
        <v>3</v>
      </c>
      <c r="H136" s="3">
        <v>0</v>
      </c>
      <c r="I136" s="14">
        <f>IFERROR(VLOOKUP(KHO!B136,GIA!$A$2:$D$200,2,0),0)</f>
        <v>432609.125</v>
      </c>
      <c r="J136" s="14">
        <f>IFERROR(VLOOKUP(KHO!B136,GIA!$A$2:$D$200,3,0),0)</f>
        <v>557000</v>
      </c>
      <c r="K136" s="14">
        <f>IFERROR(VLOOKUP(KHO!B136,GIA!$A$2:$D$200,4,0),0)</f>
        <v>500000</v>
      </c>
    </row>
    <row r="137" spans="1:11" ht="16.7" customHeight="1" x14ac:dyDescent="0.2">
      <c r="A137" s="5" t="s">
        <v>409</v>
      </c>
      <c r="B137" s="5" t="s">
        <v>410</v>
      </c>
      <c r="C137" s="5" t="s">
        <v>411</v>
      </c>
      <c r="D137" s="1" t="s">
        <v>12</v>
      </c>
      <c r="E137" s="4">
        <f t="shared" si="3"/>
        <v>0</v>
      </c>
      <c r="F137" s="2"/>
      <c r="G137" s="3">
        <v>0</v>
      </c>
      <c r="H137" s="3">
        <v>0</v>
      </c>
      <c r="I137" s="14">
        <f>IFERROR(VLOOKUP(KHO!B137,GIA!$A$2:$D$200,2,0),0)</f>
        <v>0</v>
      </c>
      <c r="J137" s="14">
        <f>IFERROR(VLOOKUP(KHO!B137,GIA!$A$2:$D$200,3,0),0)</f>
        <v>0</v>
      </c>
      <c r="K137" s="14">
        <f>IFERROR(VLOOKUP(KHO!B137,GIA!$A$2:$D$200,4,0),0)</f>
        <v>0</v>
      </c>
    </row>
    <row r="138" spans="1:11" ht="16.7" customHeight="1" x14ac:dyDescent="0.2">
      <c r="A138" s="5" t="s">
        <v>412</v>
      </c>
      <c r="B138" s="5" t="s">
        <v>413</v>
      </c>
      <c r="C138" s="5" t="s">
        <v>414</v>
      </c>
      <c r="D138" s="1" t="s">
        <v>12</v>
      </c>
      <c r="E138" s="4">
        <f t="shared" si="3"/>
        <v>0</v>
      </c>
      <c r="F138" s="2"/>
      <c r="G138" s="3">
        <v>0</v>
      </c>
      <c r="H138" s="3">
        <v>0</v>
      </c>
      <c r="I138" s="14">
        <f>IFERROR(VLOOKUP(KHO!B138,GIA!$A$2:$D$200,2,0),0)</f>
        <v>0</v>
      </c>
      <c r="J138" s="14">
        <f>IFERROR(VLOOKUP(KHO!B138,GIA!$A$2:$D$200,3,0),0)</f>
        <v>0</v>
      </c>
      <c r="K138" s="14">
        <f>IFERROR(VLOOKUP(KHO!B138,GIA!$A$2:$D$200,4,0),0)</f>
        <v>0</v>
      </c>
    </row>
    <row r="139" spans="1:11" ht="16.7" customHeight="1" x14ac:dyDescent="0.2">
      <c r="A139" s="5" t="s">
        <v>415</v>
      </c>
      <c r="B139" s="5" t="s">
        <v>416</v>
      </c>
      <c r="C139" s="5" t="s">
        <v>417</v>
      </c>
      <c r="D139" s="1" t="s">
        <v>12</v>
      </c>
      <c r="E139" s="4">
        <f t="shared" si="3"/>
        <v>0</v>
      </c>
      <c r="F139" s="2"/>
      <c r="G139" s="3">
        <v>0</v>
      </c>
      <c r="H139" s="3">
        <v>0</v>
      </c>
      <c r="I139" s="14">
        <f>IFERROR(VLOOKUP(KHO!B139,GIA!$A$2:$D$200,2,0),0)</f>
        <v>0</v>
      </c>
      <c r="J139" s="14">
        <f>IFERROR(VLOOKUP(KHO!B139,GIA!$A$2:$D$200,3,0),0)</f>
        <v>0</v>
      </c>
      <c r="K139" s="14">
        <f>IFERROR(VLOOKUP(KHO!B139,GIA!$A$2:$D$200,4,0),0)</f>
        <v>0</v>
      </c>
    </row>
    <row r="140" spans="1:11" ht="16.7" customHeight="1" x14ac:dyDescent="0.2">
      <c r="A140" s="5" t="s">
        <v>418</v>
      </c>
      <c r="B140" s="5" t="s">
        <v>419</v>
      </c>
      <c r="C140" s="5" t="s">
        <v>420</v>
      </c>
      <c r="D140" s="1" t="s">
        <v>12</v>
      </c>
      <c r="E140" s="4">
        <f t="shared" si="3"/>
        <v>3</v>
      </c>
      <c r="F140" s="2"/>
      <c r="G140" s="3">
        <v>3</v>
      </c>
      <c r="H140" s="3">
        <v>0</v>
      </c>
      <c r="I140" s="14">
        <f>IFERROR(VLOOKUP(KHO!B140,GIA!$A$2:$D$200,2,0),0)</f>
        <v>433503.33333333</v>
      </c>
      <c r="J140" s="14">
        <f>IFERROR(VLOOKUP(KHO!B140,GIA!$A$2:$D$200,3,0),0)</f>
        <v>557000</v>
      </c>
      <c r="K140" s="14">
        <f>IFERROR(VLOOKUP(KHO!B140,GIA!$A$2:$D$200,4,0),0)</f>
        <v>500000</v>
      </c>
    </row>
    <row r="141" spans="1:11" ht="16.7" customHeight="1" x14ac:dyDescent="0.2">
      <c r="A141" s="5" t="s">
        <v>421</v>
      </c>
      <c r="B141" s="5" t="s">
        <v>422</v>
      </c>
      <c r="C141" s="5" t="s">
        <v>423</v>
      </c>
      <c r="D141" s="1" t="s">
        <v>12</v>
      </c>
      <c r="E141" s="4">
        <f t="shared" si="3"/>
        <v>3</v>
      </c>
      <c r="F141" s="2"/>
      <c r="G141" s="3">
        <v>3</v>
      </c>
      <c r="H141" s="3">
        <v>0</v>
      </c>
      <c r="I141" s="14">
        <f>IFERROR(VLOOKUP(KHO!B141,GIA!$A$2:$D$200,2,0),0)</f>
        <v>467215</v>
      </c>
      <c r="J141" s="14">
        <f>IFERROR(VLOOKUP(KHO!B141,GIA!$A$2:$D$200,3,0),0)</f>
        <v>557000</v>
      </c>
      <c r="K141" s="14">
        <f>IFERROR(VLOOKUP(KHO!B141,GIA!$A$2:$D$200,4,0),0)</f>
        <v>500000</v>
      </c>
    </row>
    <row r="142" spans="1:11" ht="16.7" customHeight="1" x14ac:dyDescent="0.2">
      <c r="A142" s="5" t="s">
        <v>424</v>
      </c>
      <c r="B142" s="5" t="s">
        <v>425</v>
      </c>
      <c r="C142" s="5" t="s">
        <v>426</v>
      </c>
      <c r="D142" s="1" t="s">
        <v>12</v>
      </c>
      <c r="E142" s="4">
        <f t="shared" si="3"/>
        <v>0</v>
      </c>
      <c r="F142" s="2"/>
      <c r="G142" s="3">
        <v>0</v>
      </c>
      <c r="H142" s="3">
        <v>0</v>
      </c>
      <c r="I142" s="14">
        <f>IFERROR(VLOOKUP(KHO!B142,GIA!$A$2:$D$200,2,0),0)</f>
        <v>0</v>
      </c>
      <c r="J142" s="14">
        <f>IFERROR(VLOOKUP(KHO!B142,GIA!$A$2:$D$200,3,0),0)</f>
        <v>0</v>
      </c>
      <c r="K142" s="14">
        <f>IFERROR(VLOOKUP(KHO!B142,GIA!$A$2:$D$200,4,0),0)</f>
        <v>0</v>
      </c>
    </row>
    <row r="143" spans="1:11" ht="16.7" customHeight="1" x14ac:dyDescent="0.2">
      <c r="A143" s="5" t="s">
        <v>427</v>
      </c>
      <c r="B143" s="5" t="s">
        <v>428</v>
      </c>
      <c r="C143" s="5" t="s">
        <v>429</v>
      </c>
      <c r="D143" s="1" t="s">
        <v>12</v>
      </c>
      <c r="E143" s="4">
        <f t="shared" si="3"/>
        <v>0</v>
      </c>
      <c r="F143" s="2"/>
      <c r="G143" s="3">
        <v>0</v>
      </c>
      <c r="H143" s="3">
        <v>0</v>
      </c>
      <c r="I143" s="14">
        <f>IFERROR(VLOOKUP(KHO!B143,GIA!$A$2:$D$200,2,0),0)</f>
        <v>0</v>
      </c>
      <c r="J143" s="14">
        <f>IFERROR(VLOOKUP(KHO!B143,GIA!$A$2:$D$200,3,0),0)</f>
        <v>0</v>
      </c>
      <c r="K143" s="14">
        <f>IFERROR(VLOOKUP(KHO!B143,GIA!$A$2:$D$200,4,0),0)</f>
        <v>0</v>
      </c>
    </row>
    <row r="144" spans="1:11" ht="16.7" customHeight="1" x14ac:dyDescent="0.2">
      <c r="A144" s="5" t="s">
        <v>430</v>
      </c>
      <c r="B144" s="5" t="s">
        <v>431</v>
      </c>
      <c r="C144" s="5" t="s">
        <v>432</v>
      </c>
      <c r="D144" s="1" t="s">
        <v>12</v>
      </c>
      <c r="E144" s="4">
        <f t="shared" si="3"/>
        <v>0</v>
      </c>
      <c r="F144" s="2"/>
      <c r="G144" s="3">
        <v>0</v>
      </c>
      <c r="H144" s="3">
        <v>0</v>
      </c>
      <c r="I144" s="14">
        <f>IFERROR(VLOOKUP(KHO!B144,GIA!$A$2:$D$200,2,0),0)</f>
        <v>0</v>
      </c>
      <c r="J144" s="14">
        <f>IFERROR(VLOOKUP(KHO!B144,GIA!$A$2:$D$200,3,0),0)</f>
        <v>0</v>
      </c>
      <c r="K144" s="14">
        <f>IFERROR(VLOOKUP(KHO!B144,GIA!$A$2:$D$200,4,0),0)</f>
        <v>0</v>
      </c>
    </row>
    <row r="145" spans="1:11" ht="16.7" customHeight="1" x14ac:dyDescent="0.2">
      <c r="A145" s="5" t="s">
        <v>433</v>
      </c>
      <c r="B145" s="5" t="s">
        <v>434</v>
      </c>
      <c r="C145" s="5" t="s">
        <v>435</v>
      </c>
      <c r="D145" s="1" t="s">
        <v>12</v>
      </c>
      <c r="E145" s="4">
        <f t="shared" si="3"/>
        <v>0</v>
      </c>
      <c r="F145" s="2"/>
      <c r="G145" s="3">
        <v>0</v>
      </c>
      <c r="H145" s="3">
        <v>0</v>
      </c>
      <c r="I145" s="14">
        <f>IFERROR(VLOOKUP(KHO!B145,GIA!$A$2:$D$200,2,0),0)</f>
        <v>0</v>
      </c>
      <c r="J145" s="14">
        <f>IFERROR(VLOOKUP(KHO!B145,GIA!$A$2:$D$200,3,0),0)</f>
        <v>0</v>
      </c>
      <c r="K145" s="14">
        <f>IFERROR(VLOOKUP(KHO!B145,GIA!$A$2:$D$200,4,0),0)</f>
        <v>0</v>
      </c>
    </row>
    <row r="146" spans="1:11" ht="16.7" customHeight="1" x14ac:dyDescent="0.2">
      <c r="A146" s="5" t="s">
        <v>436</v>
      </c>
      <c r="B146" s="5" t="s">
        <v>437</v>
      </c>
      <c r="C146" s="5" t="s">
        <v>438</v>
      </c>
      <c r="D146" s="1" t="s">
        <v>12</v>
      </c>
      <c r="E146" s="4">
        <f t="shared" si="3"/>
        <v>0</v>
      </c>
      <c r="F146" s="2"/>
      <c r="G146" s="3">
        <v>0</v>
      </c>
      <c r="H146" s="3">
        <v>0</v>
      </c>
      <c r="I146" s="14">
        <f>IFERROR(VLOOKUP(KHO!B146,GIA!$A$2:$D$200,2,0),0)</f>
        <v>0</v>
      </c>
      <c r="J146" s="14">
        <f>IFERROR(VLOOKUP(KHO!B146,GIA!$A$2:$D$200,3,0),0)</f>
        <v>0</v>
      </c>
      <c r="K146" s="14">
        <f>IFERROR(VLOOKUP(KHO!B146,GIA!$A$2:$D$200,4,0),0)</f>
        <v>0</v>
      </c>
    </row>
    <row r="147" spans="1:11" ht="16.7" customHeight="1" x14ac:dyDescent="0.2">
      <c r="A147" s="5" t="s">
        <v>439</v>
      </c>
      <c r="B147" s="5" t="s">
        <v>440</v>
      </c>
      <c r="C147" s="5" t="s">
        <v>441</v>
      </c>
      <c r="D147" s="1" t="s">
        <v>12</v>
      </c>
      <c r="E147" s="4">
        <f t="shared" si="3"/>
        <v>0</v>
      </c>
      <c r="F147" s="2"/>
      <c r="G147" s="3">
        <v>0</v>
      </c>
      <c r="H147" s="3">
        <v>0</v>
      </c>
      <c r="I147" s="14">
        <f>IFERROR(VLOOKUP(KHO!B147,GIA!$A$2:$D$200,2,0),0)</f>
        <v>432780</v>
      </c>
      <c r="J147" s="14">
        <f>IFERROR(VLOOKUP(KHO!B147,GIA!$A$2:$D$200,3,0),0)</f>
        <v>665000</v>
      </c>
      <c r="K147" s="14">
        <f>IFERROR(VLOOKUP(KHO!B147,GIA!$A$2:$D$200,4,0),0)</f>
        <v>600000</v>
      </c>
    </row>
    <row r="148" spans="1:11" ht="16.7" customHeight="1" x14ac:dyDescent="0.2">
      <c r="A148" s="5" t="s">
        <v>442</v>
      </c>
      <c r="B148" s="5" t="s">
        <v>443</v>
      </c>
      <c r="C148" s="5" t="s">
        <v>444</v>
      </c>
      <c r="D148" s="1" t="s">
        <v>12</v>
      </c>
      <c r="E148" s="4">
        <f t="shared" si="3"/>
        <v>0</v>
      </c>
      <c r="F148" s="2"/>
      <c r="G148" s="3">
        <v>0</v>
      </c>
      <c r="H148" s="3">
        <v>0</v>
      </c>
      <c r="I148" s="14">
        <f>IFERROR(VLOOKUP(KHO!B148,GIA!$A$2:$D$200,2,0),0)</f>
        <v>0</v>
      </c>
      <c r="J148" s="14">
        <f>IFERROR(VLOOKUP(KHO!B148,GIA!$A$2:$D$200,3,0),0)</f>
        <v>0</v>
      </c>
      <c r="K148" s="14">
        <f>IFERROR(VLOOKUP(KHO!B148,GIA!$A$2:$D$200,4,0),0)</f>
        <v>0</v>
      </c>
    </row>
    <row r="149" spans="1:11" ht="16.7" customHeight="1" x14ac:dyDescent="0.2">
      <c r="A149" s="5" t="s">
        <v>445</v>
      </c>
      <c r="B149" s="5" t="s">
        <v>446</v>
      </c>
      <c r="C149" s="5" t="s">
        <v>447</v>
      </c>
      <c r="D149" s="1" t="s">
        <v>12</v>
      </c>
      <c r="E149" s="4">
        <f t="shared" si="3"/>
        <v>10</v>
      </c>
      <c r="F149" s="2"/>
      <c r="G149" s="3">
        <v>0</v>
      </c>
      <c r="H149" s="3">
        <v>10</v>
      </c>
      <c r="I149" s="14">
        <f>IFERROR(VLOOKUP(KHO!B149,GIA!$A$2:$D$200,2,0),0)</f>
        <v>522509.28571428999</v>
      </c>
      <c r="J149" s="14">
        <f>IFERROR(VLOOKUP(KHO!B149,GIA!$A$2:$D$200,3,0),0)</f>
        <v>798000</v>
      </c>
      <c r="K149" s="14">
        <f>IFERROR(VLOOKUP(KHO!B149,GIA!$A$2:$D$200,4,0),0)</f>
        <v>750000</v>
      </c>
    </row>
    <row r="150" spans="1:11" ht="16.7" customHeight="1" x14ac:dyDescent="0.2">
      <c r="A150" s="5" t="s">
        <v>448</v>
      </c>
      <c r="B150" s="5" t="s">
        <v>449</v>
      </c>
      <c r="C150" s="5" t="s">
        <v>450</v>
      </c>
      <c r="D150" s="1" t="s">
        <v>12</v>
      </c>
      <c r="E150" s="4">
        <f t="shared" si="3"/>
        <v>0</v>
      </c>
      <c r="F150" s="2"/>
      <c r="G150" s="3">
        <v>0</v>
      </c>
      <c r="H150" s="3">
        <v>0</v>
      </c>
      <c r="I150" s="14">
        <f>IFERROR(VLOOKUP(KHO!B150,GIA!$A$2:$D$200,2,0),0)</f>
        <v>0</v>
      </c>
      <c r="J150" s="14">
        <f>IFERROR(VLOOKUP(KHO!B150,GIA!$A$2:$D$200,3,0),0)</f>
        <v>0</v>
      </c>
      <c r="K150" s="14">
        <f>IFERROR(VLOOKUP(KHO!B150,GIA!$A$2:$D$200,4,0),0)</f>
        <v>0</v>
      </c>
    </row>
    <row r="151" spans="1:11" ht="16.7" customHeight="1" x14ac:dyDescent="0.2">
      <c r="A151" s="5" t="s">
        <v>451</v>
      </c>
      <c r="B151" s="5" t="s">
        <v>452</v>
      </c>
      <c r="C151" s="5" t="s">
        <v>453</v>
      </c>
      <c r="D151" s="1" t="s">
        <v>12</v>
      </c>
      <c r="E151" s="4">
        <f t="shared" si="3"/>
        <v>0</v>
      </c>
      <c r="F151" s="2"/>
      <c r="G151" s="3">
        <v>0</v>
      </c>
      <c r="H151" s="3">
        <v>0</v>
      </c>
      <c r="I151" s="14">
        <f>IFERROR(VLOOKUP(KHO!B151,GIA!$A$2:$D$200,2,0),0)</f>
        <v>0</v>
      </c>
      <c r="J151" s="14">
        <f>IFERROR(VLOOKUP(KHO!B151,GIA!$A$2:$D$200,3,0),0)</f>
        <v>0</v>
      </c>
      <c r="K151" s="14">
        <f>IFERROR(VLOOKUP(KHO!B151,GIA!$A$2:$D$200,4,0),0)</f>
        <v>0</v>
      </c>
    </row>
    <row r="152" spans="1:11" ht="16.7" customHeight="1" x14ac:dyDescent="0.2">
      <c r="A152" s="5" t="s">
        <v>454</v>
      </c>
      <c r="B152" s="5" t="s">
        <v>455</v>
      </c>
      <c r="C152" s="5" t="s">
        <v>456</v>
      </c>
      <c r="D152" s="1" t="s">
        <v>12</v>
      </c>
      <c r="E152" s="4">
        <f t="shared" si="3"/>
        <v>0</v>
      </c>
      <c r="F152" s="2"/>
      <c r="G152" s="3">
        <v>0</v>
      </c>
      <c r="H152" s="3">
        <v>0</v>
      </c>
      <c r="I152" s="14">
        <f>IFERROR(VLOOKUP(KHO!B152,GIA!$A$2:$D$200,2,0),0)</f>
        <v>0</v>
      </c>
      <c r="J152" s="14">
        <f>IFERROR(VLOOKUP(KHO!B152,GIA!$A$2:$D$200,3,0),0)</f>
        <v>0</v>
      </c>
      <c r="K152" s="14">
        <f>IFERROR(VLOOKUP(KHO!B152,GIA!$A$2:$D$200,4,0),0)</f>
        <v>0</v>
      </c>
    </row>
    <row r="153" spans="1:11" ht="16.7" customHeight="1" x14ac:dyDescent="0.2">
      <c r="A153" s="5" t="s">
        <v>457</v>
      </c>
      <c r="B153" s="5" t="s">
        <v>458</v>
      </c>
      <c r="C153" s="5" t="s">
        <v>459</v>
      </c>
      <c r="D153" s="1" t="s">
        <v>12</v>
      </c>
      <c r="E153" s="4">
        <f t="shared" si="3"/>
        <v>0</v>
      </c>
      <c r="F153" s="2"/>
      <c r="G153" s="3">
        <v>0</v>
      </c>
      <c r="H153" s="3">
        <v>0</v>
      </c>
      <c r="I153" s="14">
        <f>IFERROR(VLOOKUP(KHO!B153,GIA!$A$2:$D$200,2,0),0)</f>
        <v>0</v>
      </c>
      <c r="J153" s="14">
        <f>IFERROR(VLOOKUP(KHO!B153,GIA!$A$2:$D$200,3,0),0)</f>
        <v>0</v>
      </c>
      <c r="K153" s="14">
        <f>IFERROR(VLOOKUP(KHO!B153,GIA!$A$2:$D$200,4,0),0)</f>
        <v>0</v>
      </c>
    </row>
    <row r="154" spans="1:11" ht="16.7" customHeight="1" x14ac:dyDescent="0.2">
      <c r="A154" s="5" t="s">
        <v>460</v>
      </c>
      <c r="B154" s="5" t="s">
        <v>461</v>
      </c>
      <c r="C154" s="5" t="s">
        <v>462</v>
      </c>
      <c r="D154" s="1" t="s">
        <v>12</v>
      </c>
      <c r="E154" s="4">
        <f t="shared" si="3"/>
        <v>0</v>
      </c>
      <c r="F154" s="2"/>
      <c r="G154" s="3">
        <v>0</v>
      </c>
      <c r="H154" s="3">
        <v>0</v>
      </c>
      <c r="I154" s="14">
        <f>IFERROR(VLOOKUP(KHO!B154,GIA!$A$2:$D$200,2,0),0)</f>
        <v>0</v>
      </c>
      <c r="J154" s="14">
        <f>IFERROR(VLOOKUP(KHO!B154,GIA!$A$2:$D$200,3,0),0)</f>
        <v>0</v>
      </c>
      <c r="K154" s="14">
        <f>IFERROR(VLOOKUP(KHO!B154,GIA!$A$2:$D$200,4,0),0)</f>
        <v>0</v>
      </c>
    </row>
    <row r="155" spans="1:11" ht="16.7" customHeight="1" x14ac:dyDescent="0.2">
      <c r="A155" s="5" t="s">
        <v>463</v>
      </c>
      <c r="B155" s="5" t="s">
        <v>464</v>
      </c>
      <c r="C155" s="5" t="s">
        <v>465</v>
      </c>
      <c r="D155" s="1" t="s">
        <v>12</v>
      </c>
      <c r="E155" s="4">
        <f t="shared" si="3"/>
        <v>0</v>
      </c>
      <c r="F155" s="2"/>
      <c r="G155" s="3">
        <v>0</v>
      </c>
      <c r="H155" s="3">
        <v>0</v>
      </c>
      <c r="I155" s="14">
        <f>IFERROR(VLOOKUP(KHO!B155,GIA!$A$2:$D$200,2,0),0)</f>
        <v>0</v>
      </c>
      <c r="J155" s="14">
        <f>IFERROR(VLOOKUP(KHO!B155,GIA!$A$2:$D$200,3,0),0)</f>
        <v>0</v>
      </c>
      <c r="K155" s="14">
        <f>IFERROR(VLOOKUP(KHO!B155,GIA!$A$2:$D$200,4,0),0)</f>
        <v>0</v>
      </c>
    </row>
    <row r="156" spans="1:11" ht="16.7" customHeight="1" x14ac:dyDescent="0.2">
      <c r="A156" s="5" t="s">
        <v>466</v>
      </c>
      <c r="B156" s="5" t="s">
        <v>467</v>
      </c>
      <c r="C156" s="5" t="s">
        <v>468</v>
      </c>
      <c r="D156" s="1" t="s">
        <v>12</v>
      </c>
      <c r="E156" s="4">
        <f t="shared" si="3"/>
        <v>3</v>
      </c>
      <c r="F156" s="2"/>
      <c r="G156" s="3">
        <v>3</v>
      </c>
      <c r="H156" s="3">
        <v>0</v>
      </c>
      <c r="I156" s="14">
        <f>IFERROR(VLOOKUP(KHO!B156,GIA!$A$2:$D$200,2,0),0)</f>
        <v>559631.25</v>
      </c>
      <c r="J156" s="14">
        <f>IFERROR(VLOOKUP(KHO!B156,GIA!$A$2:$D$200,3,0),0)</f>
        <v>710000</v>
      </c>
      <c r="K156" s="14">
        <f>IFERROR(VLOOKUP(KHO!B156,GIA!$A$2:$D$200,4,0),0)</f>
        <v>670000</v>
      </c>
    </row>
    <row r="157" spans="1:11" ht="16.7" customHeight="1" x14ac:dyDescent="0.2">
      <c r="A157" s="5" t="s">
        <v>469</v>
      </c>
      <c r="B157" s="5" t="s">
        <v>470</v>
      </c>
      <c r="C157" s="5" t="s">
        <v>471</v>
      </c>
      <c r="D157" s="1" t="s">
        <v>12</v>
      </c>
      <c r="E157" s="4">
        <f t="shared" si="3"/>
        <v>3</v>
      </c>
      <c r="F157" s="2"/>
      <c r="G157" s="3">
        <v>3</v>
      </c>
      <c r="H157" s="3">
        <v>0</v>
      </c>
      <c r="I157" s="14">
        <f>IFERROR(VLOOKUP(KHO!B157,GIA!$A$2:$D$200,2,0),0)</f>
        <v>525800.09740259999</v>
      </c>
      <c r="J157" s="14">
        <f>IFERROR(VLOOKUP(KHO!B157,GIA!$A$2:$D$200,3,0),0)</f>
        <v>720000</v>
      </c>
      <c r="K157" s="14">
        <f>IFERROR(VLOOKUP(KHO!B157,GIA!$A$2:$D$200,4,0),0)</f>
        <v>650000</v>
      </c>
    </row>
    <row r="158" spans="1:11" ht="16.7" customHeight="1" x14ac:dyDescent="0.2">
      <c r="A158" s="5" t="s">
        <v>472</v>
      </c>
      <c r="B158" s="5" t="s">
        <v>473</v>
      </c>
      <c r="C158" s="5" t="s">
        <v>474</v>
      </c>
      <c r="D158" s="1" t="s">
        <v>12</v>
      </c>
      <c r="E158" s="4">
        <f t="shared" si="3"/>
        <v>0</v>
      </c>
      <c r="F158" s="2"/>
      <c r="G158" s="3">
        <v>0</v>
      </c>
      <c r="H158" s="3">
        <v>0</v>
      </c>
      <c r="I158" s="14">
        <f>IFERROR(VLOOKUP(KHO!B158,GIA!$A$2:$D$200,2,0),0)</f>
        <v>615800</v>
      </c>
      <c r="J158" s="14">
        <f>IFERROR(VLOOKUP(KHO!B158,GIA!$A$2:$D$200,3,0),0)</f>
        <v>720000</v>
      </c>
      <c r="K158" s="14">
        <f>IFERROR(VLOOKUP(KHO!B158,GIA!$A$2:$D$200,4,0),0)</f>
        <v>700000</v>
      </c>
    </row>
    <row r="159" spans="1:11" ht="16.7" customHeight="1" x14ac:dyDescent="0.2">
      <c r="A159" s="5" t="s">
        <v>475</v>
      </c>
      <c r="B159" s="5" t="s">
        <v>476</v>
      </c>
      <c r="C159" s="5" t="s">
        <v>477</v>
      </c>
      <c r="D159" s="1" t="s">
        <v>12</v>
      </c>
      <c r="E159" s="4">
        <f t="shared" si="3"/>
        <v>0</v>
      </c>
      <c r="F159" s="2"/>
      <c r="G159" s="3">
        <v>0</v>
      </c>
      <c r="H159" s="3">
        <v>0</v>
      </c>
      <c r="I159" s="14">
        <f>IFERROR(VLOOKUP(KHO!B159,GIA!$A$2:$D$200,2,0),0)</f>
        <v>0</v>
      </c>
      <c r="J159" s="14">
        <f>IFERROR(VLOOKUP(KHO!B159,GIA!$A$2:$D$200,3,0),0)</f>
        <v>0</v>
      </c>
      <c r="K159" s="14">
        <f>IFERROR(VLOOKUP(KHO!B159,GIA!$A$2:$D$200,4,0),0)</f>
        <v>0</v>
      </c>
    </row>
    <row r="160" spans="1:11" ht="16.7" customHeight="1" x14ac:dyDescent="0.2">
      <c r="A160" s="5" t="s">
        <v>478</v>
      </c>
      <c r="B160" s="5" t="s">
        <v>479</v>
      </c>
      <c r="C160" s="5" t="s">
        <v>480</v>
      </c>
      <c r="D160" s="1" t="s">
        <v>12</v>
      </c>
      <c r="E160" s="4">
        <f t="shared" si="3"/>
        <v>0</v>
      </c>
      <c r="F160" s="2"/>
      <c r="G160" s="3">
        <v>0</v>
      </c>
      <c r="H160" s="3">
        <v>0</v>
      </c>
      <c r="I160" s="14">
        <f>IFERROR(VLOOKUP(KHO!B160,GIA!$A$2:$D$200,2,0),0)</f>
        <v>0</v>
      </c>
      <c r="J160" s="14">
        <f>IFERROR(VLOOKUP(KHO!B160,GIA!$A$2:$D$200,3,0),0)</f>
        <v>0</v>
      </c>
      <c r="K160" s="14">
        <f>IFERROR(VLOOKUP(KHO!B160,GIA!$A$2:$D$200,4,0),0)</f>
        <v>0</v>
      </c>
    </row>
    <row r="161" spans="1:11" ht="16.7" customHeight="1" x14ac:dyDescent="0.2">
      <c r="A161" s="5" t="s">
        <v>481</v>
      </c>
      <c r="B161" s="5" t="s">
        <v>482</v>
      </c>
      <c r="C161" s="5" t="s">
        <v>483</v>
      </c>
      <c r="D161" s="1" t="s">
        <v>12</v>
      </c>
      <c r="E161" s="4">
        <f t="shared" si="3"/>
        <v>0</v>
      </c>
      <c r="F161" s="2"/>
      <c r="G161" s="3">
        <v>0</v>
      </c>
      <c r="H161" s="3">
        <v>0</v>
      </c>
      <c r="I161" s="14">
        <f>IFERROR(VLOOKUP(KHO!B161,GIA!$A$2:$D$200,2,0),0)</f>
        <v>0</v>
      </c>
      <c r="J161" s="14">
        <f>IFERROR(VLOOKUP(KHO!B161,GIA!$A$2:$D$200,3,0),0)</f>
        <v>0</v>
      </c>
      <c r="K161" s="14">
        <f>IFERROR(VLOOKUP(KHO!B161,GIA!$A$2:$D$200,4,0),0)</f>
        <v>0</v>
      </c>
    </row>
    <row r="162" spans="1:11" ht="16.7" customHeight="1" x14ac:dyDescent="0.2">
      <c r="A162" s="5" t="s">
        <v>484</v>
      </c>
      <c r="B162" s="5" t="s">
        <v>485</v>
      </c>
      <c r="C162" s="5" t="s">
        <v>486</v>
      </c>
      <c r="D162" s="1" t="s">
        <v>12</v>
      </c>
      <c r="E162" s="4">
        <f t="shared" si="3"/>
        <v>0</v>
      </c>
      <c r="F162" s="2"/>
      <c r="G162" s="3">
        <v>0</v>
      </c>
      <c r="H162" s="3">
        <v>0</v>
      </c>
      <c r="I162" s="14">
        <f>IFERROR(VLOOKUP(KHO!B162,GIA!$A$2:$D$200,2,0),0)</f>
        <v>0</v>
      </c>
      <c r="J162" s="14">
        <f>IFERROR(VLOOKUP(KHO!B162,GIA!$A$2:$D$200,3,0),0)</f>
        <v>0</v>
      </c>
      <c r="K162" s="14">
        <f>IFERROR(VLOOKUP(KHO!B162,GIA!$A$2:$D$200,4,0),0)</f>
        <v>0</v>
      </c>
    </row>
    <row r="163" spans="1:11" ht="16.7" customHeight="1" x14ac:dyDescent="0.2">
      <c r="A163" s="5" t="s">
        <v>487</v>
      </c>
      <c r="B163" s="5" t="s">
        <v>488</v>
      </c>
      <c r="C163" s="5" t="s">
        <v>489</v>
      </c>
      <c r="D163" s="1" t="s">
        <v>12</v>
      </c>
      <c r="E163" s="4">
        <f t="shared" si="3"/>
        <v>0</v>
      </c>
      <c r="F163" s="2"/>
      <c r="G163" s="3">
        <v>0</v>
      </c>
      <c r="H163" s="3">
        <v>0</v>
      </c>
      <c r="I163" s="14">
        <f>IFERROR(VLOOKUP(KHO!B163,GIA!$A$2:$D$200,2,0),0)</f>
        <v>0</v>
      </c>
      <c r="J163" s="14">
        <f>IFERROR(VLOOKUP(KHO!B163,GIA!$A$2:$D$200,3,0),0)</f>
        <v>0</v>
      </c>
      <c r="K163" s="14">
        <f>IFERROR(VLOOKUP(KHO!B163,GIA!$A$2:$D$200,4,0),0)</f>
        <v>0</v>
      </c>
    </row>
    <row r="164" spans="1:11" ht="16.7" customHeight="1" x14ac:dyDescent="0.2">
      <c r="A164" s="5" t="s">
        <v>490</v>
      </c>
      <c r="B164" s="5" t="s">
        <v>491</v>
      </c>
      <c r="C164" s="5" t="s">
        <v>492</v>
      </c>
      <c r="D164" s="1" t="s">
        <v>12</v>
      </c>
      <c r="E164" s="4">
        <f t="shared" si="3"/>
        <v>4</v>
      </c>
      <c r="F164" s="2"/>
      <c r="G164" s="3">
        <v>0</v>
      </c>
      <c r="H164" s="3">
        <v>4</v>
      </c>
      <c r="I164" s="14">
        <f>IFERROR(VLOOKUP(KHO!B164,GIA!$A$2:$D$200,2,0),0)</f>
        <v>1289279.0476190001</v>
      </c>
      <c r="J164" s="14">
        <f>IFERROR(VLOOKUP(KHO!B164,GIA!$A$2:$D$200,3,0),0)</f>
        <v>1680000</v>
      </c>
      <c r="K164" s="14">
        <f>IFERROR(VLOOKUP(KHO!B164,GIA!$A$2:$D$200,4,0),0)</f>
        <v>1600000</v>
      </c>
    </row>
    <row r="165" spans="1:11" ht="16.7" customHeight="1" x14ac:dyDescent="0.2">
      <c r="A165" s="5" t="s">
        <v>493</v>
      </c>
      <c r="B165" s="5" t="s">
        <v>494</v>
      </c>
      <c r="C165" s="5" t="s">
        <v>495</v>
      </c>
      <c r="D165" s="1" t="s">
        <v>12</v>
      </c>
      <c r="E165" s="4">
        <f t="shared" si="3"/>
        <v>6</v>
      </c>
      <c r="F165" s="2"/>
      <c r="G165" s="3">
        <v>2</v>
      </c>
      <c r="H165" s="3">
        <v>4</v>
      </c>
      <c r="I165" s="14">
        <f>IFERROR(VLOOKUP(KHO!B165,GIA!$A$2:$D$200,2,0),0)</f>
        <v>1218410.7142857001</v>
      </c>
      <c r="J165" s="14">
        <f>IFERROR(VLOOKUP(KHO!B165,GIA!$A$2:$D$200,3,0),0)</f>
        <v>1680000</v>
      </c>
      <c r="K165" s="14">
        <f>IFERROR(VLOOKUP(KHO!B165,GIA!$A$2:$D$200,4,0),0)</f>
        <v>1600000</v>
      </c>
    </row>
    <row r="166" spans="1:11" ht="16.7" customHeight="1" x14ac:dyDescent="0.2">
      <c r="A166" s="5" t="s">
        <v>496</v>
      </c>
      <c r="B166" s="5" t="s">
        <v>497</v>
      </c>
      <c r="C166" s="5" t="s">
        <v>498</v>
      </c>
      <c r="D166" s="1" t="s">
        <v>12</v>
      </c>
      <c r="E166" s="4">
        <f t="shared" si="3"/>
        <v>1</v>
      </c>
      <c r="F166" s="2"/>
      <c r="G166" s="3">
        <v>1</v>
      </c>
      <c r="H166" s="3">
        <v>0</v>
      </c>
      <c r="I166" s="14">
        <f>IFERROR(VLOOKUP(KHO!B166,GIA!$A$2:$D$200,2,0),0)</f>
        <v>659303</v>
      </c>
      <c r="J166" s="14">
        <f>IFERROR(VLOOKUP(KHO!B166,GIA!$A$2:$D$200,3,0),0)</f>
        <v>1530000</v>
      </c>
      <c r="K166" s="14">
        <f>IFERROR(VLOOKUP(KHO!B166,GIA!$A$2:$D$200,4,0),0)</f>
        <v>1000000</v>
      </c>
    </row>
    <row r="167" spans="1:11" ht="16.7" customHeight="1" x14ac:dyDescent="0.2">
      <c r="A167" s="5" t="s">
        <v>499</v>
      </c>
      <c r="B167" s="5" t="s">
        <v>500</v>
      </c>
      <c r="C167" s="5" t="s">
        <v>501</v>
      </c>
      <c r="D167" s="1" t="s">
        <v>12</v>
      </c>
      <c r="E167" s="4">
        <f t="shared" si="3"/>
        <v>0</v>
      </c>
      <c r="F167" s="2"/>
      <c r="G167" s="3">
        <v>0</v>
      </c>
      <c r="H167" s="3">
        <v>0</v>
      </c>
      <c r="I167" s="14">
        <f>IFERROR(VLOOKUP(KHO!B167,GIA!$A$2:$D$200,2,0),0)</f>
        <v>0</v>
      </c>
      <c r="J167" s="14">
        <f>IFERROR(VLOOKUP(KHO!B167,GIA!$A$2:$D$200,3,0),0)</f>
        <v>0</v>
      </c>
      <c r="K167" s="14">
        <f>IFERROR(VLOOKUP(KHO!B167,GIA!$A$2:$D$200,4,0),0)</f>
        <v>0</v>
      </c>
    </row>
    <row r="168" spans="1:11" ht="16.7" customHeight="1" x14ac:dyDescent="0.2">
      <c r="A168" s="5" t="s">
        <v>502</v>
      </c>
      <c r="B168" s="5" t="s">
        <v>503</v>
      </c>
      <c r="C168" s="5" t="s">
        <v>504</v>
      </c>
      <c r="D168" s="1" t="s">
        <v>12</v>
      </c>
      <c r="E168" s="4">
        <f t="shared" si="3"/>
        <v>0</v>
      </c>
      <c r="F168" s="2"/>
      <c r="G168" s="3">
        <v>0</v>
      </c>
      <c r="H168" s="3">
        <v>0</v>
      </c>
      <c r="I168" s="14">
        <f>IFERROR(VLOOKUP(KHO!B168,GIA!$A$2:$D$200,2,0),0)</f>
        <v>648687.5</v>
      </c>
      <c r="J168" s="14">
        <f>IFERROR(VLOOKUP(KHO!B168,GIA!$A$2:$D$200,3,0),0)</f>
        <v>991000</v>
      </c>
      <c r="K168" s="14">
        <f>IFERROR(VLOOKUP(KHO!B168,GIA!$A$2:$D$200,4,0),0)</f>
        <v>850000</v>
      </c>
    </row>
    <row r="169" spans="1:11" ht="16.7" customHeight="1" x14ac:dyDescent="0.2">
      <c r="A169" s="5" t="s">
        <v>505</v>
      </c>
      <c r="B169" s="5" t="s">
        <v>506</v>
      </c>
      <c r="C169" s="5" t="s">
        <v>507</v>
      </c>
      <c r="D169" s="1" t="s">
        <v>12</v>
      </c>
      <c r="E169" s="4">
        <f t="shared" si="3"/>
        <v>0</v>
      </c>
      <c r="F169" s="2"/>
      <c r="G169" s="3">
        <v>0</v>
      </c>
      <c r="H169" s="3">
        <v>0</v>
      </c>
      <c r="I169" s="14">
        <f>IFERROR(VLOOKUP(KHO!B169,GIA!$A$2:$D$200,2,0),0)</f>
        <v>0</v>
      </c>
      <c r="J169" s="14">
        <f>IFERROR(VLOOKUP(KHO!B169,GIA!$A$2:$D$200,3,0),0)</f>
        <v>0</v>
      </c>
      <c r="K169" s="14">
        <f>IFERROR(VLOOKUP(KHO!B169,GIA!$A$2:$D$200,4,0),0)</f>
        <v>0</v>
      </c>
    </row>
    <row r="170" spans="1:11" ht="16.7" customHeight="1" x14ac:dyDescent="0.2">
      <c r="A170" s="5" t="s">
        <v>508</v>
      </c>
      <c r="B170" s="5" t="s">
        <v>509</v>
      </c>
      <c r="C170" s="5" t="s">
        <v>510</v>
      </c>
      <c r="D170" s="1" t="s">
        <v>12</v>
      </c>
      <c r="E170" s="4">
        <f t="shared" si="3"/>
        <v>0</v>
      </c>
      <c r="F170" s="2"/>
      <c r="G170" s="3">
        <v>0</v>
      </c>
      <c r="H170" s="3">
        <v>0</v>
      </c>
      <c r="I170" s="14">
        <f>IFERROR(VLOOKUP(KHO!B170,GIA!$A$2:$D$200,2,0),0)</f>
        <v>250587.5</v>
      </c>
      <c r="J170" s="14">
        <f>IFERROR(VLOOKUP(KHO!B170,GIA!$A$2:$D$200,3,0),0)</f>
        <v>263000</v>
      </c>
      <c r="K170" s="14">
        <f>IFERROR(VLOOKUP(KHO!B170,GIA!$A$2:$D$200,4,0),0)</f>
        <v>270000</v>
      </c>
    </row>
    <row r="171" spans="1:11" ht="16.7" customHeight="1" x14ac:dyDescent="0.2">
      <c r="A171" s="5" t="s">
        <v>511</v>
      </c>
      <c r="B171" s="5" t="s">
        <v>512</v>
      </c>
      <c r="C171" s="5" t="s">
        <v>513</v>
      </c>
      <c r="D171" s="1" t="s">
        <v>12</v>
      </c>
      <c r="E171" s="4">
        <f t="shared" si="3"/>
        <v>5</v>
      </c>
      <c r="F171" s="2"/>
      <c r="G171" s="3">
        <v>5</v>
      </c>
      <c r="H171" s="3">
        <v>0</v>
      </c>
      <c r="I171" s="14">
        <f>IFERROR(VLOOKUP(KHO!B171,GIA!$A$2:$D$200,2,0),0)</f>
        <v>0</v>
      </c>
      <c r="J171" s="14">
        <f>IFERROR(VLOOKUP(KHO!B171,GIA!$A$2:$D$200,3,0),0)</f>
        <v>0</v>
      </c>
      <c r="K171" s="14">
        <f>IFERROR(VLOOKUP(KHO!B171,GIA!$A$2:$D$200,4,0),0)</f>
        <v>0</v>
      </c>
    </row>
    <row r="172" spans="1:11" ht="16.7" customHeight="1" x14ac:dyDescent="0.2">
      <c r="A172" s="5" t="s">
        <v>514</v>
      </c>
      <c r="B172" s="5" t="s">
        <v>515</v>
      </c>
      <c r="C172" s="5" t="s">
        <v>516</v>
      </c>
      <c r="D172" s="1" t="s">
        <v>12</v>
      </c>
      <c r="E172" s="4">
        <f t="shared" si="3"/>
        <v>0</v>
      </c>
      <c r="F172" s="2"/>
      <c r="G172" s="3">
        <v>0</v>
      </c>
      <c r="H172" s="3">
        <v>0</v>
      </c>
      <c r="I172" s="14">
        <f>IFERROR(VLOOKUP(KHO!B172,GIA!$A$2:$D$200,2,0),0)</f>
        <v>0</v>
      </c>
      <c r="J172" s="14">
        <f>IFERROR(VLOOKUP(KHO!B172,GIA!$A$2:$D$200,3,0),0)</f>
        <v>0</v>
      </c>
      <c r="K172" s="14">
        <f>IFERROR(VLOOKUP(KHO!B172,GIA!$A$2:$D$200,4,0),0)</f>
        <v>0</v>
      </c>
    </row>
    <row r="173" spans="1:11" ht="16.7" customHeight="1" x14ac:dyDescent="0.2">
      <c r="A173" s="5" t="s">
        <v>517</v>
      </c>
      <c r="B173" s="5" t="s">
        <v>518</v>
      </c>
      <c r="C173" s="5" t="s">
        <v>519</v>
      </c>
      <c r="D173" s="1" t="s">
        <v>12</v>
      </c>
      <c r="E173" s="4">
        <f t="shared" si="3"/>
        <v>10</v>
      </c>
      <c r="F173" s="2"/>
      <c r="G173" s="3">
        <v>15</v>
      </c>
      <c r="H173" s="3">
        <v>-5</v>
      </c>
      <c r="I173" s="14">
        <f>IFERROR(VLOOKUP(KHO!B173,GIA!$A$2:$D$200,2,0),0)</f>
        <v>0</v>
      </c>
      <c r="J173" s="14">
        <f>IFERROR(VLOOKUP(KHO!B173,GIA!$A$2:$D$200,3,0),0)</f>
        <v>0</v>
      </c>
      <c r="K173" s="14">
        <f>IFERROR(VLOOKUP(KHO!B173,GIA!$A$2:$D$200,4,0),0)</f>
        <v>0</v>
      </c>
    </row>
    <row r="174" spans="1:11" ht="16.7" customHeight="1" x14ac:dyDescent="0.2">
      <c r="A174" s="5" t="s">
        <v>520</v>
      </c>
      <c r="B174" s="5" t="s">
        <v>521</v>
      </c>
      <c r="C174" s="5" t="s">
        <v>522</v>
      </c>
      <c r="D174" s="1" t="s">
        <v>12</v>
      </c>
      <c r="E174" s="4">
        <f t="shared" si="3"/>
        <v>5</v>
      </c>
      <c r="F174" s="2"/>
      <c r="G174" s="3">
        <v>5</v>
      </c>
      <c r="H174" s="3">
        <v>0</v>
      </c>
      <c r="I174" s="14">
        <f>IFERROR(VLOOKUP(KHO!B174,GIA!$A$2:$D$200,2,0),0)</f>
        <v>0</v>
      </c>
      <c r="J174" s="14">
        <f>IFERROR(VLOOKUP(KHO!B174,GIA!$A$2:$D$200,3,0),0)</f>
        <v>0</v>
      </c>
      <c r="K174" s="14">
        <f>IFERROR(VLOOKUP(KHO!B174,GIA!$A$2:$D$200,4,0),0)</f>
        <v>0</v>
      </c>
    </row>
    <row r="175" spans="1:11" ht="16.7" customHeight="1" x14ac:dyDescent="0.2">
      <c r="A175" s="5" t="s">
        <v>523</v>
      </c>
      <c r="B175" s="5" t="s">
        <v>524</v>
      </c>
      <c r="C175" s="5" t="s">
        <v>525</v>
      </c>
      <c r="D175" s="1" t="s">
        <v>12</v>
      </c>
      <c r="E175" s="4">
        <f t="shared" si="3"/>
        <v>0</v>
      </c>
      <c r="F175" s="2"/>
      <c r="G175" s="3">
        <v>0</v>
      </c>
      <c r="H175" s="3">
        <v>0</v>
      </c>
      <c r="I175" s="14">
        <f>IFERROR(VLOOKUP(KHO!B175,GIA!$A$2:$D$200,2,0),0)</f>
        <v>0</v>
      </c>
      <c r="J175" s="14">
        <f>IFERROR(VLOOKUP(KHO!B175,GIA!$A$2:$D$200,3,0),0)</f>
        <v>0</v>
      </c>
      <c r="K175" s="14">
        <f>IFERROR(VLOOKUP(KHO!B175,GIA!$A$2:$D$200,4,0),0)</f>
        <v>0</v>
      </c>
    </row>
    <row r="176" spans="1:11" ht="16.7" customHeight="1" x14ac:dyDescent="0.2">
      <c r="A176" s="5" t="s">
        <v>526</v>
      </c>
      <c r="B176" s="5" t="s">
        <v>527</v>
      </c>
      <c r="C176" s="5" t="s">
        <v>528</v>
      </c>
      <c r="D176" s="1" t="s">
        <v>12</v>
      </c>
      <c r="E176" s="4">
        <f t="shared" si="3"/>
        <v>0</v>
      </c>
      <c r="F176" s="2"/>
      <c r="G176" s="3">
        <v>0</v>
      </c>
      <c r="H176" s="3">
        <v>0</v>
      </c>
      <c r="I176" s="14">
        <f>IFERROR(VLOOKUP(KHO!B176,GIA!$A$2:$D$200,2,0),0)</f>
        <v>0</v>
      </c>
      <c r="J176" s="14">
        <f>IFERROR(VLOOKUP(KHO!B176,GIA!$A$2:$D$200,3,0),0)</f>
        <v>0</v>
      </c>
      <c r="K176" s="14">
        <f>IFERROR(VLOOKUP(KHO!B176,GIA!$A$2:$D$200,4,0),0)</f>
        <v>0</v>
      </c>
    </row>
    <row r="177" spans="1:11" ht="16.7" customHeight="1" x14ac:dyDescent="0.2">
      <c r="A177" s="5" t="s">
        <v>529</v>
      </c>
      <c r="B177" s="5" t="s">
        <v>530</v>
      </c>
      <c r="C177" s="5" t="s">
        <v>531</v>
      </c>
      <c r="D177" s="1" t="s">
        <v>12</v>
      </c>
      <c r="E177" s="4">
        <f t="shared" si="3"/>
        <v>13</v>
      </c>
      <c r="F177" s="2"/>
      <c r="G177" s="3">
        <v>15</v>
      </c>
      <c r="H177" s="3">
        <v>-2</v>
      </c>
      <c r="I177" s="14">
        <f>IFERROR(VLOOKUP(KHO!B177,GIA!$A$2:$D$200,2,0),0)</f>
        <v>0</v>
      </c>
      <c r="J177" s="14">
        <f>IFERROR(VLOOKUP(KHO!B177,GIA!$A$2:$D$200,3,0),0)</f>
        <v>0</v>
      </c>
      <c r="K177" s="14">
        <f>IFERROR(VLOOKUP(KHO!B177,GIA!$A$2:$D$200,4,0),0)</f>
        <v>0</v>
      </c>
    </row>
    <row r="178" spans="1:11" ht="16.7" customHeight="1" x14ac:dyDescent="0.2">
      <c r="A178" s="5" t="s">
        <v>532</v>
      </c>
      <c r="B178" s="5" t="s">
        <v>533</v>
      </c>
      <c r="C178" s="5" t="s">
        <v>534</v>
      </c>
      <c r="D178" s="1" t="s">
        <v>12</v>
      </c>
      <c r="E178" s="4">
        <f t="shared" si="3"/>
        <v>5</v>
      </c>
      <c r="F178" s="2"/>
      <c r="G178" s="3">
        <v>5</v>
      </c>
      <c r="H178" s="3">
        <v>0</v>
      </c>
      <c r="I178" s="14">
        <f>IFERROR(VLOOKUP(KHO!B178,GIA!$A$2:$D$200,2,0),0)</f>
        <v>0</v>
      </c>
      <c r="J178" s="14">
        <f>IFERROR(VLOOKUP(KHO!B178,GIA!$A$2:$D$200,3,0),0)</f>
        <v>0</v>
      </c>
      <c r="K178" s="14">
        <f>IFERROR(VLOOKUP(KHO!B178,GIA!$A$2:$D$200,4,0),0)</f>
        <v>0</v>
      </c>
    </row>
    <row r="179" spans="1:11" ht="16.7" customHeight="1" x14ac:dyDescent="0.2">
      <c r="A179" s="5" t="s">
        <v>535</v>
      </c>
      <c r="B179" s="5" t="s">
        <v>536</v>
      </c>
      <c r="C179" s="5" t="s">
        <v>537</v>
      </c>
      <c r="D179" s="1" t="s">
        <v>12</v>
      </c>
      <c r="E179" s="4">
        <f t="shared" si="3"/>
        <v>0</v>
      </c>
      <c r="F179" s="2"/>
      <c r="G179" s="3">
        <v>0</v>
      </c>
      <c r="H179" s="3">
        <v>0</v>
      </c>
      <c r="I179" s="14">
        <f>IFERROR(VLOOKUP(KHO!B179,GIA!$A$2:$D$200,2,0),0)</f>
        <v>0</v>
      </c>
      <c r="J179" s="14">
        <f>IFERROR(VLOOKUP(KHO!B179,GIA!$A$2:$D$200,3,0),0)</f>
        <v>0</v>
      </c>
      <c r="K179" s="14">
        <f>IFERROR(VLOOKUP(KHO!B179,GIA!$A$2:$D$200,4,0),0)</f>
        <v>0</v>
      </c>
    </row>
    <row r="180" spans="1:11" ht="16.7" customHeight="1" x14ac:dyDescent="0.2">
      <c r="A180" s="5" t="s">
        <v>538</v>
      </c>
      <c r="B180" s="5" t="s">
        <v>539</v>
      </c>
      <c r="C180" s="5" t="s">
        <v>540</v>
      </c>
      <c r="D180" s="1" t="s">
        <v>12</v>
      </c>
      <c r="E180" s="4">
        <f t="shared" si="3"/>
        <v>0</v>
      </c>
      <c r="F180" s="2"/>
      <c r="G180" s="3">
        <v>0</v>
      </c>
      <c r="H180" s="3">
        <v>0</v>
      </c>
      <c r="I180" s="14">
        <f>IFERROR(VLOOKUP(KHO!B180,GIA!$A$2:$D$200,2,0),0)</f>
        <v>0</v>
      </c>
      <c r="J180" s="14">
        <f>IFERROR(VLOOKUP(KHO!B180,GIA!$A$2:$D$200,3,0),0)</f>
        <v>0</v>
      </c>
      <c r="K180" s="14">
        <f>IFERROR(VLOOKUP(KHO!B180,GIA!$A$2:$D$200,4,0),0)</f>
        <v>0</v>
      </c>
    </row>
    <row r="181" spans="1:11" ht="16.7" customHeight="1" x14ac:dyDescent="0.2">
      <c r="A181" s="5" t="s">
        <v>541</v>
      </c>
      <c r="B181" s="5" t="s">
        <v>542</v>
      </c>
      <c r="C181" s="5" t="s">
        <v>543</v>
      </c>
      <c r="D181" s="1" t="s">
        <v>12</v>
      </c>
      <c r="E181" s="4">
        <f t="shared" si="3"/>
        <v>10</v>
      </c>
      <c r="F181" s="2"/>
      <c r="G181" s="3">
        <v>10</v>
      </c>
      <c r="H181" s="3">
        <v>0</v>
      </c>
      <c r="I181" s="14">
        <f>IFERROR(VLOOKUP(KHO!B181,GIA!$A$2:$D$200,2,0),0)</f>
        <v>353220</v>
      </c>
      <c r="J181" s="14">
        <f>IFERROR(VLOOKUP(KHO!B181,GIA!$A$2:$D$200,3,0),0)</f>
        <v>390000</v>
      </c>
      <c r="K181" s="14">
        <f>IFERROR(VLOOKUP(KHO!B181,GIA!$A$2:$D$200,4,0),0)</f>
        <v>450000</v>
      </c>
    </row>
    <row r="182" spans="1:11" ht="16.7" customHeight="1" x14ac:dyDescent="0.2">
      <c r="A182" s="5" t="s">
        <v>544</v>
      </c>
      <c r="B182" s="5" t="s">
        <v>545</v>
      </c>
      <c r="C182" s="5" t="s">
        <v>546</v>
      </c>
      <c r="D182" s="1" t="s">
        <v>12</v>
      </c>
      <c r="E182" s="4">
        <f t="shared" si="3"/>
        <v>5</v>
      </c>
      <c r="F182" s="2"/>
      <c r="G182" s="3">
        <v>5</v>
      </c>
      <c r="H182" s="3">
        <v>0</v>
      </c>
      <c r="I182" s="14">
        <f>IFERROR(VLOOKUP(KHO!B182,GIA!$A$2:$D$200,2,0),0)</f>
        <v>409012.08333333</v>
      </c>
      <c r="J182" s="14">
        <f>IFERROR(VLOOKUP(KHO!B182,GIA!$A$2:$D$200,3,0),0)</f>
        <v>500000</v>
      </c>
      <c r="K182" s="14">
        <f>IFERROR(VLOOKUP(KHO!B182,GIA!$A$2:$D$200,4,0),0)</f>
        <v>500000</v>
      </c>
    </row>
    <row r="183" spans="1:11" ht="16.7" customHeight="1" x14ac:dyDescent="0.2">
      <c r="A183" s="5" t="s">
        <v>547</v>
      </c>
      <c r="B183" s="5" t="s">
        <v>548</v>
      </c>
      <c r="C183" s="5" t="s">
        <v>549</v>
      </c>
      <c r="D183" s="1" t="s">
        <v>12</v>
      </c>
      <c r="E183" s="4">
        <f t="shared" si="3"/>
        <v>0</v>
      </c>
      <c r="F183" s="2"/>
      <c r="G183" s="3">
        <v>0</v>
      </c>
      <c r="H183" s="3">
        <v>0</v>
      </c>
      <c r="I183" s="14">
        <f>IFERROR(VLOOKUP(KHO!B183,GIA!$A$2:$D$200,2,0),0)</f>
        <v>0</v>
      </c>
      <c r="J183" s="14">
        <f>IFERROR(VLOOKUP(KHO!B183,GIA!$A$2:$D$200,3,0),0)</f>
        <v>0</v>
      </c>
      <c r="K183" s="14">
        <f>IFERROR(VLOOKUP(KHO!B183,GIA!$A$2:$D$200,4,0),0)</f>
        <v>0</v>
      </c>
    </row>
    <row r="184" spans="1:11" ht="16.7" customHeight="1" x14ac:dyDescent="0.2">
      <c r="A184" s="5" t="s">
        <v>550</v>
      </c>
      <c r="B184" s="5" t="s">
        <v>551</v>
      </c>
      <c r="C184" s="5" t="s">
        <v>552</v>
      </c>
      <c r="D184" s="1" t="s">
        <v>12</v>
      </c>
      <c r="E184" s="4">
        <f t="shared" si="3"/>
        <v>0</v>
      </c>
      <c r="F184" s="2"/>
      <c r="G184" s="3">
        <v>0</v>
      </c>
      <c r="H184" s="3">
        <v>0</v>
      </c>
      <c r="I184" s="14">
        <f>IFERROR(VLOOKUP(KHO!B184,GIA!$A$2:$D$200,2,0),0)</f>
        <v>0</v>
      </c>
      <c r="J184" s="14">
        <f>IFERROR(VLOOKUP(KHO!B184,GIA!$A$2:$D$200,3,0),0)</f>
        <v>0</v>
      </c>
      <c r="K184" s="14">
        <f>IFERROR(VLOOKUP(KHO!B184,GIA!$A$2:$D$200,4,0),0)</f>
        <v>0</v>
      </c>
    </row>
    <row r="185" spans="1:11" ht="16.7" customHeight="1" x14ac:dyDescent="0.2">
      <c r="A185" s="5" t="s">
        <v>553</v>
      </c>
      <c r="B185" s="5" t="s">
        <v>554</v>
      </c>
      <c r="C185" s="5" t="s">
        <v>555</v>
      </c>
      <c r="D185" s="1" t="s">
        <v>12</v>
      </c>
      <c r="E185" s="4">
        <f t="shared" si="3"/>
        <v>10</v>
      </c>
      <c r="F185" s="2"/>
      <c r="G185" s="3">
        <v>5</v>
      </c>
      <c r="H185" s="3">
        <v>5</v>
      </c>
      <c r="I185" s="14">
        <f>IFERROR(VLOOKUP(KHO!B185,GIA!$A$2:$D$200,2,0),0)</f>
        <v>535300</v>
      </c>
      <c r="J185" s="14">
        <f>IFERROR(VLOOKUP(KHO!B185,GIA!$A$2:$D$200,3,0),0)</f>
        <v>680000</v>
      </c>
      <c r="K185" s="14">
        <f>IFERROR(VLOOKUP(KHO!B185,GIA!$A$2:$D$200,4,0),0)</f>
        <v>700000</v>
      </c>
    </row>
    <row r="186" spans="1:11" ht="16.7" customHeight="1" x14ac:dyDescent="0.2">
      <c r="A186" s="5" t="s">
        <v>556</v>
      </c>
      <c r="B186" s="5" t="s">
        <v>557</v>
      </c>
      <c r="C186" s="5" t="s">
        <v>558</v>
      </c>
      <c r="D186" s="1" t="s">
        <v>12</v>
      </c>
      <c r="E186" s="4">
        <f t="shared" si="3"/>
        <v>0</v>
      </c>
      <c r="F186" s="2"/>
      <c r="G186" s="3">
        <v>0</v>
      </c>
      <c r="H186" s="3">
        <v>0</v>
      </c>
      <c r="I186" s="14">
        <f>IFERROR(VLOOKUP(KHO!B186,GIA!$A$2:$D$200,2,0),0)</f>
        <v>725118.25</v>
      </c>
      <c r="J186" s="14">
        <f>IFERROR(VLOOKUP(KHO!B186,GIA!$A$2:$D$200,3,0),0)</f>
        <v>790000</v>
      </c>
      <c r="K186" s="14">
        <f>IFERROR(VLOOKUP(KHO!B186,GIA!$A$2:$D$200,4,0),0)</f>
        <v>800000</v>
      </c>
    </row>
    <row r="187" spans="1:11" ht="16.7" customHeight="1" x14ac:dyDescent="0.2">
      <c r="A187" s="5" t="s">
        <v>559</v>
      </c>
      <c r="B187" s="5" t="s">
        <v>560</v>
      </c>
      <c r="C187" s="5" t="s">
        <v>561</v>
      </c>
      <c r="D187" s="1" t="s">
        <v>12</v>
      </c>
      <c r="E187" s="4">
        <f t="shared" si="3"/>
        <v>0</v>
      </c>
      <c r="F187" s="2"/>
      <c r="G187" s="3">
        <v>0</v>
      </c>
      <c r="H187" s="3">
        <v>0</v>
      </c>
      <c r="I187" s="14">
        <f>IFERROR(VLOOKUP(KHO!B187,GIA!$A$2:$D$200,2,0),0)</f>
        <v>0</v>
      </c>
      <c r="J187" s="14">
        <f>IFERROR(VLOOKUP(KHO!B187,GIA!$A$2:$D$200,3,0),0)</f>
        <v>0</v>
      </c>
      <c r="K187" s="14">
        <f>IFERROR(VLOOKUP(KHO!B187,GIA!$A$2:$D$200,4,0),0)</f>
        <v>0</v>
      </c>
    </row>
    <row r="188" spans="1:11" ht="16.7" customHeight="1" x14ac:dyDescent="0.2">
      <c r="A188" s="5" t="s">
        <v>562</v>
      </c>
      <c r="B188" s="5" t="s">
        <v>563</v>
      </c>
      <c r="C188" s="5" t="s">
        <v>564</v>
      </c>
      <c r="D188" s="1" t="s">
        <v>12</v>
      </c>
      <c r="E188" s="4">
        <f t="shared" si="3"/>
        <v>0</v>
      </c>
      <c r="F188" s="2"/>
      <c r="G188" s="3">
        <v>0</v>
      </c>
      <c r="H188" s="3">
        <v>0</v>
      </c>
      <c r="I188" s="14">
        <f>IFERROR(VLOOKUP(KHO!B188,GIA!$A$2:$D$200,2,0),0)</f>
        <v>1944666.6666667</v>
      </c>
      <c r="J188" s="14">
        <f>IFERROR(VLOOKUP(KHO!B188,GIA!$A$2:$D$200,3,0),0)</f>
        <v>3380000</v>
      </c>
      <c r="K188" s="14">
        <f>IFERROR(VLOOKUP(KHO!B188,GIA!$A$2:$D$200,4,0),0)</f>
        <v>2600000</v>
      </c>
    </row>
    <row r="189" spans="1:11" ht="16.7" customHeight="1" x14ac:dyDescent="0.2">
      <c r="A189" s="5" t="s">
        <v>565</v>
      </c>
      <c r="B189" s="5" t="s">
        <v>566</v>
      </c>
      <c r="C189" s="5" t="s">
        <v>567</v>
      </c>
      <c r="D189" s="1" t="s">
        <v>12</v>
      </c>
      <c r="E189" s="4">
        <f t="shared" si="3"/>
        <v>0</v>
      </c>
      <c r="F189" s="2"/>
      <c r="G189" s="3">
        <v>0</v>
      </c>
      <c r="H189" s="3">
        <v>0</v>
      </c>
      <c r="I189" s="14">
        <f>IFERROR(VLOOKUP(KHO!B189,GIA!$A$2:$D$200,2,0),0)</f>
        <v>0</v>
      </c>
      <c r="J189" s="14">
        <f>IFERROR(VLOOKUP(KHO!B189,GIA!$A$2:$D$200,3,0),0)</f>
        <v>0</v>
      </c>
      <c r="K189" s="14">
        <f>IFERROR(VLOOKUP(KHO!B189,GIA!$A$2:$D$200,4,0),0)</f>
        <v>0</v>
      </c>
    </row>
    <row r="190" spans="1:11" ht="16.7" customHeight="1" x14ac:dyDescent="0.2">
      <c r="A190" s="5" t="s">
        <v>568</v>
      </c>
      <c r="B190" s="5" t="s">
        <v>569</v>
      </c>
      <c r="C190" s="5" t="s">
        <v>570</v>
      </c>
      <c r="D190" s="1" t="s">
        <v>12</v>
      </c>
      <c r="E190" s="4">
        <f t="shared" si="3"/>
        <v>1</v>
      </c>
      <c r="F190" s="2"/>
      <c r="G190" s="3">
        <v>1</v>
      </c>
      <c r="H190" s="3">
        <v>0</v>
      </c>
      <c r="I190" s="14">
        <f>IFERROR(VLOOKUP(KHO!B190,GIA!$A$2:$D$200,2,0),0)</f>
        <v>1217722.5</v>
      </c>
      <c r="J190" s="14">
        <f>IFERROR(VLOOKUP(KHO!B190,GIA!$A$2:$D$200,3,0),0)</f>
        <v>2720000</v>
      </c>
      <c r="K190" s="14">
        <f>IFERROR(VLOOKUP(KHO!B190,GIA!$A$2:$D$200,4,0),0)</f>
        <v>1800000</v>
      </c>
    </row>
    <row r="191" spans="1:11" ht="16.7" customHeight="1" x14ac:dyDescent="0.2">
      <c r="A191" s="5" t="s">
        <v>571</v>
      </c>
      <c r="B191" s="5" t="s">
        <v>572</v>
      </c>
      <c r="C191" s="5" t="s">
        <v>573</v>
      </c>
      <c r="D191" s="1" t="s">
        <v>12</v>
      </c>
      <c r="E191" s="4">
        <f t="shared" si="3"/>
        <v>0</v>
      </c>
      <c r="F191" s="2"/>
      <c r="G191" s="3">
        <v>0</v>
      </c>
      <c r="H191" s="3">
        <v>0</v>
      </c>
      <c r="I191" s="14">
        <f>IFERROR(VLOOKUP(KHO!B191,GIA!$A$2:$D$200,2,0),0)</f>
        <v>1391375</v>
      </c>
      <c r="J191" s="14">
        <f>IFERROR(VLOOKUP(KHO!B191,GIA!$A$2:$D$200,3,0),0)</f>
        <v>2340000</v>
      </c>
      <c r="K191" s="14">
        <f>IFERROR(VLOOKUP(KHO!B191,GIA!$A$2:$D$200,4,0),0)</f>
        <v>1700000</v>
      </c>
    </row>
    <row r="192" spans="1:11" ht="16.7" customHeight="1" x14ac:dyDescent="0.2">
      <c r="A192" s="5" t="s">
        <v>574</v>
      </c>
      <c r="B192" s="5" t="s">
        <v>575</v>
      </c>
      <c r="C192" s="5" t="s">
        <v>576</v>
      </c>
      <c r="D192" s="1" t="s">
        <v>12</v>
      </c>
      <c r="E192" s="4">
        <f t="shared" si="3"/>
        <v>0</v>
      </c>
      <c r="F192" s="2"/>
      <c r="G192" s="3">
        <v>0</v>
      </c>
      <c r="H192" s="3">
        <v>0</v>
      </c>
      <c r="I192" s="14">
        <f>IFERROR(VLOOKUP(KHO!B192,GIA!$A$2:$D$200,2,0),0)</f>
        <v>0</v>
      </c>
      <c r="J192" s="14">
        <f>IFERROR(VLOOKUP(KHO!B192,GIA!$A$2:$D$200,3,0),0)</f>
        <v>0</v>
      </c>
      <c r="K192" s="14">
        <f>IFERROR(VLOOKUP(KHO!B192,GIA!$A$2:$D$200,4,0),0)</f>
        <v>0</v>
      </c>
    </row>
    <row r="193" spans="1:11" ht="16.7" customHeight="1" x14ac:dyDescent="0.2">
      <c r="A193" s="5" t="s">
        <v>577</v>
      </c>
      <c r="B193" s="5" t="s">
        <v>578</v>
      </c>
      <c r="C193" s="5" t="s">
        <v>579</v>
      </c>
      <c r="D193" s="1" t="s">
        <v>12</v>
      </c>
      <c r="E193" s="4">
        <f t="shared" si="3"/>
        <v>0</v>
      </c>
      <c r="F193" s="2"/>
      <c r="G193" s="3">
        <v>0</v>
      </c>
      <c r="H193" s="3">
        <v>0</v>
      </c>
      <c r="I193" s="14">
        <f>IFERROR(VLOOKUP(KHO!B193,GIA!$A$2:$D$200,2,0),0)</f>
        <v>2552635</v>
      </c>
      <c r="J193" s="14">
        <f>IFERROR(VLOOKUP(KHO!B193,GIA!$A$2:$D$200,3,0),0)</f>
        <v>2910000</v>
      </c>
      <c r="K193" s="14">
        <f>IFERROR(VLOOKUP(KHO!B193,GIA!$A$2:$D$200,4,0),0)</f>
        <v>1800000</v>
      </c>
    </row>
    <row r="194" spans="1:11" ht="16.7" customHeight="1" x14ac:dyDescent="0.2">
      <c r="A194" s="5" t="s">
        <v>580</v>
      </c>
      <c r="B194" s="5" t="s">
        <v>581</v>
      </c>
      <c r="C194" s="5" t="s">
        <v>582</v>
      </c>
      <c r="D194" s="1" t="s">
        <v>12</v>
      </c>
      <c r="E194" s="4">
        <f t="shared" si="3"/>
        <v>0</v>
      </c>
      <c r="F194" s="2"/>
      <c r="G194" s="3">
        <v>0</v>
      </c>
      <c r="H194" s="3">
        <v>0</v>
      </c>
      <c r="I194" s="14">
        <f>IFERROR(VLOOKUP(KHO!B194,GIA!$A$2:$D$200,2,0),0)</f>
        <v>1341095</v>
      </c>
      <c r="J194" s="14">
        <f>IFERROR(VLOOKUP(KHO!B194,GIA!$A$2:$D$200,3,0),0)</f>
        <v>1850000</v>
      </c>
      <c r="K194" s="14">
        <f>IFERROR(VLOOKUP(KHO!B194,GIA!$A$2:$D$200,4,0),0)</f>
        <v>1800000</v>
      </c>
    </row>
    <row r="195" spans="1:11" ht="16.7" customHeight="1" x14ac:dyDescent="0.2">
      <c r="A195" s="5" t="s">
        <v>583</v>
      </c>
      <c r="B195" s="5" t="s">
        <v>584</v>
      </c>
      <c r="C195" s="5" t="s">
        <v>585</v>
      </c>
      <c r="D195" s="1" t="s">
        <v>12</v>
      </c>
      <c r="E195" s="4">
        <f t="shared" ref="E195:E240" si="4">G195+H195</f>
        <v>0</v>
      </c>
      <c r="F195" s="2"/>
      <c r="G195" s="3">
        <v>0</v>
      </c>
      <c r="H195" s="3">
        <v>0</v>
      </c>
      <c r="I195" s="14">
        <f>IFERROR(VLOOKUP(KHO!B195,GIA!$A$2:$D$200,2,0),0)</f>
        <v>0</v>
      </c>
      <c r="J195" s="14">
        <f>IFERROR(VLOOKUP(KHO!B195,GIA!$A$2:$D$200,3,0),0)</f>
        <v>0</v>
      </c>
      <c r="K195" s="14">
        <f>IFERROR(VLOOKUP(KHO!B195,GIA!$A$2:$D$200,4,0),0)</f>
        <v>0</v>
      </c>
    </row>
    <row r="196" spans="1:11" ht="16.7" customHeight="1" x14ac:dyDescent="0.2">
      <c r="A196" s="5" t="s">
        <v>586</v>
      </c>
      <c r="B196" s="5" t="s">
        <v>587</v>
      </c>
      <c r="C196" s="5" t="s">
        <v>588</v>
      </c>
      <c r="D196" s="1" t="s">
        <v>12</v>
      </c>
      <c r="E196" s="4">
        <f t="shared" si="4"/>
        <v>1</v>
      </c>
      <c r="F196" s="2"/>
      <c r="G196" s="3">
        <v>1</v>
      </c>
      <c r="H196" s="3">
        <v>0</v>
      </c>
      <c r="I196" s="14">
        <f>IFERROR(VLOOKUP(KHO!B196,GIA!$A$2:$D$200,2,0),0)</f>
        <v>1312466.25</v>
      </c>
      <c r="J196" s="14">
        <f>IFERROR(VLOOKUP(KHO!B196,GIA!$A$2:$D$200,3,0),0)</f>
        <v>2280000</v>
      </c>
      <c r="K196" s="14">
        <f>IFERROR(VLOOKUP(KHO!B196,GIA!$A$2:$D$200,4,0),0)</f>
        <v>1800000</v>
      </c>
    </row>
    <row r="197" spans="1:11" ht="16.7" customHeight="1" x14ac:dyDescent="0.2">
      <c r="A197" s="5" t="s">
        <v>589</v>
      </c>
      <c r="B197" s="5" t="s">
        <v>590</v>
      </c>
      <c r="C197" s="5" t="s">
        <v>591</v>
      </c>
      <c r="D197" s="1" t="s">
        <v>12</v>
      </c>
      <c r="E197" s="4">
        <f t="shared" si="4"/>
        <v>0</v>
      </c>
      <c r="F197" s="2"/>
      <c r="G197" s="3">
        <v>0</v>
      </c>
      <c r="H197" s="3">
        <v>0</v>
      </c>
      <c r="I197" s="14">
        <f>IFERROR(VLOOKUP(KHO!B197,GIA!$A$2:$D$200,2,0),0)</f>
        <v>1390800</v>
      </c>
      <c r="J197" s="14">
        <f>IFERROR(VLOOKUP(KHO!B197,GIA!$A$2:$D$200,3,0),0)</f>
        <v>2280000</v>
      </c>
      <c r="K197" s="14">
        <f>IFERROR(VLOOKUP(KHO!B197,GIA!$A$2:$D$200,4,0),0)</f>
        <v>1800000</v>
      </c>
    </row>
    <row r="198" spans="1:11" ht="16.7" customHeight="1" x14ac:dyDescent="0.2">
      <c r="A198" s="5" t="s">
        <v>592</v>
      </c>
      <c r="B198" s="5" t="s">
        <v>593</v>
      </c>
      <c r="C198" s="5" t="s">
        <v>594</v>
      </c>
      <c r="D198" s="1" t="s">
        <v>12</v>
      </c>
      <c r="E198" s="4">
        <f t="shared" si="4"/>
        <v>0</v>
      </c>
      <c r="F198" s="2"/>
      <c r="G198" s="3">
        <v>0</v>
      </c>
      <c r="H198" s="3">
        <v>0</v>
      </c>
      <c r="I198" s="14">
        <f>IFERROR(VLOOKUP(KHO!B198,GIA!$A$2:$D$200,2,0),0)</f>
        <v>1168817.7111110999</v>
      </c>
      <c r="J198" s="14">
        <f>IFERROR(VLOOKUP(KHO!B198,GIA!$A$2:$D$200,3,0),0)</f>
        <v>2290000</v>
      </c>
      <c r="K198" s="14">
        <f>IFERROR(VLOOKUP(KHO!B198,GIA!$A$2:$D$200,4,0),0)</f>
        <v>1700000</v>
      </c>
    </row>
    <row r="199" spans="1:11" ht="16.7" customHeight="1" x14ac:dyDescent="0.2">
      <c r="A199" s="5" t="s">
        <v>595</v>
      </c>
      <c r="B199" s="5" t="s">
        <v>596</v>
      </c>
      <c r="C199" s="5" t="s">
        <v>597</v>
      </c>
      <c r="D199" s="1" t="s">
        <v>12</v>
      </c>
      <c r="E199" s="4">
        <f t="shared" si="4"/>
        <v>0</v>
      </c>
      <c r="F199" s="2"/>
      <c r="G199" s="3">
        <v>0</v>
      </c>
      <c r="H199" s="3">
        <v>0</v>
      </c>
      <c r="I199" s="14">
        <f>IFERROR(VLOOKUP(KHO!B199,GIA!$A$2:$D$200,2,0),0)</f>
        <v>0</v>
      </c>
      <c r="J199" s="14">
        <f>IFERROR(VLOOKUP(KHO!B199,GIA!$A$2:$D$200,3,0),0)</f>
        <v>0</v>
      </c>
      <c r="K199" s="14">
        <f>IFERROR(VLOOKUP(KHO!B199,GIA!$A$2:$D$200,4,0),0)</f>
        <v>0</v>
      </c>
    </row>
    <row r="200" spans="1:11" ht="16.7" customHeight="1" x14ac:dyDescent="0.2">
      <c r="A200" s="5" t="s">
        <v>598</v>
      </c>
      <c r="B200" s="5" t="s">
        <v>599</v>
      </c>
      <c r="C200" s="5" t="s">
        <v>600</v>
      </c>
      <c r="D200" s="1" t="s">
        <v>12</v>
      </c>
      <c r="E200" s="4">
        <f t="shared" si="4"/>
        <v>0</v>
      </c>
      <c r="F200" s="2"/>
      <c r="G200" s="3">
        <v>0</v>
      </c>
      <c r="H200" s="3">
        <v>0</v>
      </c>
      <c r="I200" s="14">
        <f>IFERROR(VLOOKUP(KHO!B200,GIA!$A$2:$D$200,2,0),0)</f>
        <v>0</v>
      </c>
      <c r="J200" s="14">
        <f>IFERROR(VLOOKUP(KHO!B200,GIA!$A$2:$D$200,3,0),0)</f>
        <v>0</v>
      </c>
      <c r="K200" s="14">
        <f>IFERROR(VLOOKUP(KHO!B200,GIA!$A$2:$D$200,4,0),0)</f>
        <v>0</v>
      </c>
    </row>
    <row r="201" spans="1:11" ht="16.7" customHeight="1" x14ac:dyDescent="0.2">
      <c r="A201" s="5" t="s">
        <v>601</v>
      </c>
      <c r="B201" s="5" t="s">
        <v>602</v>
      </c>
      <c r="C201" s="5" t="s">
        <v>603</v>
      </c>
      <c r="D201" s="1" t="s">
        <v>12</v>
      </c>
      <c r="E201" s="4">
        <f t="shared" si="4"/>
        <v>0</v>
      </c>
      <c r="F201" s="2"/>
      <c r="G201" s="3">
        <v>0</v>
      </c>
      <c r="H201" s="3">
        <v>0</v>
      </c>
      <c r="I201" s="14">
        <f>IFERROR(VLOOKUP(KHO!B201,GIA!$A$2:$D$200,2,0),0)</f>
        <v>0</v>
      </c>
      <c r="J201" s="14">
        <f>IFERROR(VLOOKUP(KHO!B201,GIA!$A$2:$D$200,3,0),0)</f>
        <v>0</v>
      </c>
      <c r="K201" s="14">
        <f>IFERROR(VLOOKUP(KHO!B201,GIA!$A$2:$D$200,4,0),0)</f>
        <v>0</v>
      </c>
    </row>
    <row r="202" spans="1:11" ht="16.7" customHeight="1" x14ac:dyDescent="0.2">
      <c r="A202" s="5" t="s">
        <v>604</v>
      </c>
      <c r="B202" s="5" t="s">
        <v>605</v>
      </c>
      <c r="C202" s="5" t="s">
        <v>606</v>
      </c>
      <c r="D202" s="1" t="s">
        <v>12</v>
      </c>
      <c r="E202" s="4">
        <f t="shared" si="4"/>
        <v>0</v>
      </c>
      <c r="F202" s="2"/>
      <c r="G202" s="3">
        <v>0</v>
      </c>
      <c r="H202" s="3">
        <v>0</v>
      </c>
      <c r="I202" s="14">
        <f>IFERROR(VLOOKUP(KHO!B202,GIA!$A$2:$D$200,2,0),0)</f>
        <v>0</v>
      </c>
      <c r="J202" s="14">
        <f>IFERROR(VLOOKUP(KHO!B202,GIA!$A$2:$D$200,3,0),0)</f>
        <v>0</v>
      </c>
      <c r="K202" s="14">
        <f>IFERROR(VLOOKUP(KHO!B202,GIA!$A$2:$D$200,4,0),0)</f>
        <v>0</v>
      </c>
    </row>
    <row r="203" spans="1:11" ht="16.7" customHeight="1" x14ac:dyDescent="0.2">
      <c r="A203" s="5" t="s">
        <v>607</v>
      </c>
      <c r="B203" s="5" t="s">
        <v>608</v>
      </c>
      <c r="C203" s="5" t="s">
        <v>609</v>
      </c>
      <c r="D203" s="1" t="s">
        <v>12</v>
      </c>
      <c r="E203" s="4">
        <f t="shared" si="4"/>
        <v>0</v>
      </c>
      <c r="F203" s="2"/>
      <c r="G203" s="3">
        <v>0</v>
      </c>
      <c r="H203" s="3">
        <v>0</v>
      </c>
      <c r="I203" s="14">
        <f>IFERROR(VLOOKUP(KHO!B203,GIA!$A$2:$D$200,2,0),0)</f>
        <v>6228620.6562750004</v>
      </c>
      <c r="J203" s="14">
        <f>IFERROR(VLOOKUP(KHO!B203,GIA!$A$2:$D$200,3,0),0)</f>
        <v>10450000</v>
      </c>
      <c r="K203" s="14">
        <f>IFERROR(VLOOKUP(KHO!B203,GIA!$A$2:$D$200,4,0),0)</f>
        <v>8000000</v>
      </c>
    </row>
    <row r="204" spans="1:11" ht="16.7" customHeight="1" x14ac:dyDescent="0.2">
      <c r="A204" s="5" t="s">
        <v>610</v>
      </c>
      <c r="B204" s="5" t="s">
        <v>611</v>
      </c>
      <c r="C204" s="5" t="s">
        <v>612</v>
      </c>
      <c r="D204" s="1" t="s">
        <v>12</v>
      </c>
      <c r="E204" s="4">
        <f t="shared" si="4"/>
        <v>0</v>
      </c>
      <c r="F204" s="2"/>
      <c r="G204" s="3">
        <v>0</v>
      </c>
      <c r="H204" s="3">
        <v>0</v>
      </c>
      <c r="I204" s="14">
        <f>IFERROR(VLOOKUP(KHO!B204,GIA!$A$2:$D$200,2,0),0)</f>
        <v>6087289.25</v>
      </c>
      <c r="J204" s="14">
        <f>IFERROR(VLOOKUP(KHO!B204,GIA!$A$2:$D$200,3,0),0)</f>
        <v>10450000</v>
      </c>
      <c r="K204" s="14">
        <f>IFERROR(VLOOKUP(KHO!B204,GIA!$A$2:$D$200,4,0),0)</f>
        <v>8000000</v>
      </c>
    </row>
    <row r="205" spans="1:11" ht="16.7" customHeight="1" x14ac:dyDescent="0.2">
      <c r="A205" s="5" t="s">
        <v>613</v>
      </c>
      <c r="B205" s="5" t="s">
        <v>614</v>
      </c>
      <c r="C205" s="5" t="s">
        <v>615</v>
      </c>
      <c r="D205" s="1" t="s">
        <v>12</v>
      </c>
      <c r="E205" s="4">
        <f t="shared" si="4"/>
        <v>0</v>
      </c>
      <c r="F205" s="2"/>
      <c r="G205" s="3">
        <v>0</v>
      </c>
      <c r="H205" s="3">
        <v>0</v>
      </c>
      <c r="I205" s="14">
        <f>IFERROR(VLOOKUP(KHO!B205,GIA!$A$2:$D$200,2,0),0)</f>
        <v>0</v>
      </c>
      <c r="J205" s="14">
        <f>IFERROR(VLOOKUP(KHO!B205,GIA!$A$2:$D$200,3,0),0)</f>
        <v>0</v>
      </c>
      <c r="K205" s="14">
        <f>IFERROR(VLOOKUP(KHO!B205,GIA!$A$2:$D$200,4,0),0)</f>
        <v>0</v>
      </c>
    </row>
    <row r="206" spans="1:11" ht="16.7" customHeight="1" x14ac:dyDescent="0.2">
      <c r="A206" s="5" t="s">
        <v>616</v>
      </c>
      <c r="B206" s="5" t="s">
        <v>617</v>
      </c>
      <c r="C206" s="5" t="s">
        <v>618</v>
      </c>
      <c r="D206" s="1" t="s">
        <v>12</v>
      </c>
      <c r="E206" s="4">
        <f t="shared" si="4"/>
        <v>0</v>
      </c>
      <c r="F206" s="2"/>
      <c r="G206" s="3">
        <v>0</v>
      </c>
      <c r="H206" s="3">
        <v>0</v>
      </c>
      <c r="I206" s="14">
        <f>IFERROR(VLOOKUP(KHO!B206,GIA!$A$2:$D$200,2,0),0)</f>
        <v>9171479</v>
      </c>
      <c r="J206" s="14">
        <f>IFERROR(VLOOKUP(KHO!B206,GIA!$A$2:$D$200,3,0),0)</f>
        <v>15990000</v>
      </c>
      <c r="K206" s="14">
        <f>IFERROR(VLOOKUP(KHO!B206,GIA!$A$2:$D$200,4,0),0)</f>
        <v>13000000</v>
      </c>
    </row>
    <row r="207" spans="1:11" ht="16.7" customHeight="1" x14ac:dyDescent="0.2">
      <c r="A207" s="5" t="s">
        <v>619</v>
      </c>
      <c r="B207" s="5" t="s">
        <v>620</v>
      </c>
      <c r="C207" s="5" t="s">
        <v>621</v>
      </c>
      <c r="D207" s="1" t="s">
        <v>12</v>
      </c>
      <c r="E207" s="4">
        <f t="shared" si="4"/>
        <v>0</v>
      </c>
      <c r="F207" s="2"/>
      <c r="G207" s="3">
        <v>0</v>
      </c>
      <c r="H207" s="3">
        <v>0</v>
      </c>
      <c r="I207" s="14">
        <f>IFERROR(VLOOKUP(KHO!B207,GIA!$A$2:$D$200,2,0),0)</f>
        <v>4054070.8966667</v>
      </c>
      <c r="J207" s="14">
        <f>IFERROR(VLOOKUP(KHO!B207,GIA!$A$2:$D$200,3,0),0)</f>
        <v>4760000</v>
      </c>
      <c r="K207" s="14">
        <f>IFERROR(VLOOKUP(KHO!B207,GIA!$A$2:$D$200,4,0),0)</f>
        <v>4600000</v>
      </c>
    </row>
    <row r="208" spans="1:11" ht="16.7" customHeight="1" x14ac:dyDescent="0.2">
      <c r="A208" s="5" t="s">
        <v>622</v>
      </c>
      <c r="B208" s="5" t="s">
        <v>623</v>
      </c>
      <c r="C208" s="5" t="s">
        <v>624</v>
      </c>
      <c r="D208" s="1" t="s">
        <v>12</v>
      </c>
      <c r="E208" s="4">
        <f t="shared" si="4"/>
        <v>0</v>
      </c>
      <c r="F208" s="2"/>
      <c r="G208" s="3">
        <v>0</v>
      </c>
      <c r="H208" s="3">
        <v>0</v>
      </c>
      <c r="I208" s="14">
        <f>IFERROR(VLOOKUP(KHO!B208,GIA!$A$2:$D$200,2,0),0)</f>
        <v>3837697.4</v>
      </c>
      <c r="J208" s="14">
        <f>IFERROR(VLOOKUP(KHO!B208,GIA!$A$2:$D$200,3,0),0)</f>
        <v>4760000</v>
      </c>
      <c r="K208" s="14">
        <f>IFERROR(VLOOKUP(KHO!B208,GIA!$A$2:$D$200,4,0),0)</f>
        <v>4600000</v>
      </c>
    </row>
    <row r="209" spans="1:11" ht="16.7" customHeight="1" x14ac:dyDescent="0.2">
      <c r="A209" s="5" t="s">
        <v>625</v>
      </c>
      <c r="B209" s="5" t="s">
        <v>626</v>
      </c>
      <c r="C209" s="5" t="s">
        <v>627</v>
      </c>
      <c r="D209" s="1" t="s">
        <v>12</v>
      </c>
      <c r="E209" s="4">
        <f t="shared" si="4"/>
        <v>0</v>
      </c>
      <c r="F209" s="2"/>
      <c r="G209" s="3">
        <v>0</v>
      </c>
      <c r="H209" s="3">
        <v>0</v>
      </c>
      <c r="I209" s="14">
        <f>IFERROR(VLOOKUP(KHO!B209,GIA!$A$2:$D$200,2,0),0)</f>
        <v>4841017.75</v>
      </c>
      <c r="J209" s="14">
        <f>IFERROR(VLOOKUP(KHO!B209,GIA!$A$2:$D$200,3,0),0)</f>
        <v>6010000</v>
      </c>
      <c r="K209" s="14">
        <f>IFERROR(VLOOKUP(KHO!B209,GIA!$A$2:$D$200,4,0),0)</f>
        <v>5700000</v>
      </c>
    </row>
    <row r="210" spans="1:11" ht="16.7" customHeight="1" x14ac:dyDescent="0.2">
      <c r="A210" s="5" t="s">
        <v>628</v>
      </c>
      <c r="B210" s="5" t="s">
        <v>629</v>
      </c>
      <c r="C210" s="5" t="s">
        <v>630</v>
      </c>
      <c r="D210" s="1" t="s">
        <v>12</v>
      </c>
      <c r="E210" s="4">
        <f t="shared" si="4"/>
        <v>0</v>
      </c>
      <c r="F210" s="2"/>
      <c r="G210" s="3">
        <v>0</v>
      </c>
      <c r="H210" s="3">
        <v>0</v>
      </c>
      <c r="I210" s="14">
        <f>IFERROR(VLOOKUP(KHO!B210,GIA!$A$2:$D$200,2,0),0)</f>
        <v>0</v>
      </c>
      <c r="J210" s="14">
        <f>IFERROR(VLOOKUP(KHO!B210,GIA!$A$2:$D$200,3,0),0)</f>
        <v>0</v>
      </c>
      <c r="K210" s="14">
        <f>IFERROR(VLOOKUP(KHO!B210,GIA!$A$2:$D$200,4,0),0)</f>
        <v>0</v>
      </c>
    </row>
    <row r="211" spans="1:11" ht="16.7" customHeight="1" x14ac:dyDescent="0.2">
      <c r="A211" s="5" t="s">
        <v>631</v>
      </c>
      <c r="B211" s="5" t="s">
        <v>632</v>
      </c>
      <c r="C211" s="5" t="s">
        <v>633</v>
      </c>
      <c r="D211" s="1" t="s">
        <v>12</v>
      </c>
      <c r="E211" s="4">
        <f t="shared" si="4"/>
        <v>0</v>
      </c>
      <c r="F211" s="2"/>
      <c r="G211" s="3">
        <v>0</v>
      </c>
      <c r="H211" s="3">
        <v>0</v>
      </c>
      <c r="I211" s="14">
        <f>IFERROR(VLOOKUP(KHO!B211,GIA!$A$2:$D$200,2,0),0)</f>
        <v>0</v>
      </c>
      <c r="J211" s="14">
        <f>IFERROR(VLOOKUP(KHO!B211,GIA!$A$2:$D$200,3,0),0)</f>
        <v>0</v>
      </c>
      <c r="K211" s="14">
        <f>IFERROR(VLOOKUP(KHO!B211,GIA!$A$2:$D$200,4,0),0)</f>
        <v>0</v>
      </c>
    </row>
    <row r="212" spans="1:11" ht="16.7" customHeight="1" x14ac:dyDescent="0.2">
      <c r="A212" s="5" t="s">
        <v>634</v>
      </c>
      <c r="B212" s="5" t="s">
        <v>635</v>
      </c>
      <c r="C212" s="5" t="s">
        <v>636</v>
      </c>
      <c r="D212" s="1" t="s">
        <v>12</v>
      </c>
      <c r="E212" s="4">
        <f t="shared" si="4"/>
        <v>0</v>
      </c>
      <c r="F212" s="2"/>
      <c r="G212" s="3">
        <v>0</v>
      </c>
      <c r="H212" s="3">
        <v>0</v>
      </c>
      <c r="I212" s="14">
        <f>IFERROR(VLOOKUP(KHO!B212,GIA!$A$2:$D$200,2,0),0)</f>
        <v>0</v>
      </c>
      <c r="J212" s="14">
        <f>IFERROR(VLOOKUP(KHO!B212,GIA!$A$2:$D$200,3,0),0)</f>
        <v>0</v>
      </c>
      <c r="K212" s="14">
        <f>IFERROR(VLOOKUP(KHO!B212,GIA!$A$2:$D$200,4,0),0)</f>
        <v>0</v>
      </c>
    </row>
    <row r="213" spans="1:11" ht="16.7" customHeight="1" x14ac:dyDescent="0.2">
      <c r="A213" s="5" t="s">
        <v>637</v>
      </c>
      <c r="B213" s="5" t="s">
        <v>638</v>
      </c>
      <c r="C213" s="5" t="s">
        <v>639</v>
      </c>
      <c r="D213" s="1" t="s">
        <v>12</v>
      </c>
      <c r="E213" s="4">
        <f t="shared" si="4"/>
        <v>0</v>
      </c>
      <c r="F213" s="2"/>
      <c r="G213" s="3">
        <v>0</v>
      </c>
      <c r="H213" s="3">
        <v>0</v>
      </c>
      <c r="I213" s="14">
        <f>IFERROR(VLOOKUP(KHO!B213,GIA!$A$2:$D$200,2,0),0)</f>
        <v>0</v>
      </c>
      <c r="J213" s="14">
        <f>IFERROR(VLOOKUP(KHO!B213,GIA!$A$2:$D$200,3,0),0)</f>
        <v>0</v>
      </c>
      <c r="K213" s="14">
        <f>IFERROR(VLOOKUP(KHO!B213,GIA!$A$2:$D$200,4,0),0)</f>
        <v>0</v>
      </c>
    </row>
    <row r="214" spans="1:11" ht="16.7" customHeight="1" x14ac:dyDescent="0.2">
      <c r="A214" s="5" t="s">
        <v>640</v>
      </c>
      <c r="B214" s="5" t="s">
        <v>641</v>
      </c>
      <c r="C214" s="5" t="s">
        <v>642</v>
      </c>
      <c r="D214" s="1" t="s">
        <v>12</v>
      </c>
      <c r="E214" s="4">
        <f t="shared" si="4"/>
        <v>10</v>
      </c>
      <c r="F214" s="2"/>
      <c r="G214" s="3">
        <v>0</v>
      </c>
      <c r="H214" s="3">
        <v>10</v>
      </c>
      <c r="I214" s="14">
        <f>IFERROR(VLOOKUP(KHO!B214,GIA!$A$2:$D$200,2,0),0)</f>
        <v>0</v>
      </c>
      <c r="J214" s="14">
        <f>IFERROR(VLOOKUP(KHO!B214,GIA!$A$2:$D$200,3,0),0)</f>
        <v>0</v>
      </c>
      <c r="K214" s="14">
        <f>IFERROR(VLOOKUP(KHO!B214,GIA!$A$2:$D$200,4,0),0)</f>
        <v>0</v>
      </c>
    </row>
    <row r="215" spans="1:11" ht="16.7" customHeight="1" x14ac:dyDescent="0.2">
      <c r="A215" s="5" t="s">
        <v>643</v>
      </c>
      <c r="B215" s="5" t="s">
        <v>644</v>
      </c>
      <c r="C215" s="5" t="s">
        <v>645</v>
      </c>
      <c r="D215" s="1" t="s">
        <v>12</v>
      </c>
      <c r="E215" s="4">
        <f t="shared" si="4"/>
        <v>48</v>
      </c>
      <c r="F215" s="2"/>
      <c r="G215" s="3">
        <v>0</v>
      </c>
      <c r="H215" s="3">
        <v>48</v>
      </c>
      <c r="I215" s="14">
        <f>IFERROR(VLOOKUP(KHO!B215,GIA!$A$2:$D$200,2,0),0)</f>
        <v>0</v>
      </c>
      <c r="J215" s="14">
        <f>IFERROR(VLOOKUP(KHO!B215,GIA!$A$2:$D$200,3,0),0)</f>
        <v>0</v>
      </c>
      <c r="K215" s="14">
        <f>IFERROR(VLOOKUP(KHO!B215,GIA!$A$2:$D$200,4,0),0)</f>
        <v>0</v>
      </c>
    </row>
    <row r="216" spans="1:11" ht="16.7" customHeight="1" x14ac:dyDescent="0.2">
      <c r="A216" s="5" t="s">
        <v>646</v>
      </c>
      <c r="B216" s="5" t="s">
        <v>647</v>
      </c>
      <c r="C216" s="5" t="s">
        <v>648</v>
      </c>
      <c r="D216" s="1" t="s">
        <v>12</v>
      </c>
      <c r="E216" s="4">
        <f t="shared" si="4"/>
        <v>40</v>
      </c>
      <c r="F216" s="2"/>
      <c r="G216" s="3">
        <v>0</v>
      </c>
      <c r="H216" s="3">
        <v>40</v>
      </c>
      <c r="I216" s="14">
        <f>IFERROR(VLOOKUP(KHO!B216,GIA!$A$2:$D$200,2,0),0)</f>
        <v>0</v>
      </c>
      <c r="J216" s="14">
        <f>IFERROR(VLOOKUP(KHO!B216,GIA!$A$2:$D$200,3,0),0)</f>
        <v>0</v>
      </c>
      <c r="K216" s="14">
        <f>IFERROR(VLOOKUP(KHO!B216,GIA!$A$2:$D$200,4,0),0)</f>
        <v>0</v>
      </c>
    </row>
    <row r="217" spans="1:11" ht="16.7" customHeight="1" x14ac:dyDescent="0.2">
      <c r="A217" s="5" t="s">
        <v>649</v>
      </c>
      <c r="B217" s="5" t="s">
        <v>650</v>
      </c>
      <c r="C217" s="5" t="s">
        <v>651</v>
      </c>
      <c r="D217" s="1" t="s">
        <v>12</v>
      </c>
      <c r="E217" s="4">
        <f t="shared" si="4"/>
        <v>50</v>
      </c>
      <c r="F217" s="2"/>
      <c r="G217" s="3">
        <v>0</v>
      </c>
      <c r="H217" s="3">
        <v>50</v>
      </c>
      <c r="I217" s="14">
        <f>IFERROR(VLOOKUP(KHO!B217,GIA!$A$2:$D$200,2,0),0)</f>
        <v>0</v>
      </c>
      <c r="J217" s="14">
        <f>IFERROR(VLOOKUP(KHO!B217,GIA!$A$2:$D$200,3,0),0)</f>
        <v>0</v>
      </c>
      <c r="K217" s="14">
        <f>IFERROR(VLOOKUP(KHO!B217,GIA!$A$2:$D$200,4,0),0)</f>
        <v>0</v>
      </c>
    </row>
    <row r="218" spans="1:11" ht="16.7" customHeight="1" x14ac:dyDescent="0.2">
      <c r="A218" s="5" t="s">
        <v>652</v>
      </c>
      <c r="B218" s="5" t="s">
        <v>653</v>
      </c>
      <c r="C218" s="5" t="s">
        <v>654</v>
      </c>
      <c r="D218" s="1" t="s">
        <v>12</v>
      </c>
      <c r="E218" s="4">
        <f t="shared" si="4"/>
        <v>48</v>
      </c>
      <c r="F218" s="2"/>
      <c r="G218" s="3">
        <v>0</v>
      </c>
      <c r="H218" s="3">
        <v>48</v>
      </c>
      <c r="I218" s="14">
        <f>IFERROR(VLOOKUP(KHO!B218,GIA!$A$2:$D$200,2,0),0)</f>
        <v>0</v>
      </c>
      <c r="J218" s="14">
        <f>IFERROR(VLOOKUP(KHO!B218,GIA!$A$2:$D$200,3,0),0)</f>
        <v>0</v>
      </c>
      <c r="K218" s="14">
        <f>IFERROR(VLOOKUP(KHO!B218,GIA!$A$2:$D$200,4,0),0)</f>
        <v>0</v>
      </c>
    </row>
    <row r="219" spans="1:11" ht="16.7" customHeight="1" x14ac:dyDescent="0.2">
      <c r="A219" s="5" t="s">
        <v>655</v>
      </c>
      <c r="B219" s="5" t="s">
        <v>656</v>
      </c>
      <c r="C219" s="5" t="s">
        <v>657</v>
      </c>
      <c r="D219" s="1" t="s">
        <v>12</v>
      </c>
      <c r="E219" s="4">
        <f t="shared" si="4"/>
        <v>38</v>
      </c>
      <c r="F219" s="2"/>
      <c r="G219" s="3">
        <v>0</v>
      </c>
      <c r="H219" s="3">
        <v>38</v>
      </c>
      <c r="I219" s="14">
        <f>IFERROR(VLOOKUP(KHO!B219,GIA!$A$2:$D$200,2,0),0)</f>
        <v>0</v>
      </c>
      <c r="J219" s="14">
        <f>IFERROR(VLOOKUP(KHO!B219,GIA!$A$2:$D$200,3,0),0)</f>
        <v>0</v>
      </c>
      <c r="K219" s="14">
        <f>IFERROR(VLOOKUP(KHO!B219,GIA!$A$2:$D$200,4,0),0)</f>
        <v>0</v>
      </c>
    </row>
    <row r="220" spans="1:11" ht="16.7" customHeight="1" x14ac:dyDescent="0.2">
      <c r="A220" s="5" t="s">
        <v>658</v>
      </c>
      <c r="B220" s="5" t="s">
        <v>659</v>
      </c>
      <c r="C220" s="5" t="s">
        <v>660</v>
      </c>
      <c r="D220" s="1" t="s">
        <v>12</v>
      </c>
      <c r="E220" s="4">
        <f t="shared" si="4"/>
        <v>0</v>
      </c>
      <c r="F220" s="2"/>
      <c r="G220" s="3">
        <v>0</v>
      </c>
      <c r="H220" s="3">
        <v>0</v>
      </c>
      <c r="I220" s="14">
        <f>IFERROR(VLOOKUP(KHO!B220,GIA!$A$2:$D$200,2,0),0)</f>
        <v>0</v>
      </c>
      <c r="J220" s="14">
        <f>IFERROR(VLOOKUP(KHO!B220,GIA!$A$2:$D$200,3,0),0)</f>
        <v>0</v>
      </c>
      <c r="K220" s="14">
        <f>IFERROR(VLOOKUP(KHO!B220,GIA!$A$2:$D$200,4,0),0)</f>
        <v>0</v>
      </c>
    </row>
    <row r="221" spans="1:11" ht="16.7" customHeight="1" x14ac:dyDescent="0.2">
      <c r="A221" s="5" t="s">
        <v>661</v>
      </c>
      <c r="B221" s="5" t="s">
        <v>662</v>
      </c>
      <c r="C221" s="5" t="s">
        <v>663</v>
      </c>
      <c r="D221" s="1" t="s">
        <v>12</v>
      </c>
      <c r="E221" s="4">
        <f t="shared" si="4"/>
        <v>30</v>
      </c>
      <c r="F221" s="2"/>
      <c r="G221" s="3">
        <v>30</v>
      </c>
      <c r="H221" s="3">
        <v>0</v>
      </c>
      <c r="I221" s="14">
        <f>IFERROR(VLOOKUP(KHO!B221,GIA!$A$2:$D$200,2,0),0)</f>
        <v>0</v>
      </c>
      <c r="J221" s="14">
        <f>IFERROR(VLOOKUP(KHO!B221,GIA!$A$2:$D$200,3,0),0)</f>
        <v>0</v>
      </c>
      <c r="K221" s="14">
        <f>IFERROR(VLOOKUP(KHO!B221,GIA!$A$2:$D$200,4,0),0)</f>
        <v>0</v>
      </c>
    </row>
    <row r="222" spans="1:11" ht="16.7" customHeight="1" x14ac:dyDescent="0.2">
      <c r="A222" s="5" t="s">
        <v>664</v>
      </c>
      <c r="B222" s="5" t="s">
        <v>665</v>
      </c>
      <c r="C222" s="5" t="s">
        <v>666</v>
      </c>
      <c r="D222" s="1" t="s">
        <v>12</v>
      </c>
      <c r="E222" s="4">
        <f t="shared" si="4"/>
        <v>29</v>
      </c>
      <c r="F222" s="2"/>
      <c r="G222" s="3">
        <v>29</v>
      </c>
      <c r="H222" s="3">
        <v>0</v>
      </c>
      <c r="I222" s="14">
        <f>IFERROR(VLOOKUP(KHO!B222,GIA!$A$2:$D$200,2,0),0)</f>
        <v>0</v>
      </c>
      <c r="J222" s="14">
        <f>IFERROR(VLOOKUP(KHO!B222,GIA!$A$2:$D$200,3,0),0)</f>
        <v>0</v>
      </c>
      <c r="K222" s="14">
        <f>IFERROR(VLOOKUP(KHO!B222,GIA!$A$2:$D$200,4,0),0)</f>
        <v>0</v>
      </c>
    </row>
    <row r="223" spans="1:11" ht="16.7" customHeight="1" x14ac:dyDescent="0.2">
      <c r="A223" s="5" t="s">
        <v>667</v>
      </c>
      <c r="B223" s="5" t="s">
        <v>668</v>
      </c>
      <c r="C223" s="5" t="s">
        <v>669</v>
      </c>
      <c r="D223" s="1" t="s">
        <v>12</v>
      </c>
      <c r="E223" s="4">
        <f t="shared" si="4"/>
        <v>10</v>
      </c>
      <c r="F223" s="2"/>
      <c r="G223" s="3">
        <v>10</v>
      </c>
      <c r="H223" s="3">
        <v>0</v>
      </c>
      <c r="I223" s="14">
        <f>IFERROR(VLOOKUP(KHO!B223,GIA!$A$2:$D$200,2,0),0)</f>
        <v>0</v>
      </c>
      <c r="J223" s="14">
        <f>IFERROR(VLOOKUP(KHO!B223,GIA!$A$2:$D$200,3,0),0)</f>
        <v>0</v>
      </c>
      <c r="K223" s="14">
        <f>IFERROR(VLOOKUP(KHO!B223,GIA!$A$2:$D$200,4,0),0)</f>
        <v>0</v>
      </c>
    </row>
    <row r="224" spans="1:11" ht="16.7" customHeight="1" x14ac:dyDescent="0.2">
      <c r="A224" s="5" t="s">
        <v>670</v>
      </c>
      <c r="B224" s="5" t="s">
        <v>671</v>
      </c>
      <c r="C224" s="5" t="s">
        <v>672</v>
      </c>
      <c r="D224" s="1" t="s">
        <v>12</v>
      </c>
      <c r="E224" s="4">
        <f t="shared" si="4"/>
        <v>0</v>
      </c>
      <c r="F224" s="2"/>
      <c r="G224" s="3">
        <v>0</v>
      </c>
      <c r="H224" s="3">
        <v>0</v>
      </c>
      <c r="I224" s="14">
        <f>IFERROR(VLOOKUP(KHO!B224,GIA!$A$2:$D$200,2,0),0)</f>
        <v>0</v>
      </c>
      <c r="J224" s="14">
        <f>IFERROR(VLOOKUP(KHO!B224,GIA!$A$2:$D$200,3,0),0)</f>
        <v>0</v>
      </c>
      <c r="K224" s="14">
        <f>IFERROR(VLOOKUP(KHO!B224,GIA!$A$2:$D$200,4,0),0)</f>
        <v>0</v>
      </c>
    </row>
    <row r="225" spans="1:11" ht="16.7" customHeight="1" x14ac:dyDescent="0.2">
      <c r="A225" s="5" t="s">
        <v>673</v>
      </c>
      <c r="B225" s="5" t="s">
        <v>674</v>
      </c>
      <c r="C225" s="5" t="s">
        <v>675</v>
      </c>
      <c r="D225" s="1" t="s">
        <v>12</v>
      </c>
      <c r="E225" s="4">
        <f t="shared" si="4"/>
        <v>0</v>
      </c>
      <c r="F225" s="2"/>
      <c r="G225" s="3">
        <v>0</v>
      </c>
      <c r="H225" s="3">
        <v>0</v>
      </c>
      <c r="I225" s="14">
        <f>IFERROR(VLOOKUP(KHO!B225,GIA!$A$2:$D$200,2,0),0)</f>
        <v>0</v>
      </c>
      <c r="J225" s="14">
        <f>IFERROR(VLOOKUP(KHO!B225,GIA!$A$2:$D$200,3,0),0)</f>
        <v>0</v>
      </c>
      <c r="K225" s="14">
        <f>IFERROR(VLOOKUP(KHO!B225,GIA!$A$2:$D$200,4,0),0)</f>
        <v>0</v>
      </c>
    </row>
    <row r="226" spans="1:11" ht="16.7" customHeight="1" x14ac:dyDescent="0.2">
      <c r="A226" s="5" t="s">
        <v>676</v>
      </c>
      <c r="B226" s="5" t="s">
        <v>677</v>
      </c>
      <c r="C226" s="5" t="s">
        <v>678</v>
      </c>
      <c r="D226" s="1" t="s">
        <v>12</v>
      </c>
      <c r="E226" s="4">
        <f t="shared" si="4"/>
        <v>15</v>
      </c>
      <c r="F226" s="2"/>
      <c r="G226" s="3">
        <v>5</v>
      </c>
      <c r="H226" s="3">
        <v>10</v>
      </c>
      <c r="I226" s="14">
        <f>IFERROR(VLOOKUP(KHO!B226,GIA!$A$2:$D$200,2,0),0)</f>
        <v>360050.875</v>
      </c>
      <c r="J226" s="14">
        <f>IFERROR(VLOOKUP(KHO!B226,GIA!$A$2:$D$200,3,0),0)</f>
        <v>561000</v>
      </c>
      <c r="K226" s="14">
        <f>IFERROR(VLOOKUP(KHO!B226,GIA!$A$2:$D$200,4,0),0)</f>
        <v>500000</v>
      </c>
    </row>
    <row r="227" spans="1:11" ht="16.7" customHeight="1" x14ac:dyDescent="0.2">
      <c r="A227" s="5" t="s">
        <v>679</v>
      </c>
      <c r="B227" s="5" t="s">
        <v>680</v>
      </c>
      <c r="C227" s="5" t="s">
        <v>680</v>
      </c>
      <c r="D227" s="1" t="s">
        <v>681</v>
      </c>
      <c r="E227" s="4">
        <f t="shared" si="4"/>
        <v>0</v>
      </c>
      <c r="F227" s="2"/>
      <c r="G227" s="3">
        <v>0</v>
      </c>
      <c r="H227" s="3">
        <v>0</v>
      </c>
      <c r="I227" s="14">
        <f>IFERROR(VLOOKUP(KHO!B227,GIA!$A$2:$D$200,2,0),0)</f>
        <v>0</v>
      </c>
      <c r="J227" s="14">
        <f>IFERROR(VLOOKUP(KHO!B227,GIA!$A$2:$D$200,3,0),0)</f>
        <v>0</v>
      </c>
      <c r="K227" s="14">
        <f>IFERROR(VLOOKUP(KHO!B227,GIA!$A$2:$D$200,4,0),0)</f>
        <v>0</v>
      </c>
    </row>
    <row r="228" spans="1:11" ht="16.7" customHeight="1" x14ac:dyDescent="0.2">
      <c r="A228" s="5" t="s">
        <v>682</v>
      </c>
      <c r="B228" s="5" t="s">
        <v>683</v>
      </c>
      <c r="C228" s="5" t="s">
        <v>684</v>
      </c>
      <c r="D228" s="1"/>
      <c r="E228" s="4">
        <f t="shared" si="4"/>
        <v>0</v>
      </c>
      <c r="F228" s="2"/>
      <c r="G228" s="3">
        <v>0</v>
      </c>
      <c r="H228" s="3">
        <v>0</v>
      </c>
      <c r="I228" s="14">
        <f>IFERROR(VLOOKUP(KHO!B228,GIA!$A$2:$D$200,2,0),0)</f>
        <v>0</v>
      </c>
      <c r="J228" s="14">
        <f>IFERROR(VLOOKUP(KHO!B228,GIA!$A$2:$D$200,3,0),0)</f>
        <v>0</v>
      </c>
      <c r="K228" s="14">
        <f>IFERROR(VLOOKUP(KHO!B228,GIA!$A$2:$D$200,4,0),0)</f>
        <v>0</v>
      </c>
    </row>
    <row r="229" spans="1:11" ht="16.7" customHeight="1" x14ac:dyDescent="0.2">
      <c r="A229" s="5" t="s">
        <v>685</v>
      </c>
      <c r="B229" s="5" t="s">
        <v>686</v>
      </c>
      <c r="C229" s="5" t="s">
        <v>687</v>
      </c>
      <c r="D229" s="1"/>
      <c r="E229" s="4">
        <f t="shared" si="4"/>
        <v>0</v>
      </c>
      <c r="F229" s="2"/>
      <c r="G229" s="3">
        <v>0</v>
      </c>
      <c r="H229" s="3">
        <v>0</v>
      </c>
      <c r="I229" s="14">
        <f>IFERROR(VLOOKUP(KHO!B229,GIA!$A$2:$D$200,2,0),0)</f>
        <v>225628.23529412001</v>
      </c>
      <c r="J229" s="14">
        <f>IFERROR(VLOOKUP(KHO!B229,GIA!$A$2:$D$200,3,0),0)</f>
        <v>273000</v>
      </c>
      <c r="K229" s="14">
        <f>IFERROR(VLOOKUP(KHO!B229,GIA!$A$2:$D$200,4,0),0)</f>
        <v>270000</v>
      </c>
    </row>
    <row r="230" spans="1:11" ht="16.7" customHeight="1" x14ac:dyDescent="0.2">
      <c r="A230" s="5" t="s">
        <v>688</v>
      </c>
      <c r="B230" s="5" t="s">
        <v>689</v>
      </c>
      <c r="C230" s="5" t="s">
        <v>690</v>
      </c>
      <c r="D230" s="1"/>
      <c r="E230" s="4">
        <f t="shared" si="4"/>
        <v>0</v>
      </c>
      <c r="F230" s="2"/>
      <c r="G230" s="3">
        <v>0</v>
      </c>
      <c r="H230" s="3">
        <v>0</v>
      </c>
      <c r="I230" s="14">
        <f>IFERROR(VLOOKUP(KHO!B230,GIA!$A$2:$D$200,2,0),0)</f>
        <v>0</v>
      </c>
      <c r="J230" s="14">
        <f>IFERROR(VLOOKUP(KHO!B230,GIA!$A$2:$D$200,3,0),0)</f>
        <v>0</v>
      </c>
      <c r="K230" s="14">
        <f>IFERROR(VLOOKUP(KHO!B230,GIA!$A$2:$D$200,4,0),0)</f>
        <v>0</v>
      </c>
    </row>
    <row r="231" spans="1:11" ht="16.7" customHeight="1" x14ac:dyDescent="0.2">
      <c r="A231" s="5" t="s">
        <v>691</v>
      </c>
      <c r="B231" s="5" t="s">
        <v>692</v>
      </c>
      <c r="C231" s="5" t="s">
        <v>693</v>
      </c>
      <c r="D231" s="1"/>
      <c r="E231" s="4">
        <f t="shared" si="4"/>
        <v>0</v>
      </c>
      <c r="F231" s="2"/>
      <c r="G231" s="3">
        <v>0</v>
      </c>
      <c r="H231" s="3">
        <v>0</v>
      </c>
      <c r="I231" s="14">
        <f>IFERROR(VLOOKUP(KHO!B231,GIA!$A$2:$D$200,2,0),0)</f>
        <v>0</v>
      </c>
      <c r="J231" s="14">
        <f>IFERROR(VLOOKUP(KHO!B231,GIA!$A$2:$D$200,3,0),0)</f>
        <v>0</v>
      </c>
      <c r="K231" s="14">
        <f>IFERROR(VLOOKUP(KHO!B231,GIA!$A$2:$D$200,4,0),0)</f>
        <v>0</v>
      </c>
    </row>
    <row r="232" spans="1:11" ht="16.7" customHeight="1" x14ac:dyDescent="0.2">
      <c r="A232" s="5" t="s">
        <v>694</v>
      </c>
      <c r="B232" s="5" t="s">
        <v>695</v>
      </c>
      <c r="C232" s="5" t="s">
        <v>696</v>
      </c>
      <c r="D232" s="1"/>
      <c r="E232" s="4">
        <f t="shared" si="4"/>
        <v>3</v>
      </c>
      <c r="F232" s="2"/>
      <c r="G232" s="3">
        <v>0</v>
      </c>
      <c r="H232" s="3">
        <v>3</v>
      </c>
      <c r="I232" s="14">
        <f>IFERROR(VLOOKUP(KHO!B232,GIA!$A$2:$D$200,2,0),0)</f>
        <v>1782536.6875</v>
      </c>
      <c r="J232" s="14">
        <f>IFERROR(VLOOKUP(KHO!B232,GIA!$A$2:$D$200,3,0),0)</f>
        <v>2300000</v>
      </c>
      <c r="K232" s="14">
        <f>IFERROR(VLOOKUP(KHO!B232,GIA!$A$2:$D$200,4,0),0)</f>
        <v>2200000</v>
      </c>
    </row>
    <row r="233" spans="1:11" ht="16.7" customHeight="1" x14ac:dyDescent="0.2">
      <c r="A233" s="5" t="s">
        <v>697</v>
      </c>
      <c r="B233" s="5" t="s">
        <v>698</v>
      </c>
      <c r="C233" s="5" t="s">
        <v>699</v>
      </c>
      <c r="D233" s="1"/>
      <c r="E233" s="4">
        <f t="shared" si="4"/>
        <v>1</v>
      </c>
      <c r="F233" s="2"/>
      <c r="G233" s="3">
        <v>0</v>
      </c>
      <c r="H233" s="3">
        <v>1</v>
      </c>
      <c r="I233" s="14">
        <f>IFERROR(VLOOKUP(KHO!B233,GIA!$A$2:$D$200,2,0),0)</f>
        <v>3153847.0658260998</v>
      </c>
      <c r="J233" s="14">
        <f>IFERROR(VLOOKUP(KHO!B233,GIA!$A$2:$D$200,3,0),0)</f>
        <v>3790000</v>
      </c>
      <c r="K233" s="14">
        <f>IFERROR(VLOOKUP(KHO!B233,GIA!$A$2:$D$200,4,0),0)</f>
        <v>3600000</v>
      </c>
    </row>
    <row r="234" spans="1:11" ht="16.7" customHeight="1" x14ac:dyDescent="0.2">
      <c r="A234" s="5" t="s">
        <v>700</v>
      </c>
      <c r="B234" s="5" t="s">
        <v>701</v>
      </c>
      <c r="C234" s="5" t="s">
        <v>702</v>
      </c>
      <c r="D234" s="1"/>
      <c r="E234" s="4">
        <f t="shared" si="4"/>
        <v>0</v>
      </c>
      <c r="F234" s="2"/>
      <c r="G234" s="3">
        <v>0</v>
      </c>
      <c r="H234" s="3">
        <v>0</v>
      </c>
      <c r="I234" s="14">
        <f>IFERROR(VLOOKUP(KHO!B234,GIA!$A$2:$D$200,2,0),0)</f>
        <v>0</v>
      </c>
      <c r="J234" s="14">
        <f>IFERROR(VLOOKUP(KHO!B234,GIA!$A$2:$D$200,3,0),0)</f>
        <v>0</v>
      </c>
      <c r="K234" s="14">
        <f>IFERROR(VLOOKUP(KHO!B234,GIA!$A$2:$D$200,4,0),0)</f>
        <v>0</v>
      </c>
    </row>
    <row r="235" spans="1:11" ht="16.7" customHeight="1" x14ac:dyDescent="0.2">
      <c r="A235" s="5" t="s">
        <v>703</v>
      </c>
      <c r="B235" s="5" t="s">
        <v>704</v>
      </c>
      <c r="C235" s="5" t="s">
        <v>705</v>
      </c>
      <c r="D235" s="1"/>
      <c r="E235" s="4">
        <f t="shared" si="4"/>
        <v>0</v>
      </c>
      <c r="F235" s="2"/>
      <c r="G235" s="3">
        <v>0</v>
      </c>
      <c r="H235" s="3">
        <v>0</v>
      </c>
      <c r="I235" s="14">
        <f>IFERROR(VLOOKUP(KHO!B235,GIA!$A$2:$D$200,2,0),0)</f>
        <v>0</v>
      </c>
      <c r="J235" s="14">
        <f>IFERROR(VLOOKUP(KHO!B235,GIA!$A$2:$D$200,3,0),0)</f>
        <v>0</v>
      </c>
      <c r="K235" s="14">
        <f>IFERROR(VLOOKUP(KHO!B235,GIA!$A$2:$D$200,4,0),0)</f>
        <v>0</v>
      </c>
    </row>
    <row r="236" spans="1:11" ht="16.7" customHeight="1" x14ac:dyDescent="0.2">
      <c r="A236" s="5" t="s">
        <v>706</v>
      </c>
      <c r="B236" s="5" t="s">
        <v>707</v>
      </c>
      <c r="C236" s="5" t="s">
        <v>708</v>
      </c>
      <c r="D236" s="1"/>
      <c r="E236" s="4">
        <f t="shared" si="4"/>
        <v>0</v>
      </c>
      <c r="F236" s="2"/>
      <c r="G236" s="3">
        <v>0</v>
      </c>
      <c r="H236" s="3">
        <v>0</v>
      </c>
      <c r="I236" s="14">
        <f>IFERROR(VLOOKUP(KHO!B236,GIA!$A$2:$D$200,2,0),0)</f>
        <v>0</v>
      </c>
      <c r="J236" s="14">
        <f>IFERROR(VLOOKUP(KHO!B236,GIA!$A$2:$D$200,3,0),0)</f>
        <v>0</v>
      </c>
      <c r="K236" s="14">
        <f>IFERROR(VLOOKUP(KHO!B236,GIA!$A$2:$D$200,4,0),0)</f>
        <v>0</v>
      </c>
    </row>
    <row r="237" spans="1:11" ht="16.7" customHeight="1" x14ac:dyDescent="0.2">
      <c r="A237" s="5" t="s">
        <v>709</v>
      </c>
      <c r="B237" s="5" t="s">
        <v>710</v>
      </c>
      <c r="C237" s="5" t="s">
        <v>711</v>
      </c>
      <c r="D237" s="1"/>
      <c r="E237" s="4">
        <f t="shared" si="4"/>
        <v>0</v>
      </c>
      <c r="F237" s="2"/>
      <c r="G237" s="3">
        <v>0</v>
      </c>
      <c r="H237" s="3">
        <v>0</v>
      </c>
      <c r="I237" s="14">
        <f>IFERROR(VLOOKUP(KHO!B237,GIA!$A$2:$D$200,2,0),0)</f>
        <v>0</v>
      </c>
      <c r="J237" s="14">
        <f>IFERROR(VLOOKUP(KHO!B237,GIA!$A$2:$D$200,3,0),0)</f>
        <v>0</v>
      </c>
      <c r="K237" s="14">
        <f>IFERROR(VLOOKUP(KHO!B237,GIA!$A$2:$D$200,4,0),0)</f>
        <v>0</v>
      </c>
    </row>
    <row r="238" spans="1:11" ht="16.7" customHeight="1" x14ac:dyDescent="0.2">
      <c r="A238" s="5" t="s">
        <v>712</v>
      </c>
      <c r="B238" s="5" t="s">
        <v>713</v>
      </c>
      <c r="C238" s="5" t="s">
        <v>714</v>
      </c>
      <c r="D238" s="1"/>
      <c r="E238" s="4">
        <f t="shared" si="4"/>
        <v>0</v>
      </c>
      <c r="F238" s="2"/>
      <c r="G238" s="3">
        <v>0</v>
      </c>
      <c r="H238" s="3">
        <v>0</v>
      </c>
      <c r="I238" s="14">
        <f>IFERROR(VLOOKUP(KHO!B238,GIA!$A$2:$D$200,2,0),0)</f>
        <v>0</v>
      </c>
      <c r="J238" s="14">
        <f>IFERROR(VLOOKUP(KHO!B238,GIA!$A$2:$D$200,3,0),0)</f>
        <v>0</v>
      </c>
      <c r="K238" s="14">
        <f>IFERROR(VLOOKUP(KHO!B238,GIA!$A$2:$D$200,4,0),0)</f>
        <v>0</v>
      </c>
    </row>
    <row r="239" spans="1:11" ht="16.7" customHeight="1" x14ac:dyDescent="0.2">
      <c r="A239" s="5" t="s">
        <v>715</v>
      </c>
      <c r="B239" s="5" t="s">
        <v>716</v>
      </c>
      <c r="C239" s="5" t="s">
        <v>717</v>
      </c>
      <c r="D239" s="1"/>
      <c r="E239" s="4">
        <f t="shared" si="4"/>
        <v>0</v>
      </c>
      <c r="F239" s="2"/>
      <c r="G239" s="3">
        <v>0</v>
      </c>
      <c r="H239" s="3">
        <v>0</v>
      </c>
      <c r="I239" s="14">
        <f>IFERROR(VLOOKUP(KHO!B239,GIA!$A$2:$D$200,2,0),0)</f>
        <v>0</v>
      </c>
      <c r="J239" s="14">
        <f>IFERROR(VLOOKUP(KHO!B239,GIA!$A$2:$D$200,3,0),0)</f>
        <v>0</v>
      </c>
      <c r="K239" s="14">
        <f>IFERROR(VLOOKUP(KHO!B239,GIA!$A$2:$D$200,4,0),0)</f>
        <v>0</v>
      </c>
    </row>
    <row r="240" spans="1:11" ht="16.7" customHeight="1" x14ac:dyDescent="0.2">
      <c r="A240" s="5" t="s">
        <v>718</v>
      </c>
      <c r="B240" s="5" t="s">
        <v>719</v>
      </c>
      <c r="C240" s="5" t="s">
        <v>720</v>
      </c>
      <c r="D240" s="1"/>
      <c r="E240" s="4">
        <f t="shared" si="4"/>
        <v>5</v>
      </c>
      <c r="F240" s="2"/>
      <c r="G240" s="3">
        <v>5</v>
      </c>
      <c r="H240" s="3">
        <v>0</v>
      </c>
      <c r="I240" s="14">
        <f>IFERROR(VLOOKUP(KHO!B240,GIA!$A$2:$D$200,2,0),0)</f>
        <v>0</v>
      </c>
      <c r="J240" s="14">
        <f>IFERROR(VLOOKUP(KHO!B240,GIA!$A$2:$D$200,3,0),0)</f>
        <v>0</v>
      </c>
      <c r="K240" s="14">
        <f>IFERROR(VLOOKUP(KHO!B240,GIA!$A$2:$D$200,4,0),0)</f>
        <v>0</v>
      </c>
    </row>
    <row r="241" spans="1:11" ht="20.100000000000001" customHeight="1" x14ac:dyDescent="0.2">
      <c r="A241" s="5" t="s">
        <v>721</v>
      </c>
      <c r="B241" s="5" t="s">
        <v>721</v>
      </c>
      <c r="C241" s="5" t="s">
        <v>722</v>
      </c>
      <c r="D241" s="1"/>
      <c r="E241" s="4">
        <v>0</v>
      </c>
      <c r="F241" s="2"/>
      <c r="G241" s="3">
        <v>0</v>
      </c>
      <c r="H241" s="3">
        <v>0</v>
      </c>
      <c r="I241" s="14">
        <f>IFERROR(VLOOKUP(KHO!B241,GIA!$A$2:$D$200,2,0),0)</f>
        <v>0</v>
      </c>
      <c r="J241" s="14">
        <f>IFERROR(VLOOKUP(KHO!B241,GIA!$A$2:$D$200,3,0),0)</f>
        <v>0</v>
      </c>
      <c r="K241" s="14">
        <f>IFERROR(VLOOKUP(KHO!B241,GIA!$A$2:$D$200,4,0),0)</f>
        <v>0</v>
      </c>
    </row>
    <row r="242" spans="1:11" ht="20.100000000000001" customHeight="1" x14ac:dyDescent="0.2">
      <c r="A242" s="5" t="s">
        <v>723</v>
      </c>
      <c r="B242" s="5" t="s">
        <v>723</v>
      </c>
      <c r="C242" s="5" t="s">
        <v>724</v>
      </c>
      <c r="D242" s="1"/>
      <c r="E242" s="4">
        <v>0</v>
      </c>
      <c r="F242" s="2"/>
      <c r="G242" s="3">
        <v>0</v>
      </c>
      <c r="H242" s="3">
        <v>0</v>
      </c>
      <c r="I242" s="14">
        <f>IFERROR(VLOOKUP(KHO!B242,GIA!$A$2:$D$200,2,0),0)</f>
        <v>0</v>
      </c>
      <c r="J242" s="14">
        <f>IFERROR(VLOOKUP(KHO!B242,GIA!$A$2:$D$200,3,0),0)</f>
        <v>0</v>
      </c>
      <c r="K242" s="14">
        <f>IFERROR(VLOOKUP(KHO!B242,GIA!$A$2:$D$200,4,0),0)</f>
        <v>0</v>
      </c>
    </row>
    <row r="243" spans="1:11" ht="20.100000000000001" customHeight="1" x14ac:dyDescent="0.2">
      <c r="A243" s="5" t="s">
        <v>725</v>
      </c>
      <c r="B243" s="5" t="s">
        <v>725</v>
      </c>
      <c r="C243" s="5" t="s">
        <v>726</v>
      </c>
      <c r="D243" s="1"/>
      <c r="E243" s="4">
        <v>0</v>
      </c>
      <c r="F243" s="2"/>
      <c r="G243" s="3">
        <v>0</v>
      </c>
      <c r="H243" s="3">
        <v>0</v>
      </c>
      <c r="I243" s="14">
        <f>IFERROR(VLOOKUP(KHO!B243,GIA!$A$2:$D$200,2,0),0)</f>
        <v>0</v>
      </c>
      <c r="J243" s="14">
        <f>IFERROR(VLOOKUP(KHO!B243,GIA!$A$2:$D$200,3,0),0)</f>
        <v>0</v>
      </c>
      <c r="K243" s="14">
        <f>IFERROR(VLOOKUP(KHO!B243,GIA!$A$2:$D$200,4,0),0)</f>
        <v>0</v>
      </c>
    </row>
    <row r="244" spans="1:11" ht="20.100000000000001" customHeight="1" x14ac:dyDescent="0.2">
      <c r="A244" s="5" t="s">
        <v>727</v>
      </c>
      <c r="B244" s="5" t="s">
        <v>727</v>
      </c>
      <c r="C244" s="5" t="s">
        <v>728</v>
      </c>
      <c r="D244" s="1"/>
      <c r="E244" s="4">
        <v>0</v>
      </c>
      <c r="F244" s="2"/>
      <c r="G244" s="3">
        <v>0</v>
      </c>
      <c r="H244" s="3">
        <v>0</v>
      </c>
      <c r="I244" s="14">
        <f>IFERROR(VLOOKUP(KHO!B244,GIA!$A$2:$D$200,2,0),0)</f>
        <v>0</v>
      </c>
      <c r="J244" s="14">
        <f>IFERROR(VLOOKUP(KHO!B244,GIA!$A$2:$D$200,3,0),0)</f>
        <v>0</v>
      </c>
      <c r="K244" s="14">
        <f>IFERROR(VLOOKUP(KHO!B244,GIA!$A$2:$D$200,4,0),0)</f>
        <v>0</v>
      </c>
    </row>
    <row r="245" spans="1:11" ht="20.100000000000001" customHeight="1" x14ac:dyDescent="0.2">
      <c r="A245" s="5" t="s">
        <v>729</v>
      </c>
      <c r="B245" s="5" t="s">
        <v>729</v>
      </c>
      <c r="C245" s="5" t="s">
        <v>730</v>
      </c>
      <c r="D245" s="1"/>
      <c r="E245" s="4">
        <v>0</v>
      </c>
      <c r="F245" s="2"/>
      <c r="G245" s="3">
        <v>0</v>
      </c>
      <c r="H245" s="3">
        <v>0</v>
      </c>
      <c r="I245" s="14">
        <f>IFERROR(VLOOKUP(KHO!B245,GIA!$A$2:$D$200,2,0),0)</f>
        <v>0</v>
      </c>
      <c r="J245" s="14">
        <f>IFERROR(VLOOKUP(KHO!B245,GIA!$A$2:$D$200,3,0),0)</f>
        <v>0</v>
      </c>
      <c r="K245" s="14">
        <f>IFERROR(VLOOKUP(KHO!B245,GIA!$A$2:$D$200,4,0),0)</f>
        <v>0</v>
      </c>
    </row>
    <row r="246" spans="1:11" ht="20.100000000000001" customHeight="1" x14ac:dyDescent="0.2">
      <c r="A246" s="5" t="s">
        <v>731</v>
      </c>
      <c r="B246" s="5" t="s">
        <v>732</v>
      </c>
      <c r="C246" s="5" t="s">
        <v>733</v>
      </c>
      <c r="D246" s="1" t="s">
        <v>12</v>
      </c>
      <c r="E246" s="4"/>
      <c r="F246" s="2"/>
      <c r="G246" s="3">
        <v>0</v>
      </c>
      <c r="H246" s="3">
        <v>0</v>
      </c>
      <c r="I246" s="14">
        <f>IFERROR(VLOOKUP(KHO!B246,GIA!$A$2:$D$200,2,0),0)</f>
        <v>0</v>
      </c>
      <c r="J246" s="14">
        <f>IFERROR(VLOOKUP(KHO!B246,GIA!$A$2:$D$200,3,0),0)</f>
        <v>0</v>
      </c>
      <c r="K246" s="14">
        <f>IFERROR(VLOOKUP(KHO!B246,GIA!$A$2:$D$200,4,0),0)</f>
        <v>0</v>
      </c>
    </row>
    <row r="247" spans="1:11" ht="20.100000000000001" customHeight="1" x14ac:dyDescent="0.2">
      <c r="A247" s="5" t="s">
        <v>734</v>
      </c>
      <c r="B247" s="5" t="s">
        <v>735</v>
      </c>
      <c r="C247" s="5" t="s">
        <v>736</v>
      </c>
      <c r="D247" s="1" t="s">
        <v>12</v>
      </c>
      <c r="E247" s="4"/>
      <c r="F247" s="2"/>
      <c r="G247" s="3">
        <v>0</v>
      </c>
      <c r="H247" s="3">
        <v>0</v>
      </c>
      <c r="I247" s="14">
        <f>IFERROR(VLOOKUP(KHO!B247,GIA!$A$2:$D$200,2,0),0)</f>
        <v>0</v>
      </c>
      <c r="J247" s="14">
        <f>IFERROR(VLOOKUP(KHO!B247,GIA!$A$2:$D$200,3,0),0)</f>
        <v>0</v>
      </c>
      <c r="K247" s="14">
        <f>IFERROR(VLOOKUP(KHO!B247,GIA!$A$2:$D$200,4,0),0)</f>
        <v>0</v>
      </c>
    </row>
    <row r="248" spans="1:11" ht="20.100000000000001" customHeight="1" x14ac:dyDescent="0.2">
      <c r="A248" s="5" t="s">
        <v>737</v>
      </c>
      <c r="B248" s="5" t="s">
        <v>738</v>
      </c>
      <c r="C248" s="5" t="s">
        <v>739</v>
      </c>
      <c r="D248" s="1" t="s">
        <v>12</v>
      </c>
      <c r="E248" s="4"/>
      <c r="F248" s="2"/>
      <c r="G248" s="3">
        <v>0</v>
      </c>
      <c r="H248" s="3">
        <v>0</v>
      </c>
      <c r="I248" s="14">
        <f>IFERROR(VLOOKUP(KHO!B248,GIA!$A$2:$D$200,2,0),0)</f>
        <v>0</v>
      </c>
      <c r="J248" s="14">
        <f>IFERROR(VLOOKUP(KHO!B248,GIA!$A$2:$D$200,3,0),0)</f>
        <v>0</v>
      </c>
      <c r="K248" s="14">
        <f>IFERROR(VLOOKUP(KHO!B248,GIA!$A$2:$D$200,4,0),0)</f>
        <v>0</v>
      </c>
    </row>
    <row r="249" spans="1:11" ht="20.100000000000001" customHeight="1" x14ac:dyDescent="0.2">
      <c r="A249" s="5" t="s">
        <v>740</v>
      </c>
      <c r="B249" s="5" t="s">
        <v>740</v>
      </c>
      <c r="C249" s="5" t="s">
        <v>741</v>
      </c>
      <c r="D249" s="1" t="s">
        <v>12</v>
      </c>
      <c r="E249" s="4"/>
      <c r="F249" s="2"/>
      <c r="G249" s="3">
        <v>0</v>
      </c>
      <c r="H249" s="3">
        <v>0</v>
      </c>
      <c r="I249" s="14">
        <f>IFERROR(VLOOKUP(KHO!B249,GIA!$A$2:$D$200,2,0),0)</f>
        <v>0</v>
      </c>
      <c r="J249" s="14">
        <f>IFERROR(VLOOKUP(KHO!B249,GIA!$A$2:$D$200,3,0),0)</f>
        <v>0</v>
      </c>
      <c r="K249" s="14">
        <f>IFERROR(VLOOKUP(KHO!B249,GIA!$A$2:$D$200,4,0),0)</f>
        <v>0</v>
      </c>
    </row>
    <row r="250" spans="1:11" ht="20.100000000000001" customHeight="1" x14ac:dyDescent="0.2">
      <c r="A250" s="5" t="s">
        <v>742</v>
      </c>
      <c r="B250" s="5" t="s">
        <v>742</v>
      </c>
      <c r="C250" s="5" t="s">
        <v>743</v>
      </c>
      <c r="D250" s="1" t="s">
        <v>12</v>
      </c>
      <c r="E250" s="4"/>
      <c r="F250" s="2"/>
      <c r="G250" s="3">
        <v>0</v>
      </c>
      <c r="H250" s="3">
        <v>0</v>
      </c>
      <c r="I250" s="14">
        <f>IFERROR(VLOOKUP(KHO!B250,GIA!$A$2:$D$200,2,0),0)</f>
        <v>0</v>
      </c>
      <c r="J250" s="14">
        <f>IFERROR(VLOOKUP(KHO!B250,GIA!$A$2:$D$200,3,0),0)</f>
        <v>0</v>
      </c>
      <c r="K250" s="14">
        <f>IFERROR(VLOOKUP(KHO!B250,GIA!$A$2:$D$200,4,0),0)</f>
        <v>0</v>
      </c>
    </row>
    <row r="251" spans="1:11" ht="20.100000000000001" customHeight="1" x14ac:dyDescent="0.2">
      <c r="A251" s="5" t="s">
        <v>744</v>
      </c>
      <c r="B251" s="5" t="s">
        <v>744</v>
      </c>
      <c r="C251" s="5" t="s">
        <v>745</v>
      </c>
      <c r="D251" s="1" t="s">
        <v>12</v>
      </c>
      <c r="E251" s="4"/>
      <c r="F251" s="2"/>
      <c r="G251" s="3">
        <v>0</v>
      </c>
      <c r="H251" s="3">
        <v>0</v>
      </c>
      <c r="I251" s="14">
        <f>IFERROR(VLOOKUP(KHO!B251,GIA!$A$2:$D$200,2,0),0)</f>
        <v>0</v>
      </c>
      <c r="J251" s="14">
        <f>IFERROR(VLOOKUP(KHO!B251,GIA!$A$2:$D$200,3,0),0)</f>
        <v>0</v>
      </c>
      <c r="K251" s="14">
        <f>IFERROR(VLOOKUP(KHO!B251,GIA!$A$2:$D$200,4,0),0)</f>
        <v>0</v>
      </c>
    </row>
    <row r="252" spans="1:11" ht="20.100000000000001" customHeight="1" x14ac:dyDescent="0.2">
      <c r="A252" s="5" t="s">
        <v>746</v>
      </c>
      <c r="B252" s="5" t="s">
        <v>746</v>
      </c>
      <c r="C252" s="5" t="s">
        <v>747</v>
      </c>
      <c r="D252" s="1" t="s">
        <v>12</v>
      </c>
      <c r="E252" s="4"/>
      <c r="F252" s="2"/>
      <c r="G252" s="3">
        <v>0</v>
      </c>
      <c r="H252" s="3">
        <v>0</v>
      </c>
      <c r="I252" s="14">
        <f>IFERROR(VLOOKUP(KHO!B252,GIA!$A$2:$D$200,2,0),0)</f>
        <v>0</v>
      </c>
      <c r="J252" s="14">
        <f>IFERROR(VLOOKUP(KHO!B252,GIA!$A$2:$D$200,3,0),0)</f>
        <v>0</v>
      </c>
      <c r="K252" s="14">
        <f>IFERROR(VLOOKUP(KHO!B252,GIA!$A$2:$D$200,4,0),0)</f>
        <v>0</v>
      </c>
    </row>
    <row r="253" spans="1:11" ht="20.100000000000001" customHeight="1" x14ac:dyDescent="0.2">
      <c r="A253" s="5" t="s">
        <v>748</v>
      </c>
      <c r="B253" s="5" t="s">
        <v>748</v>
      </c>
      <c r="C253" s="5" t="s">
        <v>749</v>
      </c>
      <c r="D253" s="1" t="s">
        <v>12</v>
      </c>
      <c r="E253" s="4"/>
      <c r="F253" s="2"/>
      <c r="G253" s="3">
        <v>0</v>
      </c>
      <c r="H253" s="3">
        <v>0</v>
      </c>
      <c r="I253" s="14">
        <f>IFERROR(VLOOKUP(KHO!B253,GIA!$A$2:$D$200,2,0),0)</f>
        <v>0</v>
      </c>
      <c r="J253" s="14">
        <f>IFERROR(VLOOKUP(KHO!B253,GIA!$A$2:$D$200,3,0),0)</f>
        <v>0</v>
      </c>
      <c r="K253" s="14">
        <f>IFERROR(VLOOKUP(KHO!B253,GIA!$A$2:$D$200,4,0),0)</f>
        <v>0</v>
      </c>
    </row>
    <row r="254" spans="1:11" ht="20.100000000000001" customHeight="1" x14ac:dyDescent="0.2">
      <c r="A254" s="5" t="s">
        <v>750</v>
      </c>
      <c r="B254" s="5" t="s">
        <v>751</v>
      </c>
      <c r="C254" s="5" t="s">
        <v>752</v>
      </c>
      <c r="D254" s="1" t="s">
        <v>12</v>
      </c>
      <c r="E254" s="4"/>
      <c r="F254" s="2"/>
      <c r="G254" s="3">
        <v>4</v>
      </c>
      <c r="H254" s="3">
        <v>3</v>
      </c>
      <c r="I254" s="14">
        <f>IFERROR(VLOOKUP(KHO!B254,GIA!$A$2:$D$200,2,0),0)</f>
        <v>0</v>
      </c>
      <c r="J254" s="14">
        <f>IFERROR(VLOOKUP(KHO!B254,GIA!$A$2:$D$200,3,0),0)</f>
        <v>0</v>
      </c>
      <c r="K254" s="14">
        <f>IFERROR(VLOOKUP(KHO!B254,GIA!$A$2:$D$200,4,0),0)</f>
        <v>0</v>
      </c>
    </row>
    <row r="255" spans="1:11" ht="20.100000000000001" customHeight="1" x14ac:dyDescent="0.2">
      <c r="A255" s="5" t="s">
        <v>753</v>
      </c>
      <c r="B255" s="5" t="s">
        <v>754</v>
      </c>
      <c r="C255" s="5" t="s">
        <v>755</v>
      </c>
      <c r="D255" s="1" t="s">
        <v>12</v>
      </c>
      <c r="E255" s="4"/>
      <c r="F255" s="2"/>
      <c r="G255" s="3">
        <v>1</v>
      </c>
      <c r="H255" s="3">
        <v>1</v>
      </c>
      <c r="I255" s="14">
        <f>IFERROR(VLOOKUP(KHO!B255,GIA!$A$2:$D$200,2,0),0)</f>
        <v>0</v>
      </c>
      <c r="J255" s="14">
        <f>IFERROR(VLOOKUP(KHO!B255,GIA!$A$2:$D$200,3,0),0)</f>
        <v>0</v>
      </c>
      <c r="K255" s="14">
        <f>IFERROR(VLOOKUP(KHO!B255,GIA!$A$2:$D$200,4,0),0)</f>
        <v>0</v>
      </c>
    </row>
    <row r="256" spans="1:11" ht="20.100000000000001" customHeight="1" x14ac:dyDescent="0.2">
      <c r="A256" s="5" t="s">
        <v>756</v>
      </c>
      <c r="B256" s="5" t="s">
        <v>757</v>
      </c>
      <c r="C256" s="5" t="s">
        <v>758</v>
      </c>
      <c r="D256" s="1" t="s">
        <v>12</v>
      </c>
      <c r="E256" s="4"/>
      <c r="F256" s="2"/>
      <c r="G256" s="3">
        <v>1</v>
      </c>
      <c r="H256" s="3">
        <v>1</v>
      </c>
      <c r="I256" s="14">
        <f>IFERROR(VLOOKUP(KHO!B256,GIA!$A$2:$D$200,2,0),0)</f>
        <v>0</v>
      </c>
      <c r="J256" s="14">
        <f>IFERROR(VLOOKUP(KHO!B256,GIA!$A$2:$D$200,3,0),0)</f>
        <v>0</v>
      </c>
      <c r="K256" s="14">
        <f>IFERROR(VLOOKUP(KHO!B256,GIA!$A$2:$D$200,4,0),0)</f>
        <v>0</v>
      </c>
    </row>
    <row r="257" spans="1:11" ht="20.100000000000001" customHeight="1" x14ac:dyDescent="0.2">
      <c r="A257" s="5" t="s">
        <v>759</v>
      </c>
      <c r="B257" s="5" t="s">
        <v>759</v>
      </c>
      <c r="C257" s="5" t="s">
        <v>760</v>
      </c>
      <c r="D257" s="1"/>
      <c r="E257" s="4"/>
      <c r="F257" s="2"/>
      <c r="G257" s="3">
        <v>0</v>
      </c>
      <c r="H257" s="3">
        <v>0</v>
      </c>
      <c r="I257" s="14">
        <f>IFERROR(VLOOKUP(KHO!B257,GIA!$A$2:$D$200,2,0),0)</f>
        <v>0</v>
      </c>
      <c r="J257" s="14">
        <f>IFERROR(VLOOKUP(KHO!B257,GIA!$A$2:$D$200,3,0),0)</f>
        <v>0</v>
      </c>
      <c r="K257" s="14">
        <f>IFERROR(VLOOKUP(KHO!B257,GIA!$A$2:$D$200,4,0),0)</f>
        <v>0</v>
      </c>
    </row>
    <row r="258" spans="1:11" ht="20.100000000000001" customHeight="1" x14ac:dyDescent="0.2">
      <c r="A258" s="5" t="s">
        <v>761</v>
      </c>
      <c r="B258" s="5" t="s">
        <v>761</v>
      </c>
      <c r="C258" s="5" t="s">
        <v>762</v>
      </c>
      <c r="D258" s="1"/>
      <c r="E258" s="4"/>
      <c r="F258" s="2"/>
      <c r="G258" s="3">
        <v>0</v>
      </c>
      <c r="H258" s="3">
        <v>0</v>
      </c>
      <c r="I258" s="14">
        <f>IFERROR(VLOOKUP(KHO!B258,GIA!$A$2:$D$200,2,0),0)</f>
        <v>0</v>
      </c>
      <c r="J258" s="14">
        <f>IFERROR(VLOOKUP(KHO!B258,GIA!$A$2:$D$200,3,0),0)</f>
        <v>0</v>
      </c>
      <c r="K258" s="14">
        <f>IFERROR(VLOOKUP(KHO!B258,GIA!$A$2:$D$200,4,0),0)</f>
        <v>0</v>
      </c>
    </row>
    <row r="259" spans="1:11" ht="20.100000000000001" customHeight="1" x14ac:dyDescent="0.2">
      <c r="A259" s="5" t="s">
        <v>763</v>
      </c>
      <c r="B259" s="5" t="s">
        <v>763</v>
      </c>
      <c r="C259" s="5" t="s">
        <v>764</v>
      </c>
      <c r="D259" s="1"/>
      <c r="E259" s="4"/>
      <c r="F259" s="2"/>
      <c r="G259" s="3">
        <v>0</v>
      </c>
      <c r="H259" s="3">
        <v>0</v>
      </c>
      <c r="I259" s="14">
        <f>IFERROR(VLOOKUP(KHO!B259,GIA!$A$2:$D$200,2,0),0)</f>
        <v>0</v>
      </c>
      <c r="J259" s="14">
        <f>IFERROR(VLOOKUP(KHO!B259,GIA!$A$2:$D$200,3,0),0)</f>
        <v>0</v>
      </c>
      <c r="K259" s="14">
        <f>IFERROR(VLOOKUP(KHO!B259,GIA!$A$2:$D$200,4,0),0)</f>
        <v>0</v>
      </c>
    </row>
    <row r="260" spans="1:11" ht="20.100000000000001" customHeight="1" x14ac:dyDescent="0.2">
      <c r="A260" s="5" t="s">
        <v>765</v>
      </c>
      <c r="B260" s="5" t="s">
        <v>765</v>
      </c>
      <c r="C260" s="5" t="s">
        <v>766</v>
      </c>
      <c r="D260" s="1"/>
      <c r="E260" s="4"/>
      <c r="F260" s="2"/>
      <c r="G260" s="3">
        <v>0</v>
      </c>
      <c r="H260" s="3">
        <v>0</v>
      </c>
      <c r="I260" s="14">
        <f>IFERROR(VLOOKUP(KHO!B260,GIA!$A$2:$D$200,2,0),0)</f>
        <v>0</v>
      </c>
      <c r="J260" s="14">
        <f>IFERROR(VLOOKUP(KHO!B260,GIA!$A$2:$D$200,3,0),0)</f>
        <v>0</v>
      </c>
      <c r="K260" s="14">
        <f>IFERROR(VLOOKUP(KHO!B260,GIA!$A$2:$D$200,4,0),0)</f>
        <v>0</v>
      </c>
    </row>
    <row r="261" spans="1:11" ht="20.100000000000001" customHeight="1" x14ac:dyDescent="0.2">
      <c r="A261" s="5" t="s">
        <v>767</v>
      </c>
      <c r="B261" s="5" t="s">
        <v>768</v>
      </c>
      <c r="C261" s="5" t="s">
        <v>769</v>
      </c>
      <c r="D261" s="1"/>
      <c r="E261" s="4"/>
      <c r="F261" s="2"/>
      <c r="G261" s="3">
        <v>0</v>
      </c>
      <c r="H261" s="3">
        <v>0</v>
      </c>
      <c r="I261" s="14">
        <f>IFERROR(VLOOKUP(KHO!B261,GIA!$A$2:$D$200,2,0),0)</f>
        <v>0</v>
      </c>
      <c r="J261" s="14">
        <f>IFERROR(VLOOKUP(KHO!B261,GIA!$A$2:$D$200,3,0),0)</f>
        <v>0</v>
      </c>
      <c r="K261" s="14">
        <f>IFERROR(VLOOKUP(KHO!B261,GIA!$A$2:$D$200,4,0),0)</f>
        <v>0</v>
      </c>
    </row>
    <row r="262" spans="1:11" ht="20.100000000000001" customHeight="1" x14ac:dyDescent="0.2">
      <c r="A262" s="5" t="s">
        <v>770</v>
      </c>
      <c r="B262" s="5" t="s">
        <v>771</v>
      </c>
      <c r="C262" s="5" t="s">
        <v>772</v>
      </c>
      <c r="D262" s="1"/>
      <c r="E262" s="4"/>
      <c r="F262" s="2"/>
      <c r="G262" s="3">
        <v>0</v>
      </c>
      <c r="H262" s="3">
        <v>0</v>
      </c>
      <c r="I262" s="14">
        <f>IFERROR(VLOOKUP(KHO!B262,GIA!$A$2:$D$200,2,0),0)</f>
        <v>0</v>
      </c>
      <c r="J262" s="14">
        <f>IFERROR(VLOOKUP(KHO!B262,GIA!$A$2:$D$200,3,0),0)</f>
        <v>0</v>
      </c>
      <c r="K262" s="14">
        <f>IFERROR(VLOOKUP(KHO!B262,GIA!$A$2:$D$200,4,0),0)</f>
        <v>0</v>
      </c>
    </row>
    <row r="263" spans="1:11" ht="20.100000000000001" customHeight="1" x14ac:dyDescent="0.2">
      <c r="A263" s="5" t="s">
        <v>773</v>
      </c>
      <c r="B263" s="5" t="s">
        <v>774</v>
      </c>
      <c r="C263" s="5" t="s">
        <v>775</v>
      </c>
      <c r="D263" s="1"/>
      <c r="E263" s="4"/>
      <c r="F263" s="2"/>
      <c r="G263" s="3">
        <v>0</v>
      </c>
      <c r="H263" s="3">
        <v>0</v>
      </c>
      <c r="I263" s="14">
        <f>IFERROR(VLOOKUP(KHO!B263,GIA!$A$2:$D$200,2,0),0)</f>
        <v>0</v>
      </c>
      <c r="J263" s="14">
        <f>IFERROR(VLOOKUP(KHO!B263,GIA!$A$2:$D$200,3,0),0)</f>
        <v>0</v>
      </c>
      <c r="K263" s="14">
        <f>IFERROR(VLOOKUP(KHO!B263,GIA!$A$2:$D$200,4,0),0)</f>
        <v>0</v>
      </c>
    </row>
    <row r="264" spans="1:11" ht="20.100000000000001" customHeight="1" x14ac:dyDescent="0.2">
      <c r="A264" s="5" t="s">
        <v>776</v>
      </c>
      <c r="B264" s="5" t="s">
        <v>777</v>
      </c>
      <c r="C264" s="5" t="s">
        <v>778</v>
      </c>
      <c r="D264" s="1"/>
      <c r="E264" s="4"/>
      <c r="F264" s="2"/>
      <c r="G264" s="3">
        <v>0</v>
      </c>
      <c r="H264" s="3">
        <v>0</v>
      </c>
      <c r="I264" s="14">
        <f>IFERROR(VLOOKUP(KHO!B264,GIA!$A$2:$D$200,2,0),0)</f>
        <v>0</v>
      </c>
      <c r="J264" s="14">
        <f>IFERROR(VLOOKUP(KHO!B264,GIA!$A$2:$D$200,3,0),0)</f>
        <v>0</v>
      </c>
      <c r="K264" s="14">
        <f>IFERROR(VLOOKUP(KHO!B264,GIA!$A$2:$D$200,4,0),0)</f>
        <v>0</v>
      </c>
    </row>
    <row r="265" spans="1:11" ht="20.100000000000001" customHeight="1" x14ac:dyDescent="0.2">
      <c r="A265" s="5" t="s">
        <v>779</v>
      </c>
      <c r="B265" s="5" t="s">
        <v>780</v>
      </c>
      <c r="C265" s="5" t="s">
        <v>781</v>
      </c>
      <c r="D265" s="1"/>
      <c r="E265" s="4"/>
      <c r="F265" s="2"/>
      <c r="G265" s="3">
        <v>0</v>
      </c>
      <c r="H265" s="3">
        <v>0</v>
      </c>
      <c r="I265" s="14">
        <f>IFERROR(VLOOKUP(KHO!B265,GIA!$A$2:$D$200,2,0),0)</f>
        <v>0</v>
      </c>
      <c r="J265" s="14">
        <f>IFERROR(VLOOKUP(KHO!B265,GIA!$A$2:$D$200,3,0),0)</f>
        <v>0</v>
      </c>
      <c r="K265" s="14">
        <f>IFERROR(VLOOKUP(KHO!B265,GIA!$A$2:$D$200,4,0),0)</f>
        <v>0</v>
      </c>
    </row>
    <row r="266" spans="1:11" ht="20.100000000000001" customHeight="1" x14ac:dyDescent="0.2">
      <c r="A266" s="5" t="s">
        <v>782</v>
      </c>
      <c r="B266" s="5" t="s">
        <v>783</v>
      </c>
      <c r="C266" s="5" t="s">
        <v>784</v>
      </c>
      <c r="D266" s="1"/>
      <c r="E266" s="4"/>
      <c r="F266" s="2"/>
      <c r="G266" s="3">
        <v>0</v>
      </c>
      <c r="H266" s="3">
        <v>0</v>
      </c>
      <c r="I266" s="14">
        <f>IFERROR(VLOOKUP(KHO!B266,GIA!$A$2:$D$200,2,0),0)</f>
        <v>0</v>
      </c>
      <c r="J266" s="14">
        <f>IFERROR(VLOOKUP(KHO!B266,GIA!$A$2:$D$200,3,0),0)</f>
        <v>0</v>
      </c>
      <c r="K266" s="14">
        <f>IFERROR(VLOOKUP(KHO!B266,GIA!$A$2:$D$200,4,0),0)</f>
        <v>0</v>
      </c>
    </row>
    <row r="267" spans="1:11" ht="20.100000000000001" customHeight="1" x14ac:dyDescent="0.2">
      <c r="A267" s="5" t="s">
        <v>785</v>
      </c>
      <c r="B267" s="5" t="s">
        <v>786</v>
      </c>
      <c r="C267" s="5" t="s">
        <v>787</v>
      </c>
      <c r="D267" s="1"/>
      <c r="E267" s="4"/>
      <c r="F267" s="2"/>
      <c r="G267" s="3">
        <v>0</v>
      </c>
      <c r="H267" s="3">
        <v>5</v>
      </c>
      <c r="I267" s="14">
        <f>IFERROR(VLOOKUP(KHO!B267,GIA!$A$2:$D$200,2,0),0)</f>
        <v>491170.34578947001</v>
      </c>
      <c r="J267" s="14">
        <f>IFERROR(VLOOKUP(KHO!B267,GIA!$A$2:$D$200,3,0),0)</f>
        <v>845000</v>
      </c>
      <c r="K267" s="14">
        <f>IFERROR(VLOOKUP(KHO!B267,GIA!$A$2:$D$200,4,0),0)</f>
        <v>750000</v>
      </c>
    </row>
    <row r="268" spans="1:11" ht="20.100000000000001" customHeight="1" x14ac:dyDescent="0.2">
      <c r="A268" s="5" t="s">
        <v>788</v>
      </c>
      <c r="B268" s="5" t="s">
        <v>789</v>
      </c>
      <c r="C268" s="5" t="s">
        <v>790</v>
      </c>
      <c r="D268" s="1"/>
      <c r="E268" s="4"/>
      <c r="F268" s="2"/>
      <c r="G268" s="3">
        <v>0</v>
      </c>
      <c r="H268" s="3">
        <v>5</v>
      </c>
      <c r="I268" s="14">
        <f>IFERROR(VLOOKUP(KHO!B268,GIA!$A$2:$D$200,2,0),0)</f>
        <v>0</v>
      </c>
      <c r="J268" s="14">
        <f>IFERROR(VLOOKUP(KHO!B268,GIA!$A$2:$D$200,3,0),0)</f>
        <v>0</v>
      </c>
      <c r="K268" s="14">
        <f>IFERROR(VLOOKUP(KHO!B268,GIA!$A$2:$D$200,4,0),0)</f>
        <v>0</v>
      </c>
    </row>
    <row r="269" spans="1:11" ht="20.100000000000001" customHeight="1" x14ac:dyDescent="0.2">
      <c r="A269" s="5" t="s">
        <v>791</v>
      </c>
      <c r="B269" s="5" t="s">
        <v>792</v>
      </c>
      <c r="C269" s="5" t="s">
        <v>793</v>
      </c>
      <c r="D269" s="1"/>
      <c r="E269" s="4"/>
      <c r="F269" s="2"/>
      <c r="G269" s="3">
        <v>0</v>
      </c>
      <c r="H269" s="3">
        <v>0</v>
      </c>
      <c r="I269" s="14">
        <f>IFERROR(VLOOKUP(KHO!B269,GIA!$A$2:$D$200,2,0),0)</f>
        <v>0</v>
      </c>
      <c r="J269" s="14">
        <f>IFERROR(VLOOKUP(KHO!B269,GIA!$A$2:$D$200,3,0),0)</f>
        <v>0</v>
      </c>
      <c r="K269" s="14">
        <f>IFERROR(VLOOKUP(KHO!B269,GIA!$A$2:$D$200,4,0),0)</f>
        <v>0</v>
      </c>
    </row>
    <row r="270" spans="1:11" ht="20.100000000000001" customHeight="1" x14ac:dyDescent="0.2">
      <c r="A270" s="5" t="s">
        <v>794</v>
      </c>
      <c r="B270" s="5" t="s">
        <v>795</v>
      </c>
      <c r="C270" s="5" t="s">
        <v>796</v>
      </c>
      <c r="D270" s="1"/>
      <c r="E270" s="4"/>
      <c r="F270" s="2"/>
      <c r="G270" s="3">
        <v>0</v>
      </c>
      <c r="H270" s="3">
        <v>0</v>
      </c>
      <c r="I270" s="14">
        <f>IFERROR(VLOOKUP(KHO!B270,GIA!$A$2:$D$200,2,0),0)</f>
        <v>2647091</v>
      </c>
      <c r="J270" s="14">
        <f>IFERROR(VLOOKUP(KHO!B270,GIA!$A$2:$D$200,3,0),0)</f>
        <v>4820000</v>
      </c>
      <c r="K270" s="14">
        <f>IFERROR(VLOOKUP(KHO!B270,GIA!$A$2:$D$200,4,0),0)</f>
        <v>4300000</v>
      </c>
    </row>
    <row r="271" spans="1:11" ht="20.100000000000001" customHeight="1" x14ac:dyDescent="0.2">
      <c r="A271" s="5" t="s">
        <v>797</v>
      </c>
      <c r="B271" s="5" t="s">
        <v>798</v>
      </c>
      <c r="C271" s="5" t="s">
        <v>799</v>
      </c>
      <c r="D271" s="1"/>
      <c r="E271" s="4"/>
      <c r="F271" s="2"/>
      <c r="G271" s="3">
        <v>0</v>
      </c>
      <c r="H271" s="3">
        <v>0</v>
      </c>
      <c r="I271" s="14">
        <f>IFERROR(VLOOKUP(KHO!B271,GIA!$A$2:$D$200,2,0),0)</f>
        <v>2959960</v>
      </c>
      <c r="J271" s="14">
        <f>IFERROR(VLOOKUP(KHO!B271,GIA!$A$2:$D$200,3,0),0)</f>
        <v>6090000</v>
      </c>
      <c r="K271" s="14">
        <f>IFERROR(VLOOKUP(KHO!B271,GIA!$A$2:$D$200,4,0),0)</f>
        <v>5500000</v>
      </c>
    </row>
    <row r="272" spans="1:11" ht="20.100000000000001" customHeight="1" x14ac:dyDescent="0.2">
      <c r="A272" s="5" t="s">
        <v>800</v>
      </c>
      <c r="B272" s="5" t="s">
        <v>801</v>
      </c>
      <c r="C272" s="5" t="s">
        <v>802</v>
      </c>
      <c r="D272" s="1"/>
      <c r="E272" s="4"/>
      <c r="F272" s="2"/>
      <c r="G272" s="3">
        <v>0</v>
      </c>
      <c r="H272" s="3">
        <v>4</v>
      </c>
      <c r="I272" s="14">
        <f>IFERROR(VLOOKUP(KHO!B272,GIA!$A$2:$D$200,2,0),0)</f>
        <v>0</v>
      </c>
      <c r="J272" s="14">
        <f>IFERROR(VLOOKUP(KHO!B272,GIA!$A$2:$D$200,3,0),0)</f>
        <v>0</v>
      </c>
      <c r="K272" s="14">
        <f>IFERROR(VLOOKUP(KHO!B272,GIA!$A$2:$D$200,4,0),0)</f>
        <v>0</v>
      </c>
    </row>
    <row r="273" spans="1:11" ht="20.100000000000001" customHeight="1" x14ac:dyDescent="0.2">
      <c r="A273" s="5" t="s">
        <v>803</v>
      </c>
      <c r="B273" s="5" t="s">
        <v>804</v>
      </c>
      <c r="C273" s="5" t="s">
        <v>805</v>
      </c>
      <c r="D273" s="1"/>
      <c r="E273" s="4"/>
      <c r="F273" s="2"/>
      <c r="G273" s="3">
        <v>0</v>
      </c>
      <c r="H273" s="3">
        <v>0</v>
      </c>
      <c r="I273" s="14">
        <f>IFERROR(VLOOKUP(KHO!B273,GIA!$A$2:$D$200,2,0),0)</f>
        <v>0</v>
      </c>
      <c r="J273" s="14">
        <f>IFERROR(VLOOKUP(KHO!B273,GIA!$A$2:$D$200,3,0),0)</f>
        <v>0</v>
      </c>
      <c r="K273" s="14">
        <f>IFERROR(VLOOKUP(KHO!B273,GIA!$A$2:$D$200,4,0),0)</f>
        <v>0</v>
      </c>
    </row>
    <row r="274" spans="1:11" ht="20.100000000000001" customHeight="1" x14ac:dyDescent="0.2">
      <c r="A274" s="5" t="s">
        <v>806</v>
      </c>
      <c r="B274" s="5" t="s">
        <v>807</v>
      </c>
      <c r="C274" s="5" t="s">
        <v>808</v>
      </c>
      <c r="D274" s="1"/>
      <c r="E274" s="4"/>
      <c r="F274" s="2"/>
      <c r="G274" s="3">
        <v>0</v>
      </c>
      <c r="H274" s="3">
        <v>0</v>
      </c>
      <c r="I274" s="14">
        <f>IFERROR(VLOOKUP(KHO!B274,GIA!$A$2:$D$200,2,0),0)</f>
        <v>0</v>
      </c>
      <c r="J274" s="14">
        <f>IFERROR(VLOOKUP(KHO!B274,GIA!$A$2:$D$200,3,0),0)</f>
        <v>0</v>
      </c>
      <c r="K274" s="14">
        <f>IFERROR(VLOOKUP(KHO!B274,GIA!$A$2:$D$200,4,0),0)</f>
        <v>0</v>
      </c>
    </row>
    <row r="275" spans="1:11" ht="20.100000000000001" customHeight="1" x14ac:dyDescent="0.2">
      <c r="A275" s="5" t="s">
        <v>809</v>
      </c>
      <c r="B275" s="5" t="s">
        <v>809</v>
      </c>
      <c r="C275" s="5" t="s">
        <v>810</v>
      </c>
      <c r="D275" s="1"/>
      <c r="E275" s="4"/>
      <c r="F275" s="2"/>
      <c r="G275" s="3">
        <v>0</v>
      </c>
      <c r="H275" s="3">
        <v>0</v>
      </c>
      <c r="I275" s="14">
        <f>IFERROR(VLOOKUP(KHO!B275,GIA!$A$2:$D$200,2,0),0)</f>
        <v>0</v>
      </c>
      <c r="J275" s="14">
        <f>IFERROR(VLOOKUP(KHO!B275,GIA!$A$2:$D$200,3,0),0)</f>
        <v>0</v>
      </c>
      <c r="K275" s="14">
        <f>IFERROR(VLOOKUP(KHO!B275,GIA!$A$2:$D$200,4,0),0)</f>
        <v>0</v>
      </c>
    </row>
  </sheetData>
  <mergeCells count="1">
    <mergeCell ref="A1:L1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showGridLines="0" workbookViewId="0">
      <selection activeCell="A145" sqref="A145"/>
    </sheetView>
  </sheetViews>
  <sheetFormatPr defaultColWidth="9.140625" defaultRowHeight="12.75" customHeight="1" x14ac:dyDescent="0.2"/>
  <cols>
    <col min="1" max="1" width="69" style="15" customWidth="1"/>
    <col min="2" max="2" width="21.42578125" style="15" customWidth="1"/>
    <col min="3" max="3" width="14.140625" style="15" customWidth="1"/>
  </cols>
  <sheetData>
    <row r="1" spans="1:7" s="22" customFormat="1" ht="6.75" customHeight="1" x14ac:dyDescent="0.2">
      <c r="A1" s="21"/>
      <c r="B1" s="21"/>
      <c r="C1" s="21"/>
    </row>
    <row r="2" spans="1:7" s="23" customFormat="1" ht="15.75" customHeight="1" x14ac:dyDescent="0.2">
      <c r="A2" s="33" t="s">
        <v>811</v>
      </c>
      <c r="B2" s="33"/>
      <c r="C2" s="33"/>
    </row>
    <row r="3" spans="1:7" s="23" customFormat="1" ht="15.75" customHeight="1" x14ac:dyDescent="0.2">
      <c r="A3" s="34" t="s">
        <v>812</v>
      </c>
      <c r="B3" s="34"/>
      <c r="C3" s="34"/>
    </row>
    <row r="4" spans="1:7" s="23" customFormat="1" ht="15.75" customHeight="1" x14ac:dyDescent="0.2">
      <c r="A4" s="35" t="s">
        <v>813</v>
      </c>
      <c r="B4" s="35"/>
      <c r="C4" s="35"/>
    </row>
    <row r="5" spans="1:7" s="23" customFormat="1" ht="15.75" customHeight="1" x14ac:dyDescent="0.2">
      <c r="A5" s="35" t="s">
        <v>814</v>
      </c>
      <c r="B5" s="35"/>
      <c r="C5" s="35"/>
    </row>
    <row r="6" spans="1:7" s="23" customFormat="1" ht="15.75" customHeight="1" x14ac:dyDescent="0.2">
      <c r="B6" s="24"/>
      <c r="C6" s="24"/>
    </row>
    <row r="7" spans="1:7" s="23" customFormat="1" ht="15.75" customHeight="1" x14ac:dyDescent="0.2">
      <c r="B7" s="24"/>
      <c r="C7" s="24"/>
    </row>
    <row r="8" spans="1:7" s="23" customFormat="1" ht="15.75" customHeight="1" x14ac:dyDescent="0.2">
      <c r="B8" s="24"/>
      <c r="C8" s="24"/>
    </row>
    <row r="9" spans="1:7" s="23" customFormat="1" ht="22.5" customHeight="1" x14ac:dyDescent="0.2">
      <c r="A9" s="36" t="s">
        <v>815</v>
      </c>
      <c r="B9" s="36"/>
      <c r="C9" s="36"/>
    </row>
    <row r="10" spans="1:7" ht="15.75" customHeight="1" x14ac:dyDescent="0.25">
      <c r="A10" s="27" t="s">
        <v>816</v>
      </c>
    </row>
    <row r="11" spans="1:7" ht="28.5" customHeight="1" x14ac:dyDescent="0.2">
      <c r="A11" s="25" t="s">
        <v>817</v>
      </c>
      <c r="B11" s="25" t="s">
        <v>0</v>
      </c>
      <c r="C11" s="26" t="s">
        <v>818</v>
      </c>
      <c r="D11" s="26" t="s">
        <v>819</v>
      </c>
      <c r="E11" s="26" t="s">
        <v>820</v>
      </c>
    </row>
    <row r="12" spans="1:7" ht="28.5" customHeight="1" x14ac:dyDescent="0.2">
      <c r="A12" s="32" t="s">
        <v>821</v>
      </c>
      <c r="B12" s="32"/>
      <c r="C12" s="32"/>
      <c r="D12" s="28"/>
      <c r="E12" s="29"/>
    </row>
    <row r="13" spans="1:7" s="16" customFormat="1" ht="20.100000000000001" customHeight="1" x14ac:dyDescent="0.2">
      <c r="A13" s="17"/>
      <c r="B13" s="20" t="s">
        <v>232</v>
      </c>
      <c r="C13" s="19">
        <v>1700000</v>
      </c>
      <c r="D13" s="28">
        <f>IFERROR(VLOOKUP(GIA_BAO_KHACH!B13,KHO!$B$2:$H$500,7,0),0)</f>
        <v>0</v>
      </c>
      <c r="E13" s="29">
        <f>IFERROR(VLOOKUP(GIA_BAO_KHACH!B13,KHO!$B$2:$H$500,6,0),0)</f>
        <v>0</v>
      </c>
      <c r="F13" s="16">
        <v>3</v>
      </c>
      <c r="G13" s="16">
        <f t="shared" ref="G13:G44" si="0">D13+E13-F13</f>
        <v>-3</v>
      </c>
    </row>
    <row r="14" spans="1:7" s="16" customFormat="1" ht="20.100000000000001" customHeight="1" x14ac:dyDescent="0.2">
      <c r="A14" s="17"/>
      <c r="B14" s="20" t="s">
        <v>235</v>
      </c>
      <c r="C14" s="19">
        <v>2500000</v>
      </c>
      <c r="D14" s="28">
        <f>IFERROR(VLOOKUP(GIA_BAO_KHACH!B14,KHO!$B$2:$H$500,7,0),0)</f>
        <v>5</v>
      </c>
      <c r="E14" s="29">
        <f>IFERROR(VLOOKUP(GIA_BAO_KHACH!B14,KHO!$B$2:$H$500,6,0),0)</f>
        <v>0</v>
      </c>
      <c r="F14" s="16">
        <v>5</v>
      </c>
      <c r="G14" s="16">
        <f t="shared" si="0"/>
        <v>0</v>
      </c>
    </row>
    <row r="15" spans="1:7" s="16" customFormat="1" ht="20.100000000000001" customHeight="1" x14ac:dyDescent="0.2">
      <c r="A15" s="17"/>
      <c r="B15" s="20" t="s">
        <v>244</v>
      </c>
      <c r="C15" s="19">
        <v>850000</v>
      </c>
      <c r="D15" s="28">
        <f>IFERROR(VLOOKUP(GIA_BAO_KHACH!B15,KHO!$B$2:$H$500,7,0),0)</f>
        <v>10</v>
      </c>
      <c r="E15" s="29">
        <f>IFERROR(VLOOKUP(GIA_BAO_KHACH!B15,KHO!$B$2:$H$500,6,0),0)</f>
        <v>0</v>
      </c>
      <c r="F15" s="16">
        <v>5</v>
      </c>
      <c r="G15" s="16">
        <f t="shared" si="0"/>
        <v>5</v>
      </c>
    </row>
    <row r="16" spans="1:7" ht="28.5" customHeight="1" x14ac:dyDescent="0.2">
      <c r="A16" s="32" t="s">
        <v>822</v>
      </c>
      <c r="B16" s="32"/>
      <c r="C16" s="32"/>
      <c r="D16" s="28"/>
      <c r="E16" s="29"/>
      <c r="G16" s="16">
        <f t="shared" si="0"/>
        <v>0</v>
      </c>
    </row>
    <row r="17" spans="1:7" s="16" customFormat="1" ht="20.100000000000001" customHeight="1" x14ac:dyDescent="0.2">
      <c r="A17" s="17" t="s">
        <v>823</v>
      </c>
      <c r="B17" s="20" t="s">
        <v>145</v>
      </c>
      <c r="C17" s="19">
        <v>2200000</v>
      </c>
      <c r="D17" s="28">
        <f>IFERROR(VLOOKUP(GIA_BAO_KHACH!B17,KHO!$B$2:$H$500,7,0),0)</f>
        <v>2</v>
      </c>
      <c r="E17" s="29">
        <f>IFERROR(VLOOKUP(GIA_BAO_KHACH!B17,KHO!$B$2:$H$500,6,0),0)</f>
        <v>0</v>
      </c>
      <c r="F17" s="16">
        <v>2</v>
      </c>
      <c r="G17" s="16">
        <f t="shared" si="0"/>
        <v>0</v>
      </c>
    </row>
    <row r="18" spans="1:7" s="16" customFormat="1" ht="20.100000000000001" customHeight="1" x14ac:dyDescent="0.2">
      <c r="A18" s="17" t="s">
        <v>823</v>
      </c>
      <c r="B18" s="20" t="s">
        <v>148</v>
      </c>
      <c r="C18" s="19">
        <v>2100000</v>
      </c>
      <c r="D18" s="28">
        <f>IFERROR(VLOOKUP(GIA_BAO_KHACH!B18,KHO!$B$2:$H$500,7,0),0)</f>
        <v>0</v>
      </c>
      <c r="E18" s="29">
        <f>IFERROR(VLOOKUP(GIA_BAO_KHACH!B18,KHO!$B$2:$H$500,6,0),0)</f>
        <v>2</v>
      </c>
      <c r="F18" s="16">
        <v>2</v>
      </c>
      <c r="G18" s="16">
        <f t="shared" si="0"/>
        <v>0</v>
      </c>
    </row>
    <row r="19" spans="1:7" s="16" customFormat="1" ht="20.100000000000001" customHeight="1" x14ac:dyDescent="0.2">
      <c r="A19" s="17" t="s">
        <v>824</v>
      </c>
      <c r="B19" s="20" t="s">
        <v>151</v>
      </c>
      <c r="C19" s="19">
        <v>2600000</v>
      </c>
      <c r="D19" s="28">
        <f>IFERROR(VLOOKUP(GIA_BAO_KHACH!B19,KHO!$B$2:$H$500,7,0),0)</f>
        <v>0</v>
      </c>
      <c r="E19" s="29">
        <f>IFERROR(VLOOKUP(GIA_BAO_KHACH!B19,KHO!$B$2:$H$500,6,0),0)</f>
        <v>0</v>
      </c>
      <c r="F19" s="16">
        <v>1</v>
      </c>
      <c r="G19" s="16">
        <f t="shared" si="0"/>
        <v>-1</v>
      </c>
    </row>
    <row r="20" spans="1:7" s="16" customFormat="1" ht="20.100000000000001" customHeight="1" x14ac:dyDescent="0.2">
      <c r="A20" s="17" t="s">
        <v>824</v>
      </c>
      <c r="B20" s="20" t="s">
        <v>154</v>
      </c>
      <c r="C20" s="19">
        <v>2600000</v>
      </c>
      <c r="D20" s="28">
        <f>IFERROR(VLOOKUP(GIA_BAO_KHACH!B20,KHO!$B$2:$H$500,7,0),0)</f>
        <v>0</v>
      </c>
      <c r="E20" s="29">
        <f>IFERROR(VLOOKUP(GIA_BAO_KHACH!B20,KHO!$B$2:$H$500,6,0),0)</f>
        <v>1</v>
      </c>
      <c r="F20" s="16">
        <v>1</v>
      </c>
      <c r="G20" s="16">
        <f t="shared" si="0"/>
        <v>0</v>
      </c>
    </row>
    <row r="21" spans="1:7" s="16" customFormat="1" ht="20.100000000000001" customHeight="1" x14ac:dyDescent="0.2">
      <c r="A21" s="17" t="s">
        <v>825</v>
      </c>
      <c r="B21" s="20" t="s">
        <v>157</v>
      </c>
      <c r="C21" s="19">
        <v>3400000</v>
      </c>
      <c r="D21" s="28">
        <f>IFERROR(VLOOKUP(GIA_BAO_KHACH!B21,KHO!$B$2:$H$500,7,0),0)</f>
        <v>0</v>
      </c>
      <c r="E21" s="29">
        <f>IFERROR(VLOOKUP(GIA_BAO_KHACH!B21,KHO!$B$2:$H$500,6,0),0)</f>
        <v>0</v>
      </c>
      <c r="F21" s="16">
        <v>1</v>
      </c>
      <c r="G21" s="16">
        <f t="shared" si="0"/>
        <v>-1</v>
      </c>
    </row>
    <row r="22" spans="1:7" s="16" customFormat="1" ht="20.100000000000001" customHeight="1" x14ac:dyDescent="0.2">
      <c r="A22" s="17" t="s">
        <v>825</v>
      </c>
      <c r="B22" s="20" t="s">
        <v>160</v>
      </c>
      <c r="C22" s="19">
        <v>3100000</v>
      </c>
      <c r="D22" s="28">
        <f>IFERROR(VLOOKUP(GIA_BAO_KHACH!B22,KHO!$B$2:$H$500,7,0),0)</f>
        <v>1</v>
      </c>
      <c r="E22" s="29">
        <f>IFERROR(VLOOKUP(GIA_BAO_KHACH!B22,KHO!$B$2:$H$500,6,0),0)</f>
        <v>0</v>
      </c>
      <c r="F22" s="16">
        <v>1</v>
      </c>
      <c r="G22" s="16">
        <f t="shared" si="0"/>
        <v>0</v>
      </c>
    </row>
    <row r="23" spans="1:7" s="16" customFormat="1" ht="20.100000000000001" customHeight="1" x14ac:dyDescent="0.2">
      <c r="A23" s="17" t="s">
        <v>826</v>
      </c>
      <c r="B23" s="20" t="s">
        <v>163</v>
      </c>
      <c r="C23" s="19">
        <v>2600000</v>
      </c>
      <c r="D23" s="28">
        <f>IFERROR(VLOOKUP(GIA_BAO_KHACH!B23,KHO!$B$2:$H$500,7,0),0)</f>
        <v>2</v>
      </c>
      <c r="E23" s="29">
        <f>IFERROR(VLOOKUP(GIA_BAO_KHACH!B23,KHO!$B$2:$H$500,6,0),0)</f>
        <v>0</v>
      </c>
      <c r="F23" s="16">
        <v>2</v>
      </c>
      <c r="G23" s="16">
        <f t="shared" si="0"/>
        <v>0</v>
      </c>
    </row>
    <row r="24" spans="1:7" s="16" customFormat="1" ht="20.100000000000001" customHeight="1" x14ac:dyDescent="0.2">
      <c r="A24" s="17" t="s">
        <v>827</v>
      </c>
      <c r="B24" s="20" t="s">
        <v>166</v>
      </c>
      <c r="C24" s="19">
        <v>2600000</v>
      </c>
      <c r="D24" s="28">
        <f>IFERROR(VLOOKUP(GIA_BAO_KHACH!B24,KHO!$B$2:$H$500,7,0),0)</f>
        <v>0</v>
      </c>
      <c r="E24" s="29">
        <f>IFERROR(VLOOKUP(GIA_BAO_KHACH!B24,KHO!$B$2:$H$500,6,0),0)</f>
        <v>0</v>
      </c>
      <c r="F24" s="16">
        <v>0</v>
      </c>
      <c r="G24" s="16">
        <f t="shared" si="0"/>
        <v>0</v>
      </c>
    </row>
    <row r="25" spans="1:7" s="16" customFormat="1" ht="20.100000000000001" customHeight="1" x14ac:dyDescent="0.2">
      <c r="A25" s="17" t="s">
        <v>828</v>
      </c>
      <c r="B25" s="20" t="s">
        <v>169</v>
      </c>
      <c r="C25" s="19">
        <v>3700000</v>
      </c>
      <c r="D25" s="28">
        <f>IFERROR(VLOOKUP(GIA_BAO_KHACH!B25,KHO!$B$2:$H$500,7,0),0)</f>
        <v>0</v>
      </c>
      <c r="E25" s="29">
        <f>IFERROR(VLOOKUP(GIA_BAO_KHACH!B25,KHO!$B$2:$H$500,6,0),0)</f>
        <v>0</v>
      </c>
      <c r="F25" s="16">
        <v>1</v>
      </c>
      <c r="G25" s="16">
        <f t="shared" si="0"/>
        <v>-1</v>
      </c>
    </row>
    <row r="26" spans="1:7" s="16" customFormat="1" ht="20.100000000000001" customHeight="1" x14ac:dyDescent="0.2">
      <c r="A26" s="17" t="s">
        <v>829</v>
      </c>
      <c r="B26" s="20" t="s">
        <v>172</v>
      </c>
      <c r="C26" s="19">
        <v>4500000</v>
      </c>
      <c r="D26" s="28">
        <f>IFERROR(VLOOKUP(GIA_BAO_KHACH!B26,KHO!$B$2:$H$500,7,0),0)</f>
        <v>0</v>
      </c>
      <c r="E26" s="29">
        <f>IFERROR(VLOOKUP(GIA_BAO_KHACH!B26,KHO!$B$2:$H$500,6,0),0)</f>
        <v>0</v>
      </c>
      <c r="F26" s="16">
        <v>0</v>
      </c>
      <c r="G26" s="16">
        <f t="shared" si="0"/>
        <v>0</v>
      </c>
    </row>
    <row r="27" spans="1:7" s="16" customFormat="1" ht="20.100000000000001" customHeight="1" x14ac:dyDescent="0.2">
      <c r="A27" s="17" t="s">
        <v>830</v>
      </c>
      <c r="B27" s="20" t="s">
        <v>178</v>
      </c>
      <c r="C27" s="19">
        <v>4500000</v>
      </c>
      <c r="D27" s="28">
        <f>IFERROR(VLOOKUP(GIA_BAO_KHACH!B27,KHO!$B$2:$H$500,7,0),0)</f>
        <v>0</v>
      </c>
      <c r="E27" s="29">
        <f>IFERROR(VLOOKUP(GIA_BAO_KHACH!B27,KHO!$B$2:$H$500,6,0),0)</f>
        <v>0</v>
      </c>
      <c r="F27" s="16">
        <v>0</v>
      </c>
      <c r="G27" s="16">
        <f t="shared" si="0"/>
        <v>0</v>
      </c>
    </row>
    <row r="28" spans="1:7" s="16" customFormat="1" ht="20.100000000000001" customHeight="1" x14ac:dyDescent="0.2">
      <c r="A28" s="17" t="s">
        <v>831</v>
      </c>
      <c r="B28" s="20" t="s">
        <v>181</v>
      </c>
      <c r="C28" s="19">
        <v>4500000</v>
      </c>
      <c r="D28" s="28">
        <f>IFERROR(VLOOKUP(GIA_BAO_KHACH!B28,KHO!$B$2:$H$500,7,0),0)</f>
        <v>0</v>
      </c>
      <c r="E28" s="29">
        <f>IFERROR(VLOOKUP(GIA_BAO_KHACH!B28,KHO!$B$2:$H$500,6,0),0)</f>
        <v>1</v>
      </c>
      <c r="F28" s="16">
        <v>1</v>
      </c>
      <c r="G28" s="16">
        <f t="shared" si="0"/>
        <v>0</v>
      </c>
    </row>
    <row r="29" spans="1:7" s="16" customFormat="1" ht="20.100000000000001" customHeight="1" x14ac:dyDescent="0.2">
      <c r="A29" s="17" t="s">
        <v>832</v>
      </c>
      <c r="B29" s="20" t="s">
        <v>184</v>
      </c>
      <c r="C29" s="19">
        <v>5500000</v>
      </c>
      <c r="D29" s="28">
        <f>IFERROR(VLOOKUP(GIA_BAO_KHACH!B29,KHO!$B$2:$H$500,7,0),0)</f>
        <v>0</v>
      </c>
      <c r="E29" s="29">
        <f>IFERROR(VLOOKUP(GIA_BAO_KHACH!B29,KHO!$B$2:$H$500,6,0),0)</f>
        <v>0</v>
      </c>
      <c r="F29" s="16">
        <v>0</v>
      </c>
      <c r="G29" s="16">
        <f t="shared" si="0"/>
        <v>0</v>
      </c>
    </row>
    <row r="30" spans="1:7" s="16" customFormat="1" ht="20.100000000000001" customHeight="1" x14ac:dyDescent="0.2">
      <c r="A30" s="17" t="s">
        <v>833</v>
      </c>
      <c r="B30" s="20" t="s">
        <v>834</v>
      </c>
      <c r="C30" s="19">
        <v>7000000</v>
      </c>
      <c r="D30" s="28">
        <f>IFERROR(VLOOKUP(GIA_BAO_KHACH!B30,KHO!$B$2:$H$500,7,0),0)</f>
        <v>0</v>
      </c>
      <c r="E30" s="29">
        <f>IFERROR(VLOOKUP(GIA_BAO_KHACH!B30,KHO!$B$2:$H$500,6,0),0)</f>
        <v>0</v>
      </c>
      <c r="F30" s="16">
        <v>0</v>
      </c>
      <c r="G30" s="16">
        <f t="shared" si="0"/>
        <v>0</v>
      </c>
    </row>
    <row r="31" spans="1:7" s="16" customFormat="1" ht="20.100000000000001" customHeight="1" x14ac:dyDescent="0.2">
      <c r="A31" s="17" t="s">
        <v>835</v>
      </c>
      <c r="B31" s="20" t="s">
        <v>196</v>
      </c>
      <c r="C31" s="19">
        <v>6200000</v>
      </c>
      <c r="D31" s="28">
        <f>IFERROR(VLOOKUP(GIA_BAO_KHACH!B31,KHO!$B$2:$H$500,7,0),0)</f>
        <v>0</v>
      </c>
      <c r="E31" s="29">
        <f>IFERROR(VLOOKUP(GIA_BAO_KHACH!B31,KHO!$B$2:$H$500,6,0),0)</f>
        <v>1</v>
      </c>
      <c r="F31" s="16">
        <v>1</v>
      </c>
      <c r="G31" s="16">
        <f t="shared" si="0"/>
        <v>0</v>
      </c>
    </row>
    <row r="32" spans="1:7" s="16" customFormat="1" ht="20.100000000000001" customHeight="1" x14ac:dyDescent="0.2">
      <c r="A32" s="17" t="s">
        <v>836</v>
      </c>
      <c r="B32" s="20" t="s">
        <v>608</v>
      </c>
      <c r="C32" s="19">
        <v>8000000</v>
      </c>
      <c r="D32" s="28">
        <f>IFERROR(VLOOKUP(GIA_BAO_KHACH!B32,KHO!$B$2:$H$500,7,0),0)</f>
        <v>0</v>
      </c>
      <c r="E32" s="29">
        <f>IFERROR(VLOOKUP(GIA_BAO_KHACH!B32,KHO!$B$2:$H$500,6,0),0)</f>
        <v>0</v>
      </c>
      <c r="F32" s="16">
        <v>0</v>
      </c>
      <c r="G32" s="16">
        <f t="shared" si="0"/>
        <v>0</v>
      </c>
    </row>
    <row r="33" spans="1:7" s="16" customFormat="1" ht="20.100000000000001" customHeight="1" x14ac:dyDescent="0.2">
      <c r="A33" s="17" t="s">
        <v>837</v>
      </c>
      <c r="B33" s="20" t="s">
        <v>611</v>
      </c>
      <c r="C33" s="19">
        <v>8000000</v>
      </c>
      <c r="D33" s="28">
        <f>IFERROR(VLOOKUP(GIA_BAO_KHACH!B33,KHO!$B$2:$H$500,7,0),0)</f>
        <v>0</v>
      </c>
      <c r="E33" s="29">
        <f>IFERROR(VLOOKUP(GIA_BAO_KHACH!B33,KHO!$B$2:$H$500,6,0),0)</f>
        <v>0</v>
      </c>
      <c r="F33" s="16">
        <v>0</v>
      </c>
      <c r="G33" s="16">
        <f t="shared" si="0"/>
        <v>0</v>
      </c>
    </row>
    <row r="34" spans="1:7" s="16" customFormat="1" ht="20.100000000000001" customHeight="1" x14ac:dyDescent="0.2">
      <c r="A34" s="17" t="s">
        <v>838</v>
      </c>
      <c r="B34" s="20" t="s">
        <v>617</v>
      </c>
      <c r="C34" s="19">
        <v>13000000</v>
      </c>
      <c r="D34" s="28">
        <f>IFERROR(VLOOKUP(GIA_BAO_KHACH!B34,KHO!$B$2:$H$500,7,0),0)</f>
        <v>0</v>
      </c>
      <c r="E34" s="29">
        <f>IFERROR(VLOOKUP(GIA_BAO_KHACH!B34,KHO!$B$2:$H$500,6,0),0)</f>
        <v>0</v>
      </c>
      <c r="F34" s="16">
        <v>0</v>
      </c>
      <c r="G34" s="16">
        <f t="shared" si="0"/>
        <v>0</v>
      </c>
    </row>
    <row r="35" spans="1:7" s="16" customFormat="1" ht="20.100000000000001" customHeight="1" x14ac:dyDescent="0.2">
      <c r="A35" s="17" t="s">
        <v>839</v>
      </c>
      <c r="B35" s="20" t="s">
        <v>840</v>
      </c>
      <c r="C35" s="19">
        <v>3900000</v>
      </c>
      <c r="D35" s="28">
        <f>IFERROR(VLOOKUP(GIA_BAO_KHACH!B35,KHO!$B$2:$H$500,7,0),0)</f>
        <v>0</v>
      </c>
      <c r="E35" s="29">
        <f>IFERROR(VLOOKUP(GIA_BAO_KHACH!B35,KHO!$B$2:$H$500,6,0),0)</f>
        <v>0</v>
      </c>
      <c r="F35" s="16">
        <v>0</v>
      </c>
      <c r="G35" s="16">
        <f t="shared" si="0"/>
        <v>0</v>
      </c>
    </row>
    <row r="36" spans="1:7" s="16" customFormat="1" ht="20.100000000000001" customHeight="1" x14ac:dyDescent="0.2">
      <c r="A36" s="17" t="s">
        <v>841</v>
      </c>
      <c r="B36" s="20" t="s">
        <v>10</v>
      </c>
      <c r="C36" s="19">
        <v>4600000</v>
      </c>
      <c r="D36" s="28">
        <f>IFERROR(VLOOKUP(GIA_BAO_KHACH!B36,KHO!$B$2:$H$500,7,0),0)</f>
        <v>1</v>
      </c>
      <c r="E36" s="29">
        <f>IFERROR(VLOOKUP(GIA_BAO_KHACH!B36,KHO!$B$2:$H$500,6,0),0)</f>
        <v>0</v>
      </c>
      <c r="F36" s="16">
        <v>1</v>
      </c>
      <c r="G36" s="16">
        <f t="shared" si="0"/>
        <v>0</v>
      </c>
    </row>
    <row r="37" spans="1:7" s="16" customFormat="1" ht="20.100000000000001" customHeight="1" x14ac:dyDescent="0.2">
      <c r="A37" s="17" t="s">
        <v>842</v>
      </c>
      <c r="B37" s="20" t="s">
        <v>620</v>
      </c>
      <c r="C37" s="19">
        <v>4600000</v>
      </c>
      <c r="D37" s="28">
        <f>IFERROR(VLOOKUP(GIA_BAO_KHACH!B37,KHO!$B$2:$H$500,7,0),0)</f>
        <v>0</v>
      </c>
      <c r="E37" s="29">
        <f>IFERROR(VLOOKUP(GIA_BAO_KHACH!B37,KHO!$B$2:$H$500,6,0),0)</f>
        <v>0</v>
      </c>
      <c r="F37" s="16">
        <v>0</v>
      </c>
      <c r="G37" s="16">
        <f t="shared" si="0"/>
        <v>0</v>
      </c>
    </row>
    <row r="38" spans="1:7" s="16" customFormat="1" ht="20.100000000000001" customHeight="1" x14ac:dyDescent="0.2">
      <c r="A38" s="17" t="s">
        <v>843</v>
      </c>
      <c r="B38" s="20" t="s">
        <v>623</v>
      </c>
      <c r="C38" s="19">
        <v>4600000</v>
      </c>
      <c r="D38" s="28">
        <f>IFERROR(VLOOKUP(GIA_BAO_KHACH!B38,KHO!$B$2:$H$500,7,0),0)</f>
        <v>0</v>
      </c>
      <c r="E38" s="29">
        <f>IFERROR(VLOOKUP(GIA_BAO_KHACH!B38,KHO!$B$2:$H$500,6,0),0)</f>
        <v>0</v>
      </c>
      <c r="F38" s="16">
        <v>0</v>
      </c>
      <c r="G38" s="16">
        <f t="shared" si="0"/>
        <v>0</v>
      </c>
    </row>
    <row r="39" spans="1:7" s="16" customFormat="1" ht="20.100000000000001" customHeight="1" x14ac:dyDescent="0.2">
      <c r="A39" s="17" t="s">
        <v>844</v>
      </c>
      <c r="B39" s="20" t="s">
        <v>14</v>
      </c>
      <c r="C39" s="19">
        <v>5700000</v>
      </c>
      <c r="D39" s="28">
        <f>IFERROR(VLOOKUP(GIA_BAO_KHACH!B39,KHO!$B$2:$H$500,7,0),0)</f>
        <v>0</v>
      </c>
      <c r="E39" s="29">
        <f>IFERROR(VLOOKUP(GIA_BAO_KHACH!B39,KHO!$B$2:$H$500,6,0),0)</f>
        <v>0</v>
      </c>
      <c r="F39" s="16">
        <v>0</v>
      </c>
      <c r="G39" s="16">
        <f t="shared" si="0"/>
        <v>0</v>
      </c>
    </row>
    <row r="40" spans="1:7" s="16" customFormat="1" ht="20.100000000000001" customHeight="1" x14ac:dyDescent="0.2">
      <c r="A40" s="17" t="s">
        <v>845</v>
      </c>
      <c r="B40" s="20" t="s">
        <v>626</v>
      </c>
      <c r="C40" s="19">
        <v>5700000</v>
      </c>
      <c r="D40" s="28">
        <f>IFERROR(VLOOKUP(GIA_BAO_KHACH!B40,KHO!$B$2:$H$500,7,0),0)</f>
        <v>0</v>
      </c>
      <c r="E40" s="29">
        <f>IFERROR(VLOOKUP(GIA_BAO_KHACH!B40,KHO!$B$2:$H$500,6,0),0)</f>
        <v>0</v>
      </c>
      <c r="F40" s="16">
        <v>0</v>
      </c>
      <c r="G40" s="16">
        <f t="shared" si="0"/>
        <v>0</v>
      </c>
    </row>
    <row r="41" spans="1:7" s="16" customFormat="1" ht="20.100000000000001" customHeight="1" x14ac:dyDescent="0.2">
      <c r="A41" s="17" t="s">
        <v>836</v>
      </c>
      <c r="B41" s="20" t="s">
        <v>17</v>
      </c>
      <c r="C41" s="19">
        <v>6900000</v>
      </c>
      <c r="D41" s="28">
        <f>IFERROR(VLOOKUP(GIA_BAO_KHACH!B41,KHO!$B$2:$H$500,7,0),0)</f>
        <v>1</v>
      </c>
      <c r="E41" s="29">
        <f>IFERROR(VLOOKUP(GIA_BAO_KHACH!B41,KHO!$B$2:$H$500,6,0),0)</f>
        <v>0</v>
      </c>
      <c r="F41" s="16">
        <v>1</v>
      </c>
      <c r="G41" s="16">
        <f t="shared" si="0"/>
        <v>0</v>
      </c>
    </row>
    <row r="42" spans="1:7" s="16" customFormat="1" ht="20.100000000000001" customHeight="1" x14ac:dyDescent="0.2">
      <c r="A42" s="17" t="s">
        <v>846</v>
      </c>
      <c r="B42" s="20" t="s">
        <v>20</v>
      </c>
      <c r="C42" s="19">
        <v>8500000</v>
      </c>
      <c r="D42" s="28">
        <f>IFERROR(VLOOKUP(GIA_BAO_KHACH!B42,KHO!$B$2:$H$500,7,0),0)</f>
        <v>0</v>
      </c>
      <c r="E42" s="29">
        <f>IFERROR(VLOOKUP(GIA_BAO_KHACH!B42,KHO!$B$2:$H$500,6,0),0)</f>
        <v>0</v>
      </c>
      <c r="F42" s="16">
        <v>1</v>
      </c>
      <c r="G42" s="16">
        <f t="shared" si="0"/>
        <v>-1</v>
      </c>
    </row>
    <row r="43" spans="1:7" s="16" customFormat="1" ht="20.100000000000001" customHeight="1" x14ac:dyDescent="0.2">
      <c r="A43" s="17" t="s">
        <v>847</v>
      </c>
      <c r="B43" s="20" t="s">
        <v>848</v>
      </c>
      <c r="C43" s="19">
        <v>2600000</v>
      </c>
      <c r="D43" s="28">
        <f>IFERROR(VLOOKUP(GIA_BAO_KHACH!B43,KHO!$B$2:$H$500,7,0),0)</f>
        <v>0</v>
      </c>
      <c r="E43" s="29">
        <f>IFERROR(VLOOKUP(GIA_BAO_KHACH!B43,KHO!$B$2:$H$500,6,0),0)</f>
        <v>0</v>
      </c>
      <c r="F43" s="16">
        <v>0</v>
      </c>
      <c r="G43" s="16">
        <f t="shared" si="0"/>
        <v>0</v>
      </c>
    </row>
    <row r="44" spans="1:7" s="16" customFormat="1" ht="20.100000000000001" customHeight="1" x14ac:dyDescent="0.2">
      <c r="A44" s="17" t="s">
        <v>849</v>
      </c>
      <c r="B44" s="20" t="s">
        <v>695</v>
      </c>
      <c r="C44" s="19">
        <v>2200000</v>
      </c>
      <c r="D44" s="28">
        <f>IFERROR(VLOOKUP(GIA_BAO_KHACH!B44,KHO!$B$2:$H$500,7,0),0)</f>
        <v>3</v>
      </c>
      <c r="E44" s="29">
        <f>IFERROR(VLOOKUP(GIA_BAO_KHACH!B44,KHO!$B$2:$H$500,6,0),0)</f>
        <v>0</v>
      </c>
      <c r="F44" s="16">
        <v>2</v>
      </c>
      <c r="G44" s="16">
        <f t="shared" si="0"/>
        <v>1</v>
      </c>
    </row>
    <row r="45" spans="1:7" s="16" customFormat="1" ht="20.100000000000001" customHeight="1" x14ac:dyDescent="0.2">
      <c r="A45" s="17" t="s">
        <v>850</v>
      </c>
      <c r="B45" s="20" t="s">
        <v>851</v>
      </c>
      <c r="C45" s="19">
        <v>4500000</v>
      </c>
      <c r="D45" s="28">
        <f>IFERROR(VLOOKUP(GIA_BAO_KHACH!B45,KHO!$B$2:$H$500,7,0),0)</f>
        <v>0</v>
      </c>
      <c r="E45" s="29">
        <f>IFERROR(VLOOKUP(GIA_BAO_KHACH!B45,KHO!$B$2:$H$500,6,0),0)</f>
        <v>0</v>
      </c>
      <c r="F45" s="16">
        <v>0</v>
      </c>
      <c r="G45" s="16">
        <f t="shared" ref="G45:G76" si="1">D45+E45-F45</f>
        <v>0</v>
      </c>
    </row>
    <row r="46" spans="1:7" s="16" customFormat="1" ht="20.100000000000001" customHeight="1" x14ac:dyDescent="0.2">
      <c r="A46" s="17" t="s">
        <v>852</v>
      </c>
      <c r="B46" s="20" t="s">
        <v>698</v>
      </c>
      <c r="C46" s="19">
        <v>3600000</v>
      </c>
      <c r="D46" s="28">
        <f>IFERROR(VLOOKUP(GIA_BAO_KHACH!B46,KHO!$B$2:$H$500,7,0),0)</f>
        <v>1</v>
      </c>
      <c r="E46" s="29">
        <f>IFERROR(VLOOKUP(GIA_BAO_KHACH!B46,KHO!$B$2:$H$500,6,0),0)</f>
        <v>0</v>
      </c>
      <c r="F46" s="16">
        <v>2</v>
      </c>
      <c r="G46" s="16">
        <f t="shared" si="1"/>
        <v>-1</v>
      </c>
    </row>
    <row r="47" spans="1:7" s="16" customFormat="1" ht="20.100000000000001" customHeight="1" x14ac:dyDescent="0.2">
      <c r="A47" s="17" t="s">
        <v>853</v>
      </c>
      <c r="B47" s="20" t="s">
        <v>854</v>
      </c>
      <c r="C47" s="19">
        <v>2000000</v>
      </c>
      <c r="D47" s="28">
        <f>IFERROR(VLOOKUP(GIA_BAO_KHACH!B47,KHO!$B$2:$H$500,7,0),0)</f>
        <v>0</v>
      </c>
      <c r="E47" s="29">
        <f>IFERROR(VLOOKUP(GIA_BAO_KHACH!B47,KHO!$B$2:$H$500,6,0),0)</f>
        <v>0</v>
      </c>
      <c r="F47" s="16">
        <v>0</v>
      </c>
      <c r="G47" s="16">
        <f t="shared" si="1"/>
        <v>0</v>
      </c>
    </row>
    <row r="48" spans="1:7" s="16" customFormat="1" ht="20.100000000000001" customHeight="1" x14ac:dyDescent="0.2">
      <c r="A48" s="17" t="s">
        <v>855</v>
      </c>
      <c r="B48" s="20" t="s">
        <v>856</v>
      </c>
      <c r="C48" s="19">
        <v>2000000</v>
      </c>
      <c r="D48" s="28">
        <f>IFERROR(VLOOKUP(GIA_BAO_KHACH!B48,KHO!$B$2:$H$500,7,0),0)</f>
        <v>0</v>
      </c>
      <c r="E48" s="29">
        <f>IFERROR(VLOOKUP(GIA_BAO_KHACH!B48,KHO!$B$2:$H$500,6,0),0)</f>
        <v>0</v>
      </c>
      <c r="F48" s="16">
        <v>0</v>
      </c>
      <c r="G48" s="16">
        <f t="shared" si="1"/>
        <v>0</v>
      </c>
    </row>
    <row r="49" spans="1:7" s="16" customFormat="1" ht="20.100000000000001" customHeight="1" x14ac:dyDescent="0.2">
      <c r="A49" s="17" t="s">
        <v>857</v>
      </c>
      <c r="B49" s="20" t="s">
        <v>798</v>
      </c>
      <c r="C49" s="19">
        <v>5000000</v>
      </c>
      <c r="D49" s="28">
        <f>IFERROR(VLOOKUP(GIA_BAO_KHACH!B49,KHO!$B$2:$H$500,7,0),0)</f>
        <v>0</v>
      </c>
      <c r="E49" s="29">
        <f>IFERROR(VLOOKUP(GIA_BAO_KHACH!B49,KHO!$B$2:$H$500,6,0),0)</f>
        <v>0</v>
      </c>
      <c r="F49" s="16">
        <v>0</v>
      </c>
      <c r="G49" s="16">
        <f t="shared" si="1"/>
        <v>0</v>
      </c>
    </row>
    <row r="50" spans="1:7" s="16" customFormat="1" ht="20.100000000000001" customHeight="1" x14ac:dyDescent="0.2">
      <c r="A50" s="17" t="s">
        <v>858</v>
      </c>
      <c r="B50" s="20" t="s">
        <v>786</v>
      </c>
      <c r="C50" s="19">
        <v>750000</v>
      </c>
      <c r="D50" s="28">
        <f>IFERROR(VLOOKUP(GIA_BAO_KHACH!B50,KHO!$B$2:$H$500,7,0),0)</f>
        <v>5</v>
      </c>
      <c r="E50" s="29">
        <f>IFERROR(VLOOKUP(GIA_BAO_KHACH!B50,KHO!$B$2:$H$500,6,0),0)</f>
        <v>0</v>
      </c>
      <c r="F50" s="16">
        <v>3</v>
      </c>
      <c r="G50" s="16">
        <f t="shared" si="1"/>
        <v>2</v>
      </c>
    </row>
    <row r="51" spans="1:7" s="16" customFormat="1" ht="20.100000000000001" customHeight="1" x14ac:dyDescent="0.2">
      <c r="A51" s="17" t="s">
        <v>859</v>
      </c>
      <c r="B51" s="20" t="s">
        <v>789</v>
      </c>
      <c r="C51" s="19">
        <v>750000</v>
      </c>
      <c r="D51" s="28">
        <f>IFERROR(VLOOKUP(GIA_BAO_KHACH!B51,KHO!$B$2:$H$500,7,0),0)</f>
        <v>5</v>
      </c>
      <c r="E51" s="29">
        <f>IFERROR(VLOOKUP(GIA_BAO_KHACH!B51,KHO!$B$2:$H$500,6,0),0)</f>
        <v>0</v>
      </c>
      <c r="F51" s="16">
        <v>3</v>
      </c>
      <c r="G51" s="16">
        <f t="shared" si="1"/>
        <v>2</v>
      </c>
    </row>
    <row r="52" spans="1:7" s="16" customFormat="1" ht="20.100000000000001" customHeight="1" x14ac:dyDescent="0.2">
      <c r="A52" s="17" t="s">
        <v>860</v>
      </c>
      <c r="B52" s="20" t="s">
        <v>861</v>
      </c>
      <c r="C52" s="19">
        <v>750000</v>
      </c>
      <c r="D52" s="28">
        <f>IFERROR(VLOOKUP(GIA_BAO_KHACH!B52,KHO!$B$2:$H$500,7,0),0)</f>
        <v>0</v>
      </c>
      <c r="E52" s="29">
        <f>IFERROR(VLOOKUP(GIA_BAO_KHACH!B52,KHO!$B$2:$H$500,6,0),0)</f>
        <v>0</v>
      </c>
      <c r="F52" s="16">
        <v>0</v>
      </c>
      <c r="G52" s="16">
        <f t="shared" si="1"/>
        <v>0</v>
      </c>
    </row>
    <row r="53" spans="1:7" s="16" customFormat="1" ht="20.100000000000001" customHeight="1" x14ac:dyDescent="0.2">
      <c r="A53" s="17" t="s">
        <v>862</v>
      </c>
      <c r="B53" s="20" t="s">
        <v>795</v>
      </c>
      <c r="C53" s="19">
        <v>4300000</v>
      </c>
      <c r="D53" s="28">
        <f>IFERROR(VLOOKUP(GIA_BAO_KHACH!B53,KHO!$B$2:$H$500,7,0),0)</f>
        <v>0</v>
      </c>
      <c r="E53" s="29">
        <f>IFERROR(VLOOKUP(GIA_BAO_KHACH!B53,KHO!$B$2:$H$500,6,0),0)</f>
        <v>0</v>
      </c>
      <c r="F53" s="16">
        <v>0</v>
      </c>
      <c r="G53" s="16">
        <f t="shared" si="1"/>
        <v>0</v>
      </c>
    </row>
    <row r="54" spans="1:7" s="16" customFormat="1" ht="20.100000000000001" customHeight="1" x14ac:dyDescent="0.2">
      <c r="A54" s="17" t="s">
        <v>862</v>
      </c>
      <c r="B54" s="20" t="s">
        <v>863</v>
      </c>
      <c r="C54" s="19">
        <v>4500000</v>
      </c>
      <c r="D54" s="28">
        <f>IFERROR(VLOOKUP(GIA_BAO_KHACH!B54,KHO!$B$2:$H$500,7,0),0)</f>
        <v>0</v>
      </c>
      <c r="E54" s="29">
        <f>IFERROR(VLOOKUP(GIA_BAO_KHACH!B54,KHO!$B$2:$H$500,6,0),0)</f>
        <v>0</v>
      </c>
      <c r="F54" s="16">
        <v>0</v>
      </c>
      <c r="G54" s="16">
        <f t="shared" si="1"/>
        <v>0</v>
      </c>
    </row>
    <row r="55" spans="1:7" ht="28.5" customHeight="1" x14ac:dyDescent="0.2">
      <c r="A55" s="32" t="s">
        <v>864</v>
      </c>
      <c r="B55" s="32"/>
      <c r="C55" s="32"/>
      <c r="D55" s="28"/>
      <c r="E55" s="29"/>
      <c r="G55" s="16">
        <f t="shared" si="1"/>
        <v>0</v>
      </c>
    </row>
    <row r="56" spans="1:7" s="16" customFormat="1" ht="20.100000000000001" customHeight="1" x14ac:dyDescent="0.2">
      <c r="A56" s="17" t="s">
        <v>865</v>
      </c>
      <c r="B56" s="20" t="s">
        <v>281</v>
      </c>
      <c r="C56" s="19">
        <v>800000</v>
      </c>
      <c r="D56" s="28">
        <f>IFERROR(VLOOKUP(GIA_BAO_KHACH!B56,KHO!$B$2:$H$500,7,0),0)</f>
        <v>0</v>
      </c>
      <c r="E56" s="29">
        <f>IFERROR(VLOOKUP(GIA_BAO_KHACH!B56,KHO!$B$2:$H$500,6,0),0)</f>
        <v>0</v>
      </c>
      <c r="F56" s="16">
        <v>5</v>
      </c>
      <c r="G56" s="16">
        <f t="shared" si="1"/>
        <v>-5</v>
      </c>
    </row>
    <row r="57" spans="1:7" s="16" customFormat="1" ht="20.100000000000001" customHeight="1" x14ac:dyDescent="0.2">
      <c r="A57" s="17" t="s">
        <v>866</v>
      </c>
      <c r="B57" s="20" t="s">
        <v>284</v>
      </c>
      <c r="C57" s="19">
        <v>800000</v>
      </c>
      <c r="D57" s="28">
        <f>IFERROR(VLOOKUP(GIA_BAO_KHACH!B57,KHO!$B$2:$H$500,7,0),0)</f>
        <v>0</v>
      </c>
      <c r="E57" s="29">
        <f>IFERROR(VLOOKUP(GIA_BAO_KHACH!B57,KHO!$B$2:$H$500,6,0),0)</f>
        <v>0</v>
      </c>
      <c r="F57" s="16">
        <v>5</v>
      </c>
      <c r="G57" s="16">
        <f t="shared" si="1"/>
        <v>-5</v>
      </c>
    </row>
    <row r="58" spans="1:7" s="16" customFormat="1" ht="20.100000000000001" customHeight="1" x14ac:dyDescent="0.2">
      <c r="A58" s="17" t="s">
        <v>867</v>
      </c>
      <c r="B58" s="20" t="s">
        <v>290</v>
      </c>
      <c r="C58" s="19">
        <v>850000</v>
      </c>
      <c r="D58" s="28">
        <f>IFERROR(VLOOKUP(GIA_BAO_KHACH!B58,KHO!$B$2:$H$500,7,0),0)</f>
        <v>0</v>
      </c>
      <c r="E58" s="29">
        <f>IFERROR(VLOOKUP(GIA_BAO_KHACH!B58,KHO!$B$2:$H$500,6,0),0)</f>
        <v>0</v>
      </c>
      <c r="F58" s="16">
        <v>5</v>
      </c>
      <c r="G58" s="16">
        <f t="shared" si="1"/>
        <v>-5</v>
      </c>
    </row>
    <row r="59" spans="1:7" s="16" customFormat="1" ht="20.100000000000001" customHeight="1" x14ac:dyDescent="0.2">
      <c r="A59" s="17" t="s">
        <v>868</v>
      </c>
      <c r="B59" s="20" t="s">
        <v>296</v>
      </c>
      <c r="C59" s="19">
        <v>850000</v>
      </c>
      <c r="D59" s="28">
        <f>IFERROR(VLOOKUP(GIA_BAO_KHACH!B59,KHO!$B$2:$H$500,7,0),0)</f>
        <v>0</v>
      </c>
      <c r="E59" s="29">
        <f>IFERROR(VLOOKUP(GIA_BAO_KHACH!B59,KHO!$B$2:$H$500,6,0),0)</f>
        <v>0</v>
      </c>
      <c r="F59" s="16">
        <v>5</v>
      </c>
      <c r="G59" s="16">
        <f t="shared" si="1"/>
        <v>-5</v>
      </c>
    </row>
    <row r="60" spans="1:7" s="16" customFormat="1" ht="20.100000000000001" customHeight="1" x14ac:dyDescent="0.2">
      <c r="A60" s="17" t="s">
        <v>869</v>
      </c>
      <c r="B60" s="20" t="s">
        <v>302</v>
      </c>
      <c r="C60" s="19">
        <v>1200000</v>
      </c>
      <c r="D60" s="28">
        <f>IFERROR(VLOOKUP(GIA_BAO_KHACH!B60,KHO!$B$2:$H$500,7,0),0)</f>
        <v>0</v>
      </c>
      <c r="E60" s="29">
        <f>IFERROR(VLOOKUP(GIA_BAO_KHACH!B60,KHO!$B$2:$H$500,6,0),0)</f>
        <v>0</v>
      </c>
      <c r="F60" s="16">
        <v>0</v>
      </c>
      <c r="G60" s="16">
        <f t="shared" si="1"/>
        <v>0</v>
      </c>
    </row>
    <row r="61" spans="1:7" s="16" customFormat="1" ht="20.100000000000001" customHeight="1" x14ac:dyDescent="0.2">
      <c r="A61" s="17" t="s">
        <v>870</v>
      </c>
      <c r="B61" s="20" t="s">
        <v>305</v>
      </c>
      <c r="C61" s="19">
        <v>850000</v>
      </c>
      <c r="D61" s="28">
        <f>IFERROR(VLOOKUP(GIA_BAO_KHACH!B61,KHO!$B$2:$H$500,7,0),0)</f>
        <v>0</v>
      </c>
      <c r="E61" s="29">
        <f>IFERROR(VLOOKUP(GIA_BAO_KHACH!B61,KHO!$B$2:$H$500,6,0),0)</f>
        <v>0</v>
      </c>
      <c r="F61" s="16">
        <v>5</v>
      </c>
      <c r="G61" s="16">
        <f t="shared" si="1"/>
        <v>-5</v>
      </c>
    </row>
    <row r="62" spans="1:7" s="16" customFormat="1" ht="20.100000000000001" customHeight="1" x14ac:dyDescent="0.2">
      <c r="A62" s="17" t="s">
        <v>871</v>
      </c>
      <c r="B62" s="20" t="s">
        <v>314</v>
      </c>
      <c r="C62" s="19">
        <v>750000</v>
      </c>
      <c r="D62" s="28">
        <f>IFERROR(VLOOKUP(GIA_BAO_KHACH!B62,KHO!$B$2:$H$500,7,0),0)</f>
        <v>0</v>
      </c>
      <c r="E62" s="29">
        <f>IFERROR(VLOOKUP(GIA_BAO_KHACH!B62,KHO!$B$2:$H$500,6,0),0)</f>
        <v>0</v>
      </c>
      <c r="F62" s="16">
        <v>5</v>
      </c>
      <c r="G62" s="16">
        <f t="shared" si="1"/>
        <v>-5</v>
      </c>
    </row>
    <row r="63" spans="1:7" s="16" customFormat="1" ht="20.100000000000001" customHeight="1" x14ac:dyDescent="0.2">
      <c r="A63" s="17" t="s">
        <v>872</v>
      </c>
      <c r="B63" s="20" t="s">
        <v>320</v>
      </c>
      <c r="C63" s="19">
        <v>700000</v>
      </c>
      <c r="D63" s="28">
        <f>IFERROR(VLOOKUP(GIA_BAO_KHACH!B63,KHO!$B$2:$H$500,7,0),0)</f>
        <v>0</v>
      </c>
      <c r="E63" s="29">
        <f>IFERROR(VLOOKUP(GIA_BAO_KHACH!B63,KHO!$B$2:$H$500,6,0),0)</f>
        <v>0</v>
      </c>
      <c r="F63" s="16">
        <v>5</v>
      </c>
      <c r="G63" s="16">
        <f t="shared" si="1"/>
        <v>-5</v>
      </c>
    </row>
    <row r="64" spans="1:7" s="16" customFormat="1" ht="20.100000000000001" customHeight="1" x14ac:dyDescent="0.2">
      <c r="A64" s="17" t="s">
        <v>873</v>
      </c>
      <c r="B64" s="20" t="s">
        <v>335</v>
      </c>
      <c r="C64" s="19">
        <v>770000</v>
      </c>
      <c r="D64" s="28">
        <f>IFERROR(VLOOKUP(GIA_BAO_KHACH!B64,KHO!$B$2:$H$500,7,0),0)</f>
        <v>5</v>
      </c>
      <c r="E64" s="29">
        <f>IFERROR(VLOOKUP(GIA_BAO_KHACH!B64,KHO!$B$2:$H$500,6,0),0)</f>
        <v>0</v>
      </c>
      <c r="F64" s="16">
        <v>5</v>
      </c>
      <c r="G64" s="16">
        <f t="shared" si="1"/>
        <v>0</v>
      </c>
    </row>
    <row r="65" spans="1:7" s="16" customFormat="1" ht="20.100000000000001" customHeight="1" x14ac:dyDescent="0.2">
      <c r="A65" s="17" t="s">
        <v>874</v>
      </c>
      <c r="B65" s="20" t="s">
        <v>341</v>
      </c>
      <c r="C65" s="19">
        <v>700000</v>
      </c>
      <c r="D65" s="28">
        <f>IFERROR(VLOOKUP(GIA_BAO_KHACH!B65,KHO!$B$2:$H$500,7,0),0)</f>
        <v>0</v>
      </c>
      <c r="E65" s="29">
        <f>IFERROR(VLOOKUP(GIA_BAO_KHACH!B65,KHO!$B$2:$H$500,6,0),0)</f>
        <v>0</v>
      </c>
      <c r="F65" s="16">
        <v>5</v>
      </c>
      <c r="G65" s="16">
        <f t="shared" si="1"/>
        <v>-5</v>
      </c>
    </row>
    <row r="66" spans="1:7" s="16" customFormat="1" ht="20.100000000000001" customHeight="1" x14ac:dyDescent="0.2">
      <c r="A66" s="17" t="s">
        <v>875</v>
      </c>
      <c r="B66" s="20" t="s">
        <v>359</v>
      </c>
      <c r="C66" s="19">
        <v>730000</v>
      </c>
      <c r="D66" s="28">
        <f>IFERROR(VLOOKUP(GIA_BAO_KHACH!B66,KHO!$B$2:$H$500,7,0),0)</f>
        <v>8</v>
      </c>
      <c r="E66" s="29">
        <f>IFERROR(VLOOKUP(GIA_BAO_KHACH!B66,KHO!$B$2:$H$500,6,0),0)</f>
        <v>0</v>
      </c>
      <c r="F66" s="16">
        <v>5</v>
      </c>
      <c r="G66" s="16">
        <f t="shared" si="1"/>
        <v>3</v>
      </c>
    </row>
    <row r="67" spans="1:7" s="16" customFormat="1" ht="20.100000000000001" customHeight="1" x14ac:dyDescent="0.2">
      <c r="A67" s="17" t="s">
        <v>876</v>
      </c>
      <c r="B67" s="20" t="s">
        <v>377</v>
      </c>
      <c r="C67" s="19">
        <v>710000</v>
      </c>
      <c r="D67" s="28">
        <f>IFERROR(VLOOKUP(GIA_BAO_KHACH!B67,KHO!$B$2:$H$500,7,0),0)</f>
        <v>5</v>
      </c>
      <c r="E67" s="29">
        <f>IFERROR(VLOOKUP(GIA_BAO_KHACH!B67,KHO!$B$2:$H$500,6,0),0)</f>
        <v>0</v>
      </c>
      <c r="F67" s="16">
        <v>5</v>
      </c>
      <c r="G67" s="16">
        <f t="shared" si="1"/>
        <v>0</v>
      </c>
    </row>
    <row r="68" spans="1:7" s="16" customFormat="1" ht="20.100000000000001" customHeight="1" x14ac:dyDescent="0.2">
      <c r="A68" s="17" t="s">
        <v>877</v>
      </c>
      <c r="B68" s="20" t="s">
        <v>383</v>
      </c>
      <c r="C68" s="19">
        <v>1600000</v>
      </c>
      <c r="D68" s="28">
        <f>IFERROR(VLOOKUP(GIA_BAO_KHACH!B68,KHO!$B$2:$H$500,7,0),0)</f>
        <v>3</v>
      </c>
      <c r="E68" s="29">
        <f>IFERROR(VLOOKUP(GIA_BAO_KHACH!B68,KHO!$B$2:$H$500,6,0),0)</f>
        <v>0</v>
      </c>
      <c r="F68" s="16">
        <v>3</v>
      </c>
      <c r="G68" s="16">
        <f t="shared" si="1"/>
        <v>0</v>
      </c>
    </row>
    <row r="69" spans="1:7" s="16" customFormat="1" ht="20.100000000000001" customHeight="1" x14ac:dyDescent="0.2">
      <c r="A69" s="17" t="s">
        <v>878</v>
      </c>
      <c r="B69" s="20" t="s">
        <v>389</v>
      </c>
      <c r="C69" s="19">
        <v>2000000</v>
      </c>
      <c r="D69" s="28">
        <f>IFERROR(VLOOKUP(GIA_BAO_KHACH!B69,KHO!$B$2:$H$500,7,0),0)</f>
        <v>0</v>
      </c>
      <c r="E69" s="29">
        <f>IFERROR(VLOOKUP(GIA_BAO_KHACH!B69,KHO!$B$2:$H$500,6,0),0)</f>
        <v>0</v>
      </c>
      <c r="F69" s="16">
        <v>0</v>
      </c>
      <c r="G69" s="16">
        <f t="shared" si="1"/>
        <v>0</v>
      </c>
    </row>
    <row r="70" spans="1:7" s="16" customFormat="1" ht="20.100000000000001" customHeight="1" x14ac:dyDescent="0.2">
      <c r="A70" s="17" t="s">
        <v>879</v>
      </c>
      <c r="B70" s="20" t="s">
        <v>398</v>
      </c>
      <c r="C70" s="19">
        <v>420000</v>
      </c>
      <c r="D70" s="28">
        <f>IFERROR(VLOOKUP(GIA_BAO_KHACH!B70,KHO!$B$2:$H$500,7,0),0)</f>
        <v>9</v>
      </c>
      <c r="E70" s="29">
        <f>IFERROR(VLOOKUP(GIA_BAO_KHACH!B70,KHO!$B$2:$H$500,6,0),0)</f>
        <v>3</v>
      </c>
      <c r="F70" s="16">
        <v>5</v>
      </c>
      <c r="G70" s="16">
        <f t="shared" si="1"/>
        <v>7</v>
      </c>
    </row>
    <row r="71" spans="1:7" s="16" customFormat="1" ht="20.100000000000001" customHeight="1" x14ac:dyDescent="0.2">
      <c r="A71" s="17" t="s">
        <v>880</v>
      </c>
      <c r="B71" s="20" t="s">
        <v>401</v>
      </c>
      <c r="C71" s="19">
        <v>450000</v>
      </c>
      <c r="D71" s="28">
        <f>IFERROR(VLOOKUP(GIA_BAO_KHACH!B71,KHO!$B$2:$H$500,7,0),0)</f>
        <v>0</v>
      </c>
      <c r="E71" s="29">
        <f>IFERROR(VLOOKUP(GIA_BAO_KHACH!B71,KHO!$B$2:$H$500,6,0),0)</f>
        <v>5</v>
      </c>
      <c r="F71" s="16">
        <v>5</v>
      </c>
      <c r="G71" s="16">
        <f t="shared" si="1"/>
        <v>0</v>
      </c>
    </row>
    <row r="72" spans="1:7" s="16" customFormat="1" ht="20.100000000000001" customHeight="1" x14ac:dyDescent="0.2">
      <c r="A72" s="17" t="s">
        <v>881</v>
      </c>
      <c r="B72" s="20" t="s">
        <v>404</v>
      </c>
      <c r="C72" s="19">
        <v>500000</v>
      </c>
      <c r="D72" s="28">
        <f>IFERROR(VLOOKUP(GIA_BAO_KHACH!B72,KHO!$B$2:$H$500,7,0),0)</f>
        <v>0</v>
      </c>
      <c r="E72" s="29">
        <f>IFERROR(VLOOKUP(GIA_BAO_KHACH!B72,KHO!$B$2:$H$500,6,0),0)</f>
        <v>3</v>
      </c>
      <c r="F72" s="16">
        <v>5</v>
      </c>
      <c r="G72" s="16">
        <f t="shared" si="1"/>
        <v>-2</v>
      </c>
    </row>
    <row r="73" spans="1:7" s="16" customFormat="1" ht="20.100000000000001" customHeight="1" x14ac:dyDescent="0.2">
      <c r="A73" s="17" t="s">
        <v>882</v>
      </c>
      <c r="B73" s="20" t="s">
        <v>407</v>
      </c>
      <c r="C73" s="19">
        <v>500000</v>
      </c>
      <c r="D73" s="28">
        <f>IFERROR(VLOOKUP(GIA_BAO_KHACH!B73,KHO!$B$2:$H$500,7,0),0)</f>
        <v>0</v>
      </c>
      <c r="E73" s="29">
        <f>IFERROR(VLOOKUP(GIA_BAO_KHACH!B73,KHO!$B$2:$H$500,6,0),0)</f>
        <v>3</v>
      </c>
      <c r="F73" s="16">
        <v>5</v>
      </c>
      <c r="G73" s="16">
        <f t="shared" si="1"/>
        <v>-2</v>
      </c>
    </row>
    <row r="74" spans="1:7" s="16" customFormat="1" ht="20.100000000000001" customHeight="1" x14ac:dyDescent="0.2">
      <c r="A74" s="17" t="s">
        <v>883</v>
      </c>
      <c r="B74" s="20" t="s">
        <v>419</v>
      </c>
      <c r="C74" s="19">
        <v>500000</v>
      </c>
      <c r="D74" s="28">
        <f>IFERROR(VLOOKUP(GIA_BAO_KHACH!B74,KHO!$B$2:$H$500,7,0),0)</f>
        <v>0</v>
      </c>
      <c r="E74" s="29">
        <f>IFERROR(VLOOKUP(GIA_BAO_KHACH!B74,KHO!$B$2:$H$500,6,0),0)</f>
        <v>3</v>
      </c>
      <c r="F74" s="16">
        <v>5</v>
      </c>
      <c r="G74" s="16">
        <f t="shared" si="1"/>
        <v>-2</v>
      </c>
    </row>
    <row r="75" spans="1:7" s="16" customFormat="1" ht="20.100000000000001" customHeight="1" x14ac:dyDescent="0.2">
      <c r="A75" s="17" t="s">
        <v>884</v>
      </c>
      <c r="B75" s="20" t="s">
        <v>422</v>
      </c>
      <c r="C75" s="19">
        <v>500000</v>
      </c>
      <c r="D75" s="28">
        <f>IFERROR(VLOOKUP(GIA_BAO_KHACH!B75,KHO!$B$2:$H$500,7,0),0)</f>
        <v>0</v>
      </c>
      <c r="E75" s="29">
        <f>IFERROR(VLOOKUP(GIA_BAO_KHACH!B75,KHO!$B$2:$H$500,6,0),0)</f>
        <v>3</v>
      </c>
      <c r="F75" s="16">
        <v>5</v>
      </c>
      <c r="G75" s="16">
        <f t="shared" si="1"/>
        <v>-2</v>
      </c>
    </row>
    <row r="76" spans="1:7" s="16" customFormat="1" ht="20.100000000000001" customHeight="1" x14ac:dyDescent="0.2">
      <c r="A76" s="17" t="s">
        <v>885</v>
      </c>
      <c r="B76" s="20" t="s">
        <v>440</v>
      </c>
      <c r="C76" s="19">
        <v>600000</v>
      </c>
      <c r="D76" s="28">
        <f>IFERROR(VLOOKUP(GIA_BAO_KHACH!B76,KHO!$B$2:$H$500,7,0),0)</f>
        <v>0</v>
      </c>
      <c r="E76" s="29">
        <f>IFERROR(VLOOKUP(GIA_BAO_KHACH!B76,KHO!$B$2:$H$500,6,0),0)</f>
        <v>0</v>
      </c>
      <c r="F76" s="16">
        <v>0</v>
      </c>
      <c r="G76" s="16">
        <f t="shared" si="1"/>
        <v>0</v>
      </c>
    </row>
    <row r="77" spans="1:7" s="16" customFormat="1" ht="20.100000000000001" customHeight="1" x14ac:dyDescent="0.2">
      <c r="A77" s="17" t="s">
        <v>886</v>
      </c>
      <c r="B77" s="20" t="s">
        <v>446</v>
      </c>
      <c r="C77" s="19">
        <v>750000</v>
      </c>
      <c r="D77" s="28">
        <f>IFERROR(VLOOKUP(GIA_BAO_KHACH!B77,KHO!$B$2:$H$500,7,0),0)</f>
        <v>10</v>
      </c>
      <c r="E77" s="29">
        <f>IFERROR(VLOOKUP(GIA_BAO_KHACH!B77,KHO!$B$2:$H$500,6,0),0)</f>
        <v>0</v>
      </c>
      <c r="F77" s="16">
        <v>5</v>
      </c>
      <c r="G77" s="16">
        <f t="shared" ref="G77:G108" si="2">D77+E77-F77</f>
        <v>5</v>
      </c>
    </row>
    <row r="78" spans="1:7" s="16" customFormat="1" ht="20.100000000000001" customHeight="1" x14ac:dyDescent="0.2">
      <c r="A78" s="17" t="s">
        <v>887</v>
      </c>
      <c r="B78" s="20" t="s">
        <v>467</v>
      </c>
      <c r="C78" s="19">
        <v>670000</v>
      </c>
      <c r="D78" s="28">
        <f>IFERROR(VLOOKUP(GIA_BAO_KHACH!B78,KHO!$B$2:$H$500,7,0),0)</f>
        <v>0</v>
      </c>
      <c r="E78" s="29">
        <f>IFERROR(VLOOKUP(GIA_BAO_KHACH!B78,KHO!$B$2:$H$500,6,0),0)</f>
        <v>3</v>
      </c>
      <c r="F78" s="16">
        <v>5</v>
      </c>
      <c r="G78" s="16">
        <f t="shared" si="2"/>
        <v>-2</v>
      </c>
    </row>
    <row r="79" spans="1:7" s="16" customFormat="1" ht="20.100000000000001" customHeight="1" x14ac:dyDescent="0.2">
      <c r="A79" s="17" t="s">
        <v>888</v>
      </c>
      <c r="B79" s="20" t="s">
        <v>470</v>
      </c>
      <c r="C79" s="19">
        <v>650000</v>
      </c>
      <c r="D79" s="28">
        <f>IFERROR(VLOOKUP(GIA_BAO_KHACH!B79,KHO!$B$2:$H$500,7,0),0)</f>
        <v>0</v>
      </c>
      <c r="E79" s="29">
        <f>IFERROR(VLOOKUP(GIA_BAO_KHACH!B79,KHO!$B$2:$H$500,6,0),0)</f>
        <v>3</v>
      </c>
      <c r="F79" s="16">
        <v>5</v>
      </c>
      <c r="G79" s="16">
        <f t="shared" si="2"/>
        <v>-2</v>
      </c>
    </row>
    <row r="80" spans="1:7" s="16" customFormat="1" ht="20.100000000000001" customHeight="1" x14ac:dyDescent="0.2">
      <c r="A80" s="17" t="s">
        <v>889</v>
      </c>
      <c r="B80" s="20" t="s">
        <v>473</v>
      </c>
      <c r="C80" s="19">
        <v>700000</v>
      </c>
      <c r="D80" s="28">
        <f>IFERROR(VLOOKUP(GIA_BAO_KHACH!B80,KHO!$B$2:$H$500,7,0),0)</f>
        <v>0</v>
      </c>
      <c r="E80" s="29">
        <f>IFERROR(VLOOKUP(GIA_BAO_KHACH!B80,KHO!$B$2:$H$500,6,0),0)</f>
        <v>0</v>
      </c>
      <c r="F80" s="16">
        <v>0</v>
      </c>
      <c r="G80" s="16">
        <f t="shared" si="2"/>
        <v>0</v>
      </c>
    </row>
    <row r="81" spans="1:7" s="16" customFormat="1" ht="20.100000000000001" customHeight="1" x14ac:dyDescent="0.2">
      <c r="A81" s="17" t="s">
        <v>890</v>
      </c>
      <c r="B81" s="20" t="s">
        <v>891</v>
      </c>
      <c r="C81" s="19">
        <v>800000</v>
      </c>
      <c r="D81" s="28">
        <f>IFERROR(VLOOKUP(GIA_BAO_KHACH!B81,KHO!$B$2:$H$500,7,0),0)</f>
        <v>0</v>
      </c>
      <c r="E81" s="29">
        <f>IFERROR(VLOOKUP(GIA_BAO_KHACH!B81,KHO!$B$2:$H$500,6,0),0)</f>
        <v>0</v>
      </c>
      <c r="F81" s="16">
        <v>2</v>
      </c>
      <c r="G81" s="16">
        <f t="shared" si="2"/>
        <v>-2</v>
      </c>
    </row>
    <row r="82" spans="1:7" s="16" customFormat="1" ht="20.100000000000001" customHeight="1" x14ac:dyDescent="0.2">
      <c r="A82" s="17" t="s">
        <v>892</v>
      </c>
      <c r="B82" s="20" t="s">
        <v>491</v>
      </c>
      <c r="C82" s="19">
        <v>1600000</v>
      </c>
      <c r="D82" s="28">
        <f>IFERROR(VLOOKUP(GIA_BAO_KHACH!B82,KHO!$B$2:$H$500,7,0),0)</f>
        <v>4</v>
      </c>
      <c r="E82" s="29">
        <f>IFERROR(VLOOKUP(GIA_BAO_KHACH!B82,KHO!$B$2:$H$500,6,0),0)</f>
        <v>0</v>
      </c>
      <c r="F82" s="16">
        <v>4</v>
      </c>
      <c r="G82" s="16">
        <f t="shared" si="2"/>
        <v>0</v>
      </c>
    </row>
    <row r="83" spans="1:7" s="16" customFormat="1" ht="20.100000000000001" customHeight="1" x14ac:dyDescent="0.2">
      <c r="A83" s="17" t="s">
        <v>893</v>
      </c>
      <c r="B83" s="20" t="s">
        <v>494</v>
      </c>
      <c r="C83" s="19">
        <v>1600000</v>
      </c>
      <c r="D83" s="28">
        <f>IFERROR(VLOOKUP(GIA_BAO_KHACH!B83,KHO!$B$2:$H$500,7,0),0)</f>
        <v>4</v>
      </c>
      <c r="E83" s="29">
        <f>IFERROR(VLOOKUP(GIA_BAO_KHACH!B83,KHO!$B$2:$H$500,6,0),0)</f>
        <v>2</v>
      </c>
      <c r="F83" s="16">
        <v>4</v>
      </c>
      <c r="G83" s="16">
        <f t="shared" si="2"/>
        <v>2</v>
      </c>
    </row>
    <row r="84" spans="1:7" s="16" customFormat="1" ht="20.100000000000001" customHeight="1" x14ac:dyDescent="0.2">
      <c r="A84" s="17" t="s">
        <v>894</v>
      </c>
      <c r="B84" s="20" t="s">
        <v>497</v>
      </c>
      <c r="C84" s="19">
        <v>1000000</v>
      </c>
      <c r="D84" s="28">
        <f>IFERROR(VLOOKUP(GIA_BAO_KHACH!B84,KHO!$B$2:$H$500,7,0),0)</f>
        <v>0</v>
      </c>
      <c r="E84" s="29">
        <f>IFERROR(VLOOKUP(GIA_BAO_KHACH!B84,KHO!$B$2:$H$500,6,0),0)</f>
        <v>1</v>
      </c>
      <c r="F84" s="16">
        <v>4</v>
      </c>
      <c r="G84" s="16">
        <f t="shared" si="2"/>
        <v>-3</v>
      </c>
    </row>
    <row r="85" spans="1:7" s="16" customFormat="1" ht="20.100000000000001" customHeight="1" x14ac:dyDescent="0.2">
      <c r="A85" s="17" t="s">
        <v>892</v>
      </c>
      <c r="B85" s="20" t="s">
        <v>503</v>
      </c>
      <c r="C85" s="19">
        <v>850000</v>
      </c>
      <c r="D85" s="28">
        <f>IFERROR(VLOOKUP(GIA_BAO_KHACH!B85,KHO!$B$2:$H$500,7,0),0)</f>
        <v>0</v>
      </c>
      <c r="E85" s="29">
        <f>IFERROR(VLOOKUP(GIA_BAO_KHACH!B85,KHO!$B$2:$H$500,6,0),0)</f>
        <v>0</v>
      </c>
      <c r="F85" s="16">
        <v>4</v>
      </c>
      <c r="G85" s="16">
        <f t="shared" si="2"/>
        <v>-4</v>
      </c>
    </row>
    <row r="86" spans="1:7" s="16" customFormat="1" ht="20.100000000000001" customHeight="1" x14ac:dyDescent="0.2">
      <c r="A86" s="17" t="s">
        <v>895</v>
      </c>
      <c r="B86" s="20" t="s">
        <v>23</v>
      </c>
      <c r="C86" s="19">
        <v>730000</v>
      </c>
      <c r="D86" s="28">
        <f>IFERROR(VLOOKUP(GIA_BAO_KHACH!B86,KHO!$B$2:$H$500,7,0),0)</f>
        <v>0</v>
      </c>
      <c r="E86" s="29">
        <f>IFERROR(VLOOKUP(GIA_BAO_KHACH!B86,KHO!$B$2:$H$500,6,0),0)</f>
        <v>22</v>
      </c>
      <c r="F86" s="16">
        <v>5</v>
      </c>
      <c r="G86" s="16">
        <f t="shared" si="2"/>
        <v>17</v>
      </c>
    </row>
    <row r="87" spans="1:7" s="16" customFormat="1" ht="20.100000000000001" customHeight="1" x14ac:dyDescent="0.2">
      <c r="A87" s="17" t="s">
        <v>896</v>
      </c>
      <c r="B87" s="20" t="s">
        <v>26</v>
      </c>
      <c r="C87" s="19">
        <v>900000</v>
      </c>
      <c r="D87" s="28">
        <f>IFERROR(VLOOKUP(GIA_BAO_KHACH!B87,KHO!$B$2:$H$500,7,0),0)</f>
        <v>7</v>
      </c>
      <c r="E87" s="29">
        <f>IFERROR(VLOOKUP(GIA_BAO_KHACH!B87,KHO!$B$2:$H$500,6,0),0)</f>
        <v>0</v>
      </c>
      <c r="F87" s="16">
        <v>5</v>
      </c>
      <c r="G87" s="16">
        <f t="shared" si="2"/>
        <v>2</v>
      </c>
    </row>
    <row r="88" spans="1:7" s="16" customFormat="1" ht="20.100000000000001" customHeight="1" x14ac:dyDescent="0.2">
      <c r="A88" s="17" t="s">
        <v>897</v>
      </c>
      <c r="B88" s="20" t="s">
        <v>29</v>
      </c>
      <c r="C88" s="19">
        <v>900000</v>
      </c>
      <c r="D88" s="28">
        <f>IFERROR(VLOOKUP(GIA_BAO_KHACH!B88,KHO!$B$2:$H$500,7,0),0)</f>
        <v>0</v>
      </c>
      <c r="E88" s="29">
        <f>IFERROR(VLOOKUP(GIA_BAO_KHACH!B88,KHO!$B$2:$H$500,6,0),0)</f>
        <v>0</v>
      </c>
      <c r="F88" s="16">
        <v>0</v>
      </c>
      <c r="G88" s="16">
        <f t="shared" si="2"/>
        <v>0</v>
      </c>
    </row>
    <row r="89" spans="1:7" s="16" customFormat="1" ht="20.100000000000001" customHeight="1" x14ac:dyDescent="0.2">
      <c r="A89" s="17" t="s">
        <v>898</v>
      </c>
      <c r="B89" s="20" t="s">
        <v>124</v>
      </c>
      <c r="C89" s="19">
        <v>800000</v>
      </c>
      <c r="D89" s="28">
        <f>IFERROR(VLOOKUP(GIA_BAO_KHACH!B89,KHO!$B$2:$H$500,7,0),0)</f>
        <v>8</v>
      </c>
      <c r="E89" s="29">
        <f>IFERROR(VLOOKUP(GIA_BAO_KHACH!B89,KHO!$B$2:$H$500,6,0),0)</f>
        <v>5</v>
      </c>
      <c r="F89" s="16">
        <v>5</v>
      </c>
      <c r="G89" s="16">
        <f t="shared" si="2"/>
        <v>8</v>
      </c>
    </row>
    <row r="90" spans="1:7" s="16" customFormat="1" ht="20.100000000000001" customHeight="1" x14ac:dyDescent="0.2">
      <c r="A90" s="17" t="s">
        <v>899</v>
      </c>
      <c r="B90" s="20" t="s">
        <v>127</v>
      </c>
      <c r="C90" s="19">
        <v>1400000</v>
      </c>
      <c r="D90" s="28">
        <f>IFERROR(VLOOKUP(GIA_BAO_KHACH!B90,KHO!$B$2:$H$500,7,0),0)</f>
        <v>0</v>
      </c>
      <c r="E90" s="29">
        <f>IFERROR(VLOOKUP(GIA_BAO_KHACH!B90,KHO!$B$2:$H$500,6,0),0)</f>
        <v>0</v>
      </c>
      <c r="F90" s="16">
        <v>0</v>
      </c>
      <c r="G90" s="16">
        <f t="shared" si="2"/>
        <v>0</v>
      </c>
    </row>
    <row r="91" spans="1:7" s="16" customFormat="1" ht="20.100000000000001" customHeight="1" x14ac:dyDescent="0.2">
      <c r="A91" s="17" t="s">
        <v>900</v>
      </c>
      <c r="B91" s="20" t="s">
        <v>133</v>
      </c>
      <c r="C91" s="19">
        <v>2900000</v>
      </c>
      <c r="D91" s="28">
        <f>IFERROR(VLOOKUP(GIA_BAO_KHACH!B91,KHO!$B$2:$H$500,7,0),0)</f>
        <v>0</v>
      </c>
      <c r="E91" s="29">
        <f>IFERROR(VLOOKUP(GIA_BAO_KHACH!B91,KHO!$B$2:$H$500,6,0),0)</f>
        <v>0</v>
      </c>
      <c r="F91" s="16">
        <v>0</v>
      </c>
      <c r="G91" s="16">
        <f t="shared" si="2"/>
        <v>0</v>
      </c>
    </row>
    <row r="92" spans="1:7" s="16" customFormat="1" ht="20.100000000000001" customHeight="1" x14ac:dyDescent="0.2">
      <c r="A92" s="17" t="s">
        <v>901</v>
      </c>
      <c r="B92" s="20" t="s">
        <v>35</v>
      </c>
      <c r="C92" s="19">
        <v>800000</v>
      </c>
      <c r="D92" s="28">
        <f>IFERROR(VLOOKUP(GIA_BAO_KHACH!B92,KHO!$B$2:$H$500,7,0),0)</f>
        <v>10</v>
      </c>
      <c r="E92" s="29">
        <f>IFERROR(VLOOKUP(GIA_BAO_KHACH!B92,KHO!$B$2:$H$500,6,0),0)</f>
        <v>0</v>
      </c>
      <c r="F92" s="16">
        <v>5</v>
      </c>
      <c r="G92" s="16">
        <f t="shared" si="2"/>
        <v>5</v>
      </c>
    </row>
    <row r="93" spans="1:7" s="16" customFormat="1" ht="20.100000000000001" customHeight="1" x14ac:dyDescent="0.2">
      <c r="A93" s="17" t="s">
        <v>902</v>
      </c>
      <c r="B93" s="20" t="s">
        <v>38</v>
      </c>
      <c r="C93" s="19">
        <v>800000</v>
      </c>
      <c r="D93" s="28">
        <f>IFERROR(VLOOKUP(GIA_BAO_KHACH!B93,KHO!$B$2:$H$500,7,0),0)</f>
        <v>10</v>
      </c>
      <c r="E93" s="29">
        <f>IFERROR(VLOOKUP(GIA_BAO_KHACH!B93,KHO!$B$2:$H$500,6,0),0)</f>
        <v>0</v>
      </c>
      <c r="F93" s="16">
        <v>5</v>
      </c>
      <c r="G93" s="16">
        <f t="shared" si="2"/>
        <v>5</v>
      </c>
    </row>
    <row r="94" spans="1:7" s="16" customFormat="1" ht="20.100000000000001" customHeight="1" x14ac:dyDescent="0.2">
      <c r="A94" s="17" t="s">
        <v>903</v>
      </c>
      <c r="B94" s="20" t="s">
        <v>41</v>
      </c>
      <c r="C94" s="19">
        <v>800000</v>
      </c>
      <c r="D94" s="28">
        <f>IFERROR(VLOOKUP(GIA_BAO_KHACH!B94,KHO!$B$2:$H$500,7,0),0)</f>
        <v>4</v>
      </c>
      <c r="E94" s="29">
        <f>IFERROR(VLOOKUP(GIA_BAO_KHACH!B94,KHO!$B$2:$H$500,6,0),0)</f>
        <v>0</v>
      </c>
      <c r="F94" s="16">
        <v>5</v>
      </c>
      <c r="G94" s="16">
        <f t="shared" si="2"/>
        <v>-1</v>
      </c>
    </row>
    <row r="95" spans="1:7" s="16" customFormat="1" ht="20.100000000000001" customHeight="1" x14ac:dyDescent="0.2">
      <c r="A95" s="17" t="s">
        <v>904</v>
      </c>
      <c r="B95" s="20" t="s">
        <v>44</v>
      </c>
      <c r="C95" s="19">
        <v>800000</v>
      </c>
      <c r="D95" s="28">
        <f>IFERROR(VLOOKUP(GIA_BAO_KHACH!B95,KHO!$B$2:$H$500,7,0),0)</f>
        <v>6</v>
      </c>
      <c r="E95" s="29">
        <f>IFERROR(VLOOKUP(GIA_BAO_KHACH!B95,KHO!$B$2:$H$500,6,0),0)</f>
        <v>0</v>
      </c>
      <c r="F95" s="16">
        <v>5</v>
      </c>
      <c r="G95" s="16">
        <f t="shared" si="2"/>
        <v>1</v>
      </c>
    </row>
    <row r="96" spans="1:7" s="16" customFormat="1" ht="20.100000000000001" customHeight="1" x14ac:dyDescent="0.2">
      <c r="A96" s="17" t="s">
        <v>904</v>
      </c>
      <c r="B96" s="20" t="s">
        <v>142</v>
      </c>
      <c r="C96" s="19">
        <v>1300000</v>
      </c>
      <c r="D96" s="28">
        <f>IFERROR(VLOOKUP(GIA_BAO_KHACH!B96,KHO!$B$2:$H$500,7,0),0)</f>
        <v>0</v>
      </c>
      <c r="E96" s="29">
        <f>IFERROR(VLOOKUP(GIA_BAO_KHACH!B96,KHO!$B$2:$H$500,6,0),0)</f>
        <v>0</v>
      </c>
      <c r="F96" s="16">
        <v>0</v>
      </c>
      <c r="G96" s="16">
        <f t="shared" si="2"/>
        <v>0</v>
      </c>
    </row>
    <row r="97" spans="1:7" s="16" customFormat="1" ht="20.100000000000001" customHeight="1" x14ac:dyDescent="0.2">
      <c r="A97" s="17" t="s">
        <v>905</v>
      </c>
      <c r="B97" s="20" t="s">
        <v>686</v>
      </c>
      <c r="C97" s="19">
        <v>270000</v>
      </c>
      <c r="D97" s="28">
        <f>IFERROR(VLOOKUP(GIA_BAO_KHACH!B97,KHO!$B$2:$H$500,7,0),0)</f>
        <v>0</v>
      </c>
      <c r="E97" s="29">
        <f>IFERROR(VLOOKUP(GIA_BAO_KHACH!B97,KHO!$B$2:$H$500,6,0),0)</f>
        <v>0</v>
      </c>
      <c r="F97" s="16">
        <v>10</v>
      </c>
      <c r="G97" s="16">
        <f t="shared" si="2"/>
        <v>-10</v>
      </c>
    </row>
    <row r="98" spans="1:7" s="16" customFormat="1" ht="20.100000000000001" customHeight="1" x14ac:dyDescent="0.2">
      <c r="A98" s="17" t="s">
        <v>906</v>
      </c>
      <c r="B98" s="20" t="s">
        <v>253</v>
      </c>
      <c r="C98" s="19">
        <v>650000</v>
      </c>
      <c r="D98" s="28">
        <f>IFERROR(VLOOKUP(GIA_BAO_KHACH!B98,KHO!$B$2:$H$500,7,0),0)</f>
        <v>4</v>
      </c>
      <c r="E98" s="29">
        <f>IFERROR(VLOOKUP(GIA_BAO_KHACH!B98,KHO!$B$2:$H$500,6,0),0)</f>
        <v>0</v>
      </c>
      <c r="F98" s="16">
        <v>3</v>
      </c>
      <c r="G98" s="16">
        <f t="shared" si="2"/>
        <v>1</v>
      </c>
    </row>
    <row r="99" spans="1:7" s="16" customFormat="1" ht="20.100000000000001" customHeight="1" x14ac:dyDescent="0.2">
      <c r="A99" s="17" t="s">
        <v>907</v>
      </c>
      <c r="B99" s="20" t="s">
        <v>256</v>
      </c>
      <c r="C99" s="19">
        <v>900000</v>
      </c>
      <c r="D99" s="28">
        <f>IFERROR(VLOOKUP(GIA_BAO_KHACH!B99,KHO!$B$2:$H$500,7,0),0)</f>
        <v>20</v>
      </c>
      <c r="E99" s="29">
        <f>IFERROR(VLOOKUP(GIA_BAO_KHACH!B99,KHO!$B$2:$H$500,6,0),0)</f>
        <v>0</v>
      </c>
      <c r="F99" s="16">
        <v>2</v>
      </c>
      <c r="G99" s="16">
        <f t="shared" si="2"/>
        <v>18</v>
      </c>
    </row>
    <row r="100" spans="1:7" ht="28.5" customHeight="1" x14ac:dyDescent="0.2">
      <c r="A100" s="32" t="s">
        <v>908</v>
      </c>
      <c r="B100" s="32"/>
      <c r="C100" s="32"/>
      <c r="D100" s="28"/>
      <c r="E100" s="29"/>
      <c r="G100" s="16">
        <f t="shared" si="2"/>
        <v>0</v>
      </c>
    </row>
    <row r="101" spans="1:7" s="16" customFormat="1" ht="20.100000000000001" customHeight="1" x14ac:dyDescent="0.2">
      <c r="A101" s="17" t="s">
        <v>909</v>
      </c>
      <c r="B101" s="20" t="s">
        <v>64</v>
      </c>
      <c r="C101" s="19">
        <v>2300000</v>
      </c>
      <c r="D101" s="28">
        <f>IFERROR(VLOOKUP(GIA_BAO_KHACH!B101,KHO!$B$2:$H$500,7,0),0)</f>
        <v>0</v>
      </c>
      <c r="E101" s="29">
        <f>IFERROR(VLOOKUP(GIA_BAO_KHACH!B101,KHO!$B$2:$H$500,6,0),0)</f>
        <v>0</v>
      </c>
      <c r="F101" s="16">
        <v>0</v>
      </c>
      <c r="G101" s="16">
        <f t="shared" si="2"/>
        <v>0</v>
      </c>
    </row>
    <row r="102" spans="1:7" s="16" customFormat="1" ht="20.100000000000001" customHeight="1" x14ac:dyDescent="0.2">
      <c r="A102" s="17" t="s">
        <v>910</v>
      </c>
      <c r="B102" s="20" t="s">
        <v>67</v>
      </c>
      <c r="C102" s="19"/>
      <c r="D102" s="28">
        <f>IFERROR(VLOOKUP(GIA_BAO_KHACH!B102,KHO!$B$2:$H$500,7,0),0)</f>
        <v>0</v>
      </c>
      <c r="E102" s="29">
        <f>IFERROR(VLOOKUP(GIA_BAO_KHACH!B102,KHO!$B$2:$H$500,6,0),0)</f>
        <v>0</v>
      </c>
      <c r="F102" s="16">
        <v>0</v>
      </c>
      <c r="G102" s="16">
        <f t="shared" si="2"/>
        <v>0</v>
      </c>
    </row>
    <row r="103" spans="1:7" s="16" customFormat="1" ht="20.100000000000001" customHeight="1" x14ac:dyDescent="0.2">
      <c r="A103" s="17" t="s">
        <v>911</v>
      </c>
      <c r="B103" s="20" t="s">
        <v>70</v>
      </c>
      <c r="C103" s="19">
        <v>1500000</v>
      </c>
      <c r="D103" s="28">
        <f>IFERROR(VLOOKUP(GIA_BAO_KHACH!B103,KHO!$B$2:$H$500,7,0),0)</f>
        <v>0</v>
      </c>
      <c r="E103" s="29">
        <f>IFERROR(VLOOKUP(GIA_BAO_KHACH!B103,KHO!$B$2:$H$500,6,0),0)</f>
        <v>0</v>
      </c>
      <c r="F103" s="16">
        <v>0</v>
      </c>
      <c r="G103" s="16">
        <f t="shared" si="2"/>
        <v>0</v>
      </c>
    </row>
    <row r="104" spans="1:7" s="16" customFormat="1" ht="20.100000000000001" customHeight="1" x14ac:dyDescent="0.2">
      <c r="A104" s="17" t="s">
        <v>912</v>
      </c>
      <c r="B104" s="20" t="s">
        <v>73</v>
      </c>
      <c r="C104" s="19">
        <v>1650000</v>
      </c>
      <c r="D104" s="28">
        <f>IFERROR(VLOOKUP(GIA_BAO_KHACH!B104,KHO!$B$2:$H$500,7,0),0)</f>
        <v>0</v>
      </c>
      <c r="E104" s="29">
        <f>IFERROR(VLOOKUP(GIA_BAO_KHACH!B104,KHO!$B$2:$H$500,6,0),0)</f>
        <v>0</v>
      </c>
      <c r="F104" s="16">
        <v>0</v>
      </c>
      <c r="G104" s="16">
        <f t="shared" si="2"/>
        <v>0</v>
      </c>
    </row>
    <row r="105" spans="1:7" s="16" customFormat="1" ht="20.100000000000001" customHeight="1" x14ac:dyDescent="0.2">
      <c r="A105" s="17" t="s">
        <v>913</v>
      </c>
      <c r="B105" s="20" t="s">
        <v>76</v>
      </c>
      <c r="C105" s="19"/>
      <c r="D105" s="28">
        <f>IFERROR(VLOOKUP(GIA_BAO_KHACH!B105,KHO!$B$2:$H$500,7,0),0)</f>
        <v>0</v>
      </c>
      <c r="E105" s="29">
        <f>IFERROR(VLOOKUP(GIA_BAO_KHACH!B105,KHO!$B$2:$H$500,6,0),0)</f>
        <v>0</v>
      </c>
      <c r="F105" s="16">
        <v>0</v>
      </c>
      <c r="G105" s="16">
        <f t="shared" si="2"/>
        <v>0</v>
      </c>
    </row>
    <row r="106" spans="1:7" s="16" customFormat="1" ht="20.100000000000001" customHeight="1" x14ac:dyDescent="0.2">
      <c r="A106" s="17" t="s">
        <v>914</v>
      </c>
      <c r="B106" s="20" t="s">
        <v>79</v>
      </c>
      <c r="C106" s="19">
        <v>1080000</v>
      </c>
      <c r="D106" s="28">
        <f>IFERROR(VLOOKUP(GIA_BAO_KHACH!B106,KHO!$B$2:$H$500,7,0),0)</f>
        <v>4</v>
      </c>
      <c r="E106" s="29">
        <f>IFERROR(VLOOKUP(GIA_BAO_KHACH!B106,KHO!$B$2:$H$500,6,0),0)</f>
        <v>3</v>
      </c>
      <c r="F106" s="16">
        <v>5</v>
      </c>
      <c r="G106" s="16">
        <f t="shared" si="2"/>
        <v>2</v>
      </c>
    </row>
    <row r="107" spans="1:7" ht="28.5" customHeight="1" x14ac:dyDescent="0.2">
      <c r="A107" s="32" t="s">
        <v>915</v>
      </c>
      <c r="B107" s="32"/>
      <c r="C107" s="32"/>
      <c r="D107" s="28"/>
      <c r="E107" s="29"/>
      <c r="G107" s="16">
        <f t="shared" si="2"/>
        <v>0</v>
      </c>
    </row>
    <row r="108" spans="1:7" s="16" customFormat="1" ht="20.100000000000001" customHeight="1" x14ac:dyDescent="0.2">
      <c r="A108" s="17" t="s">
        <v>916</v>
      </c>
      <c r="B108" s="20" t="s">
        <v>563</v>
      </c>
      <c r="C108" s="19">
        <v>2600000</v>
      </c>
      <c r="D108" s="28">
        <f>IFERROR(VLOOKUP(GIA_BAO_KHACH!B108,KHO!$B$2:$H$500,7,0),0)</f>
        <v>0</v>
      </c>
      <c r="E108" s="29">
        <f>IFERROR(VLOOKUP(GIA_BAO_KHACH!B108,KHO!$B$2:$H$500,6,0),0)</f>
        <v>0</v>
      </c>
      <c r="G108" s="16">
        <f t="shared" si="2"/>
        <v>0</v>
      </c>
    </row>
    <row r="109" spans="1:7" s="16" customFormat="1" ht="20.100000000000001" customHeight="1" x14ac:dyDescent="0.2">
      <c r="A109" s="17" t="s">
        <v>917</v>
      </c>
      <c r="B109" s="20" t="s">
        <v>569</v>
      </c>
      <c r="C109" s="19">
        <v>1700000</v>
      </c>
      <c r="D109" s="28">
        <f>IFERROR(VLOOKUP(GIA_BAO_KHACH!B109,KHO!$B$2:$H$500,7,0),0)</f>
        <v>0</v>
      </c>
      <c r="E109" s="29">
        <f>IFERROR(VLOOKUP(GIA_BAO_KHACH!B109,KHO!$B$2:$H$500,6,0),0)</f>
        <v>1</v>
      </c>
      <c r="F109" s="16">
        <v>3</v>
      </c>
      <c r="G109" s="16">
        <f t="shared" ref="G109:G140" si="3">D109+E109-F109</f>
        <v>-2</v>
      </c>
    </row>
    <row r="110" spans="1:7" s="16" customFormat="1" ht="20.100000000000001" customHeight="1" x14ac:dyDescent="0.2">
      <c r="A110" s="17" t="s">
        <v>918</v>
      </c>
      <c r="B110" s="20" t="s">
        <v>572</v>
      </c>
      <c r="C110" s="19">
        <v>1700000</v>
      </c>
      <c r="D110" s="28">
        <f>IFERROR(VLOOKUP(GIA_BAO_KHACH!B110,KHO!$B$2:$H$500,7,0),0)</f>
        <v>0</v>
      </c>
      <c r="E110" s="29">
        <f>IFERROR(VLOOKUP(GIA_BAO_KHACH!B110,KHO!$B$2:$H$500,6,0),0)</f>
        <v>0</v>
      </c>
      <c r="F110" s="16">
        <v>0</v>
      </c>
      <c r="G110" s="16">
        <f t="shared" si="3"/>
        <v>0</v>
      </c>
    </row>
    <row r="111" spans="1:7" s="16" customFormat="1" ht="20.100000000000001" customHeight="1" x14ac:dyDescent="0.2">
      <c r="A111" s="17" t="s">
        <v>919</v>
      </c>
      <c r="B111" s="20" t="s">
        <v>578</v>
      </c>
      <c r="C111" s="19">
        <v>1700000</v>
      </c>
      <c r="D111" s="28">
        <f>IFERROR(VLOOKUP(GIA_BAO_KHACH!B111,KHO!$B$2:$H$500,7,0),0)</f>
        <v>0</v>
      </c>
      <c r="E111" s="29">
        <f>IFERROR(VLOOKUP(GIA_BAO_KHACH!B111,KHO!$B$2:$H$500,6,0),0)</f>
        <v>0</v>
      </c>
      <c r="F111" s="16">
        <v>0</v>
      </c>
      <c r="G111" s="16">
        <f t="shared" si="3"/>
        <v>0</v>
      </c>
    </row>
    <row r="112" spans="1:7" s="16" customFormat="1" ht="20.100000000000001" customHeight="1" x14ac:dyDescent="0.2">
      <c r="A112" s="17" t="s">
        <v>920</v>
      </c>
      <c r="B112" s="20" t="s">
        <v>581</v>
      </c>
      <c r="C112" s="19">
        <v>1700000</v>
      </c>
      <c r="D112" s="28">
        <f>IFERROR(VLOOKUP(GIA_BAO_KHACH!B112,KHO!$B$2:$H$500,7,0),0)</f>
        <v>0</v>
      </c>
      <c r="E112" s="29">
        <f>IFERROR(VLOOKUP(GIA_BAO_KHACH!B112,KHO!$B$2:$H$500,6,0),0)</f>
        <v>0</v>
      </c>
      <c r="F112" s="16">
        <v>3</v>
      </c>
      <c r="G112" s="16">
        <f t="shared" si="3"/>
        <v>-3</v>
      </c>
    </row>
    <row r="113" spans="1:7" s="16" customFormat="1" ht="20.100000000000001" customHeight="1" x14ac:dyDescent="0.2">
      <c r="A113" s="17" t="s">
        <v>921</v>
      </c>
      <c r="B113" s="20" t="s">
        <v>587</v>
      </c>
      <c r="C113" s="19">
        <v>1700000</v>
      </c>
      <c r="D113" s="28">
        <f>IFERROR(VLOOKUP(GIA_BAO_KHACH!B113,KHO!$B$2:$H$500,7,0),0)</f>
        <v>0</v>
      </c>
      <c r="E113" s="29">
        <f>IFERROR(VLOOKUP(GIA_BAO_KHACH!B113,KHO!$B$2:$H$500,6,0),0)</f>
        <v>1</v>
      </c>
      <c r="F113" s="16">
        <v>3</v>
      </c>
      <c r="G113" s="16">
        <f t="shared" si="3"/>
        <v>-2</v>
      </c>
    </row>
    <row r="114" spans="1:7" s="16" customFormat="1" ht="20.100000000000001" customHeight="1" x14ac:dyDescent="0.2">
      <c r="A114" s="17" t="s">
        <v>922</v>
      </c>
      <c r="B114" s="20" t="s">
        <v>590</v>
      </c>
      <c r="C114" s="19">
        <v>1700000</v>
      </c>
      <c r="D114" s="28">
        <f>IFERROR(VLOOKUP(GIA_BAO_KHACH!B114,KHO!$B$2:$H$500,7,0),0)</f>
        <v>0</v>
      </c>
      <c r="E114" s="29">
        <f>IFERROR(VLOOKUP(GIA_BAO_KHACH!B114,KHO!$B$2:$H$500,6,0),0)</f>
        <v>0</v>
      </c>
      <c r="F114" s="16">
        <v>0</v>
      </c>
      <c r="G114" s="16">
        <f t="shared" si="3"/>
        <v>0</v>
      </c>
    </row>
    <row r="115" spans="1:7" s="16" customFormat="1" ht="20.100000000000001" customHeight="1" x14ac:dyDescent="0.2">
      <c r="A115" s="17" t="s">
        <v>923</v>
      </c>
      <c r="B115" s="20" t="s">
        <v>593</v>
      </c>
      <c r="C115" s="19">
        <v>1700000</v>
      </c>
      <c r="D115" s="28">
        <f>IFERROR(VLOOKUP(GIA_BAO_KHACH!B115,KHO!$B$2:$H$500,7,0),0)</f>
        <v>0</v>
      </c>
      <c r="E115" s="29">
        <f>IFERROR(VLOOKUP(GIA_BAO_KHACH!B115,KHO!$B$2:$H$500,6,0),0)</f>
        <v>0</v>
      </c>
      <c r="F115" s="16">
        <v>0</v>
      </c>
      <c r="G115" s="16">
        <f t="shared" si="3"/>
        <v>0</v>
      </c>
    </row>
    <row r="116" spans="1:7" ht="28.5" customHeight="1" x14ac:dyDescent="0.2">
      <c r="A116" s="32" t="s">
        <v>924</v>
      </c>
      <c r="B116" s="32"/>
      <c r="C116" s="32"/>
      <c r="D116" s="28"/>
      <c r="E116" s="29"/>
      <c r="G116" s="16">
        <f t="shared" si="3"/>
        <v>0</v>
      </c>
    </row>
    <row r="117" spans="1:7" s="16" customFormat="1" ht="20.100000000000001" customHeight="1" x14ac:dyDescent="0.2">
      <c r="A117" s="17" t="s">
        <v>925</v>
      </c>
      <c r="B117" s="20" t="s">
        <v>677</v>
      </c>
      <c r="C117" s="19">
        <v>500000</v>
      </c>
      <c r="D117" s="28">
        <f>IFERROR(VLOOKUP(GIA_BAO_KHACH!B117,KHO!$B$2:$H$500,7,0),0)</f>
        <v>10</v>
      </c>
      <c r="E117" s="29">
        <f>IFERROR(VLOOKUP(GIA_BAO_KHACH!B117,KHO!$B$2:$H$500,6,0),0)</f>
        <v>5</v>
      </c>
      <c r="F117" s="16">
        <v>5</v>
      </c>
      <c r="G117" s="16">
        <f t="shared" si="3"/>
        <v>10</v>
      </c>
    </row>
    <row r="118" spans="1:7" s="16" customFormat="1" ht="20.100000000000001" customHeight="1" x14ac:dyDescent="0.2">
      <c r="A118" s="17" t="s">
        <v>926</v>
      </c>
      <c r="B118" s="20" t="s">
        <v>927</v>
      </c>
      <c r="C118" s="19">
        <v>2400000</v>
      </c>
      <c r="D118" s="28">
        <f>IFERROR(VLOOKUP(GIA_BAO_KHACH!B118,KHO!$B$2:$H$500,7,0),0)</f>
        <v>0</v>
      </c>
      <c r="E118" s="29">
        <f>IFERROR(VLOOKUP(GIA_BAO_KHACH!B118,KHO!$B$2:$H$500,6,0),0)</f>
        <v>0</v>
      </c>
      <c r="F118" s="16">
        <v>1</v>
      </c>
      <c r="G118" s="16">
        <f t="shared" si="3"/>
        <v>-1</v>
      </c>
    </row>
    <row r="119" spans="1:7" s="16" customFormat="1" ht="20.100000000000001" customHeight="1" x14ac:dyDescent="0.2">
      <c r="A119" s="17" t="s">
        <v>928</v>
      </c>
      <c r="B119" s="20" t="s">
        <v>82</v>
      </c>
      <c r="C119" s="19">
        <v>2400000</v>
      </c>
      <c r="D119" s="28">
        <f>IFERROR(VLOOKUP(GIA_BAO_KHACH!B119,KHO!$B$2:$H$500,7,0),0)</f>
        <v>0</v>
      </c>
      <c r="E119" s="29">
        <f>IFERROR(VLOOKUP(GIA_BAO_KHACH!B119,KHO!$B$2:$H$500,6,0),0)</f>
        <v>0</v>
      </c>
      <c r="F119" s="16">
        <v>0</v>
      </c>
      <c r="G119" s="16">
        <f t="shared" si="3"/>
        <v>0</v>
      </c>
    </row>
    <row r="120" spans="1:7" s="16" customFormat="1" ht="20.100000000000001" customHeight="1" x14ac:dyDescent="0.2">
      <c r="A120" s="17" t="s">
        <v>929</v>
      </c>
      <c r="B120" s="20" t="s">
        <v>85</v>
      </c>
      <c r="C120" s="19">
        <v>2600000</v>
      </c>
      <c r="D120" s="28">
        <f>IFERROR(VLOOKUP(GIA_BAO_KHACH!B120,KHO!$B$2:$H$500,7,0),0)</f>
        <v>0</v>
      </c>
      <c r="E120" s="29">
        <f>IFERROR(VLOOKUP(GIA_BAO_KHACH!B120,KHO!$B$2:$H$500,6,0),0)</f>
        <v>0</v>
      </c>
      <c r="F120" s="16">
        <v>2</v>
      </c>
      <c r="G120" s="16">
        <f t="shared" si="3"/>
        <v>-2</v>
      </c>
    </row>
    <row r="121" spans="1:7" s="16" customFormat="1" ht="20.100000000000001" customHeight="1" x14ac:dyDescent="0.2">
      <c r="A121" s="17" t="s">
        <v>930</v>
      </c>
      <c r="B121" s="20" t="s">
        <v>88</v>
      </c>
      <c r="C121" s="19">
        <v>3300000</v>
      </c>
      <c r="D121" s="28">
        <f>IFERROR(VLOOKUP(GIA_BAO_KHACH!B121,KHO!$B$2:$H$500,7,0),0)</f>
        <v>0</v>
      </c>
      <c r="E121" s="29">
        <f>IFERROR(VLOOKUP(GIA_BAO_KHACH!B121,KHO!$B$2:$H$500,6,0),0)</f>
        <v>0</v>
      </c>
      <c r="F121" s="16">
        <v>0</v>
      </c>
      <c r="G121" s="16">
        <f t="shared" si="3"/>
        <v>0</v>
      </c>
    </row>
    <row r="122" spans="1:7" s="16" customFormat="1" ht="20.100000000000001" customHeight="1" x14ac:dyDescent="0.2">
      <c r="A122" s="17" t="s">
        <v>931</v>
      </c>
      <c r="B122" s="20" t="s">
        <v>94</v>
      </c>
      <c r="C122" s="19">
        <v>700000</v>
      </c>
      <c r="D122" s="28">
        <f>IFERROR(VLOOKUP(GIA_BAO_KHACH!B122,KHO!$B$2:$H$500,7,0),0)</f>
        <v>0</v>
      </c>
      <c r="E122" s="29">
        <f>IFERROR(VLOOKUP(GIA_BAO_KHACH!B122,KHO!$B$2:$H$500,6,0),0)</f>
        <v>0</v>
      </c>
      <c r="F122" s="16">
        <v>5</v>
      </c>
      <c r="G122" s="16">
        <f t="shared" si="3"/>
        <v>-5</v>
      </c>
    </row>
    <row r="123" spans="1:7" s="16" customFormat="1" ht="20.100000000000001" customHeight="1" x14ac:dyDescent="0.2">
      <c r="A123" s="17" t="s">
        <v>932</v>
      </c>
      <c r="B123" s="20" t="s">
        <v>103</v>
      </c>
      <c r="C123" s="19">
        <v>850000</v>
      </c>
      <c r="D123" s="28">
        <f>IFERROR(VLOOKUP(GIA_BAO_KHACH!B123,KHO!$B$2:$H$500,7,0),0)</f>
        <v>0</v>
      </c>
      <c r="E123" s="29">
        <f>IFERROR(VLOOKUP(GIA_BAO_KHACH!B123,KHO!$B$2:$H$500,6,0),0)</f>
        <v>1</v>
      </c>
      <c r="F123" s="16">
        <v>5</v>
      </c>
      <c r="G123" s="16">
        <f t="shared" si="3"/>
        <v>-4</v>
      </c>
    </row>
    <row r="124" spans="1:7" ht="28.5" customHeight="1" x14ac:dyDescent="0.2">
      <c r="A124" s="32" t="s">
        <v>933</v>
      </c>
      <c r="B124" s="32"/>
      <c r="C124" s="32"/>
      <c r="D124" s="28"/>
      <c r="E124" s="29"/>
      <c r="G124" s="16">
        <f t="shared" si="3"/>
        <v>0</v>
      </c>
    </row>
    <row r="125" spans="1:7" s="16" customFormat="1" ht="20.100000000000001" customHeight="1" x14ac:dyDescent="0.2">
      <c r="A125" s="17"/>
      <c r="B125" s="20" t="s">
        <v>934</v>
      </c>
      <c r="C125" s="19">
        <v>550000</v>
      </c>
      <c r="D125" s="28">
        <f>IFERROR(VLOOKUP(GIA_BAO_KHACH!B125,KHO!$B$2:$H$500,7,0),0)</f>
        <v>0</v>
      </c>
      <c r="E125" s="29">
        <f>IFERROR(VLOOKUP(GIA_BAO_KHACH!B125,KHO!$B$2:$H$500,6,0),0)</f>
        <v>0</v>
      </c>
      <c r="F125" s="16">
        <v>0</v>
      </c>
      <c r="G125" s="16">
        <f t="shared" si="3"/>
        <v>0</v>
      </c>
    </row>
    <row r="126" spans="1:7" s="16" customFormat="1" ht="20.100000000000001" customHeight="1" x14ac:dyDescent="0.2">
      <c r="A126" s="17"/>
      <c r="B126" s="20" t="s">
        <v>935</v>
      </c>
      <c r="C126" s="19">
        <v>550000</v>
      </c>
      <c r="D126" s="28">
        <f>IFERROR(VLOOKUP(GIA_BAO_KHACH!B126,KHO!$B$2:$H$500,7,0),0)</f>
        <v>0</v>
      </c>
      <c r="E126" s="29">
        <f>IFERROR(VLOOKUP(GIA_BAO_KHACH!B126,KHO!$B$2:$H$500,6,0),0)</f>
        <v>0</v>
      </c>
      <c r="F126" s="16">
        <v>0</v>
      </c>
      <c r="G126" s="16">
        <f t="shared" si="3"/>
        <v>0</v>
      </c>
    </row>
    <row r="127" spans="1:7" s="16" customFormat="1" ht="20.100000000000001" customHeight="1" x14ac:dyDescent="0.2">
      <c r="A127" s="17"/>
      <c r="B127" s="20" t="s">
        <v>936</v>
      </c>
      <c r="C127" s="19">
        <v>550000</v>
      </c>
      <c r="D127" s="28">
        <f>IFERROR(VLOOKUP(GIA_BAO_KHACH!B127,KHO!$B$2:$H$500,7,0),0)</f>
        <v>0</v>
      </c>
      <c r="E127" s="29">
        <f>IFERROR(VLOOKUP(GIA_BAO_KHACH!B127,KHO!$B$2:$H$500,6,0),0)</f>
        <v>0</v>
      </c>
      <c r="F127" s="16">
        <v>0</v>
      </c>
      <c r="G127" s="16">
        <f t="shared" si="3"/>
        <v>0</v>
      </c>
    </row>
    <row r="128" spans="1:7" s="16" customFormat="1" ht="20.100000000000001" customHeight="1" x14ac:dyDescent="0.2">
      <c r="A128" s="17"/>
      <c r="B128" s="20" t="s">
        <v>937</v>
      </c>
      <c r="C128" s="19">
        <v>550000</v>
      </c>
      <c r="D128" s="28">
        <f>IFERROR(VLOOKUP(GIA_BAO_KHACH!B128,KHO!$B$2:$H$500,7,0),0)</f>
        <v>0</v>
      </c>
      <c r="E128" s="29">
        <f>IFERROR(VLOOKUP(GIA_BAO_KHACH!B128,KHO!$B$2:$H$500,6,0),0)</f>
        <v>0</v>
      </c>
      <c r="F128" s="16">
        <v>0</v>
      </c>
      <c r="G128" s="16">
        <f t="shared" si="3"/>
        <v>0</v>
      </c>
    </row>
    <row r="129" spans="1:7" ht="28.5" customHeight="1" x14ac:dyDescent="0.2">
      <c r="A129" s="32" t="s">
        <v>938</v>
      </c>
      <c r="B129" s="32"/>
      <c r="C129" s="32"/>
      <c r="D129" s="28"/>
      <c r="E129" s="29"/>
      <c r="G129" s="16">
        <f t="shared" si="3"/>
        <v>0</v>
      </c>
    </row>
    <row r="130" spans="1:7" s="16" customFormat="1" ht="20.100000000000001" customHeight="1" x14ac:dyDescent="0.2">
      <c r="A130" s="17" t="s">
        <v>939</v>
      </c>
      <c r="B130" s="20" t="s">
        <v>52</v>
      </c>
      <c r="C130" s="19">
        <v>3700000</v>
      </c>
      <c r="D130" s="28">
        <f>IFERROR(VLOOKUP(GIA_BAO_KHACH!B130,KHO!$B$2:$H$500,7,0),0)</f>
        <v>1</v>
      </c>
      <c r="E130" s="29">
        <f>IFERROR(VLOOKUP(GIA_BAO_KHACH!B130,KHO!$B$2:$H$500,6,0),0)</f>
        <v>1</v>
      </c>
      <c r="F130" s="16">
        <v>1</v>
      </c>
      <c r="G130" s="16">
        <f t="shared" si="3"/>
        <v>1</v>
      </c>
    </row>
    <row r="131" spans="1:7" s="16" customFormat="1" ht="20.100000000000001" customHeight="1" x14ac:dyDescent="0.2">
      <c r="A131" s="17" t="s">
        <v>940</v>
      </c>
      <c r="B131" s="20" t="s">
        <v>55</v>
      </c>
      <c r="C131" s="19">
        <v>3900000</v>
      </c>
      <c r="D131" s="28">
        <f>IFERROR(VLOOKUP(GIA_BAO_KHACH!B131,KHO!$B$2:$H$500,7,0),0)</f>
        <v>2</v>
      </c>
      <c r="E131" s="29">
        <f>IFERROR(VLOOKUP(GIA_BAO_KHACH!B131,KHO!$B$2:$H$500,6,0),0)</f>
        <v>1</v>
      </c>
      <c r="F131" s="16">
        <v>1</v>
      </c>
      <c r="G131" s="16">
        <f t="shared" si="3"/>
        <v>2</v>
      </c>
    </row>
    <row r="132" spans="1:7" s="16" customFormat="1" ht="20.100000000000001" customHeight="1" x14ac:dyDescent="0.2">
      <c r="A132" s="17" t="s">
        <v>941</v>
      </c>
      <c r="B132" s="20" t="s">
        <v>58</v>
      </c>
      <c r="C132" s="19">
        <v>7000000</v>
      </c>
      <c r="D132" s="28">
        <f>IFERROR(VLOOKUP(GIA_BAO_KHACH!B132,KHO!$B$2:$H$500,7,0),0)</f>
        <v>0</v>
      </c>
      <c r="E132" s="29">
        <f>IFERROR(VLOOKUP(GIA_BAO_KHACH!B132,KHO!$B$2:$H$500,6,0),0)</f>
        <v>0</v>
      </c>
      <c r="F132" s="16">
        <v>1</v>
      </c>
      <c r="G132" s="16">
        <f t="shared" si="3"/>
        <v>-1</v>
      </c>
    </row>
    <row r="133" spans="1:7" s="16" customFormat="1" ht="20.100000000000001" customHeight="1" x14ac:dyDescent="0.2">
      <c r="A133" s="17" t="s">
        <v>942</v>
      </c>
      <c r="B133" s="20" t="s">
        <v>47</v>
      </c>
      <c r="C133" s="19">
        <v>10000000</v>
      </c>
      <c r="D133" s="28">
        <f>IFERROR(VLOOKUP(GIA_BAO_KHACH!B133,KHO!$B$2:$H$500,7,0),0)</f>
        <v>0</v>
      </c>
      <c r="E133" s="29">
        <f>IFERROR(VLOOKUP(GIA_BAO_KHACH!B133,KHO!$B$2:$H$500,6,0),0)</f>
        <v>1</v>
      </c>
      <c r="F133" s="16">
        <v>1</v>
      </c>
      <c r="G133" s="16">
        <f t="shared" si="3"/>
        <v>0</v>
      </c>
    </row>
    <row r="134" spans="1:7" ht="28.5" customHeight="1" x14ac:dyDescent="0.2">
      <c r="A134" s="32" t="s">
        <v>943</v>
      </c>
      <c r="B134" s="32"/>
      <c r="C134" s="32"/>
      <c r="D134" s="28"/>
      <c r="E134" s="29"/>
      <c r="G134" s="16">
        <f t="shared" si="3"/>
        <v>0</v>
      </c>
    </row>
    <row r="135" spans="1:7" s="16" customFormat="1" ht="20.100000000000001" customHeight="1" x14ac:dyDescent="0.2">
      <c r="A135" s="17" t="s">
        <v>944</v>
      </c>
      <c r="B135" s="20" t="s">
        <v>509</v>
      </c>
      <c r="C135" s="19">
        <v>270000</v>
      </c>
      <c r="D135" s="28">
        <f>IFERROR(VLOOKUP(GIA_BAO_KHACH!B135,KHO!$B$2:$H$500,7,0),0)</f>
        <v>0</v>
      </c>
      <c r="E135" s="29">
        <f>IFERROR(VLOOKUP(GIA_BAO_KHACH!B135,KHO!$B$2:$H$500,6,0),0)</f>
        <v>0</v>
      </c>
      <c r="F135" s="16">
        <v>10</v>
      </c>
      <c r="G135" s="16">
        <f t="shared" si="3"/>
        <v>-10</v>
      </c>
    </row>
    <row r="136" spans="1:7" s="16" customFormat="1" ht="20.100000000000001" customHeight="1" x14ac:dyDescent="0.2">
      <c r="A136" s="17" t="s">
        <v>945</v>
      </c>
      <c r="B136" s="20" t="s">
        <v>512</v>
      </c>
      <c r="C136" s="19">
        <v>250000</v>
      </c>
      <c r="D136" s="28">
        <f>IFERROR(VLOOKUP(GIA_BAO_KHACH!B136,KHO!$B$2:$H$500,7,0),0)</f>
        <v>0</v>
      </c>
      <c r="E136" s="29">
        <f>IFERROR(VLOOKUP(GIA_BAO_KHACH!B136,KHO!$B$2:$H$500,6,0),0)</f>
        <v>5</v>
      </c>
      <c r="F136" s="16">
        <v>10</v>
      </c>
      <c r="G136" s="16">
        <f t="shared" si="3"/>
        <v>-5</v>
      </c>
    </row>
    <row r="137" spans="1:7" s="16" customFormat="1" ht="20.100000000000001" customHeight="1" x14ac:dyDescent="0.2">
      <c r="A137" s="17" t="s">
        <v>946</v>
      </c>
      <c r="B137" s="20" t="s">
        <v>518</v>
      </c>
      <c r="C137" s="19">
        <v>280000</v>
      </c>
      <c r="D137" s="28">
        <f>IFERROR(VLOOKUP(GIA_BAO_KHACH!B137,KHO!$B$2:$H$500,7,0),0)</f>
        <v>-5</v>
      </c>
      <c r="E137" s="29">
        <f>IFERROR(VLOOKUP(GIA_BAO_KHACH!B137,KHO!$B$2:$H$500,6,0),0)</f>
        <v>15</v>
      </c>
      <c r="F137" s="16">
        <v>10</v>
      </c>
      <c r="G137" s="16">
        <f t="shared" si="3"/>
        <v>0</v>
      </c>
    </row>
    <row r="138" spans="1:7" s="16" customFormat="1" ht="20.100000000000001" customHeight="1" x14ac:dyDescent="0.2">
      <c r="A138" s="17" t="s">
        <v>947</v>
      </c>
      <c r="B138" s="20" t="s">
        <v>530</v>
      </c>
      <c r="C138" s="19">
        <v>310000</v>
      </c>
      <c r="D138" s="28">
        <f>IFERROR(VLOOKUP(GIA_BAO_KHACH!B138,KHO!$B$2:$H$500,7,0),0)</f>
        <v>-2</v>
      </c>
      <c r="E138" s="29">
        <f>IFERROR(VLOOKUP(GIA_BAO_KHACH!B138,KHO!$B$2:$H$500,6,0),0)</f>
        <v>15</v>
      </c>
      <c r="F138" s="16">
        <v>10</v>
      </c>
      <c r="G138" s="16">
        <f t="shared" si="3"/>
        <v>3</v>
      </c>
    </row>
    <row r="139" spans="1:7" s="16" customFormat="1" ht="20.100000000000001" customHeight="1" x14ac:dyDescent="0.2">
      <c r="A139" s="17" t="s">
        <v>948</v>
      </c>
      <c r="B139" s="20" t="s">
        <v>542</v>
      </c>
      <c r="C139" s="19">
        <v>450000</v>
      </c>
      <c r="D139" s="28">
        <f>IFERROR(VLOOKUP(GIA_BAO_KHACH!B139,KHO!$B$2:$H$500,7,0),0)</f>
        <v>0</v>
      </c>
      <c r="E139" s="29">
        <f>IFERROR(VLOOKUP(GIA_BAO_KHACH!B139,KHO!$B$2:$H$500,6,0),0)</f>
        <v>10</v>
      </c>
      <c r="F139" s="16">
        <v>10</v>
      </c>
      <c r="G139" s="16">
        <f t="shared" si="3"/>
        <v>0</v>
      </c>
    </row>
    <row r="140" spans="1:7" s="16" customFormat="1" ht="20.100000000000001" customHeight="1" x14ac:dyDescent="0.2">
      <c r="A140" s="17" t="s">
        <v>948</v>
      </c>
      <c r="B140" s="20" t="s">
        <v>545</v>
      </c>
      <c r="C140" s="19">
        <v>500000</v>
      </c>
      <c r="D140" s="28">
        <f>IFERROR(VLOOKUP(GIA_BAO_KHACH!B140,KHO!$B$2:$H$500,7,0),0)</f>
        <v>0</v>
      </c>
      <c r="E140" s="29">
        <f>IFERROR(VLOOKUP(GIA_BAO_KHACH!B140,KHO!$B$2:$H$500,6,0),0)</f>
        <v>5</v>
      </c>
      <c r="F140" s="16">
        <v>10</v>
      </c>
      <c r="G140" s="16">
        <f t="shared" si="3"/>
        <v>-5</v>
      </c>
    </row>
    <row r="141" spans="1:7" s="16" customFormat="1" ht="20.100000000000001" customHeight="1" x14ac:dyDescent="0.2">
      <c r="A141" s="17" t="s">
        <v>949</v>
      </c>
      <c r="B141" s="20" t="s">
        <v>554</v>
      </c>
      <c r="C141" s="19">
        <v>700000</v>
      </c>
      <c r="D141" s="28">
        <f>IFERROR(VLOOKUP(GIA_BAO_KHACH!B141,KHO!$B$2:$H$500,7,0),0)</f>
        <v>5</v>
      </c>
      <c r="E141" s="29">
        <f>IFERROR(VLOOKUP(GIA_BAO_KHACH!B141,KHO!$B$2:$H$500,6,0),0)</f>
        <v>5</v>
      </c>
      <c r="F141" s="16">
        <v>10</v>
      </c>
      <c r="G141" s="16">
        <f t="shared" ref="G141:G155" si="4">D141+E141-F141</f>
        <v>0</v>
      </c>
    </row>
    <row r="142" spans="1:7" s="16" customFormat="1" ht="20.100000000000001" customHeight="1" x14ac:dyDescent="0.2">
      <c r="A142" s="17" t="s">
        <v>949</v>
      </c>
      <c r="B142" s="20" t="s">
        <v>557</v>
      </c>
      <c r="C142" s="19">
        <v>750000</v>
      </c>
      <c r="D142" s="28">
        <f>IFERROR(VLOOKUP(GIA_BAO_KHACH!B142,KHO!$B$2:$H$500,7,0),0)</f>
        <v>0</v>
      </c>
      <c r="E142" s="29">
        <f>IFERROR(VLOOKUP(GIA_BAO_KHACH!B142,KHO!$B$2:$H$500,6,0),0)</f>
        <v>0</v>
      </c>
      <c r="F142" s="16">
        <v>10</v>
      </c>
      <c r="G142" s="16">
        <f t="shared" si="4"/>
        <v>-10</v>
      </c>
    </row>
    <row r="143" spans="1:7" s="16" customFormat="1" ht="20.100000000000001" customHeight="1" x14ac:dyDescent="0.2">
      <c r="A143" s="17" t="s">
        <v>950</v>
      </c>
      <c r="B143" s="20" t="s">
        <v>112</v>
      </c>
      <c r="C143" s="19">
        <v>650000</v>
      </c>
      <c r="D143" s="28">
        <f>IFERROR(VLOOKUP(GIA_BAO_KHACH!B143,KHO!$B$2:$H$500,7,0),0)</f>
        <v>0</v>
      </c>
      <c r="E143" s="29">
        <f>IFERROR(VLOOKUP(GIA_BAO_KHACH!B143,KHO!$B$2:$H$500,6,0),0)</f>
        <v>3</v>
      </c>
      <c r="F143" s="16">
        <v>10</v>
      </c>
      <c r="G143" s="16">
        <f t="shared" si="4"/>
        <v>-7</v>
      </c>
    </row>
    <row r="144" spans="1:7" s="16" customFormat="1" ht="20.100000000000001" customHeight="1" x14ac:dyDescent="0.2">
      <c r="A144" s="17" t="s">
        <v>951</v>
      </c>
      <c r="B144" s="20" t="s">
        <v>115</v>
      </c>
      <c r="C144" s="19">
        <v>800000</v>
      </c>
      <c r="D144" s="28">
        <f>IFERROR(VLOOKUP(GIA_BAO_KHACH!B144,KHO!$B$2:$H$500,7,0),0)</f>
        <v>2</v>
      </c>
      <c r="E144" s="29">
        <f>IFERROR(VLOOKUP(GIA_BAO_KHACH!B144,KHO!$B$2:$H$500,6,0),0)</f>
        <v>4</v>
      </c>
      <c r="F144" s="16">
        <v>10</v>
      </c>
      <c r="G144" s="16">
        <f t="shared" si="4"/>
        <v>-4</v>
      </c>
    </row>
    <row r="145" spans="1:7" s="16" customFormat="1" ht="20.100000000000001" customHeight="1" x14ac:dyDescent="0.2">
      <c r="A145" s="17" t="s">
        <v>952</v>
      </c>
      <c r="B145" s="20" t="s">
        <v>118</v>
      </c>
      <c r="C145" s="19">
        <v>1400000</v>
      </c>
      <c r="D145" s="28">
        <f>IFERROR(VLOOKUP(GIA_BAO_KHACH!B145,KHO!$B$2:$H$500,7,0),0)</f>
        <v>1</v>
      </c>
      <c r="E145" s="29">
        <f>IFERROR(VLOOKUP(GIA_BAO_KHACH!B145,KHO!$B$2:$H$500,6,0),0)</f>
        <v>2</v>
      </c>
      <c r="F145" s="16">
        <v>10</v>
      </c>
      <c r="G145" s="16">
        <f t="shared" si="4"/>
        <v>-7</v>
      </c>
    </row>
    <row r="146" spans="1:7" s="16" customFormat="1" ht="20.100000000000001" customHeight="1" x14ac:dyDescent="0.2">
      <c r="A146" s="17" t="s">
        <v>953</v>
      </c>
      <c r="B146" s="20" t="s">
        <v>121</v>
      </c>
      <c r="C146" s="19">
        <v>2300000</v>
      </c>
      <c r="D146" s="28">
        <f>IFERROR(VLOOKUP(GIA_BAO_KHACH!B146,KHO!$B$2:$H$500,7,0),0)</f>
        <v>0</v>
      </c>
      <c r="E146" s="29">
        <f>IFERROR(VLOOKUP(GIA_BAO_KHACH!B146,KHO!$B$2:$H$500,6,0),0)</f>
        <v>1</v>
      </c>
      <c r="F146" s="16">
        <v>10</v>
      </c>
      <c r="G146" s="16">
        <f t="shared" si="4"/>
        <v>-9</v>
      </c>
    </row>
    <row r="147" spans="1:7" ht="28.5" customHeight="1" x14ac:dyDescent="0.2">
      <c r="A147" s="32" t="s">
        <v>954</v>
      </c>
      <c r="B147" s="32"/>
      <c r="C147" s="32"/>
      <c r="D147" s="28"/>
      <c r="E147" s="29"/>
      <c r="G147" s="16">
        <f t="shared" si="4"/>
        <v>0</v>
      </c>
    </row>
    <row r="148" spans="1:7" s="16" customFormat="1" ht="20.100000000000001" customHeight="1" x14ac:dyDescent="0.2">
      <c r="A148" s="17" t="s">
        <v>955</v>
      </c>
      <c r="B148" s="18" t="s">
        <v>202</v>
      </c>
      <c r="C148" s="19">
        <v>2200000</v>
      </c>
      <c r="D148" s="28">
        <f>IFERROR(VLOOKUP(GIA_BAO_KHACH!B148,KHO!$B$2:$H$500,7,0),0)</f>
        <v>5</v>
      </c>
      <c r="E148" s="29">
        <f>IFERROR(VLOOKUP(GIA_BAO_KHACH!B148,KHO!$B$2:$H$500,6,0),0)</f>
        <v>3</v>
      </c>
      <c r="F148" s="16">
        <v>2</v>
      </c>
      <c r="G148" s="16">
        <f t="shared" si="4"/>
        <v>6</v>
      </c>
    </row>
    <row r="149" spans="1:7" s="16" customFormat="1" ht="20.100000000000001" customHeight="1" x14ac:dyDescent="0.2">
      <c r="A149" s="17" t="s">
        <v>956</v>
      </c>
      <c r="B149" s="18" t="s">
        <v>205</v>
      </c>
      <c r="C149" s="19">
        <v>2200000</v>
      </c>
      <c r="D149" s="28">
        <f>IFERROR(VLOOKUP(GIA_BAO_KHACH!B149,KHO!$B$2:$H$500,7,0),0)</f>
        <v>0</v>
      </c>
      <c r="E149" s="29">
        <f>IFERROR(VLOOKUP(GIA_BAO_KHACH!B149,KHO!$B$2:$H$500,6,0),0)</f>
        <v>0</v>
      </c>
      <c r="F149" s="16">
        <v>2</v>
      </c>
      <c r="G149" s="16">
        <f t="shared" si="4"/>
        <v>-2</v>
      </c>
    </row>
    <row r="150" spans="1:7" s="16" customFormat="1" ht="20.100000000000001" customHeight="1" x14ac:dyDescent="0.2">
      <c r="A150" s="17" t="s">
        <v>957</v>
      </c>
      <c r="B150" s="18" t="s">
        <v>208</v>
      </c>
      <c r="C150" s="19">
        <v>1900000</v>
      </c>
      <c r="D150" s="28">
        <f>IFERROR(VLOOKUP(GIA_BAO_KHACH!B150,KHO!$B$2:$H$500,7,0),0)</f>
        <v>3</v>
      </c>
      <c r="E150" s="29">
        <f>IFERROR(VLOOKUP(GIA_BAO_KHACH!B150,KHO!$B$2:$H$500,6,0),0)</f>
        <v>2</v>
      </c>
      <c r="F150" s="16">
        <v>2</v>
      </c>
      <c r="G150" s="16">
        <f t="shared" si="4"/>
        <v>3</v>
      </c>
    </row>
    <row r="151" spans="1:7" s="16" customFormat="1" ht="20.100000000000001" customHeight="1" x14ac:dyDescent="0.2">
      <c r="A151" s="17" t="s">
        <v>958</v>
      </c>
      <c r="B151" s="18" t="s">
        <v>211</v>
      </c>
      <c r="C151" s="19">
        <v>1900000</v>
      </c>
      <c r="D151" s="28">
        <f>IFERROR(VLOOKUP(GIA_BAO_KHACH!B151,KHO!$B$2:$H$500,7,0),0)</f>
        <v>5</v>
      </c>
      <c r="E151" s="29">
        <f>IFERROR(VLOOKUP(GIA_BAO_KHACH!B151,KHO!$B$2:$H$500,6,0),0)</f>
        <v>0</v>
      </c>
      <c r="F151" s="16">
        <v>2</v>
      </c>
      <c r="G151" s="16">
        <f t="shared" si="4"/>
        <v>3</v>
      </c>
    </row>
    <row r="152" spans="1:7" s="16" customFormat="1" ht="20.100000000000001" customHeight="1" x14ac:dyDescent="0.2">
      <c r="A152" s="17" t="s">
        <v>959</v>
      </c>
      <c r="B152" s="20" t="s">
        <v>214</v>
      </c>
      <c r="C152" s="19">
        <v>2900000</v>
      </c>
      <c r="D152" s="28">
        <f>IFERROR(VLOOKUP(GIA_BAO_KHACH!B152,KHO!$B$2:$H$500,7,0),0)</f>
        <v>2</v>
      </c>
      <c r="E152" s="29">
        <f>IFERROR(VLOOKUP(GIA_BAO_KHACH!B152,KHO!$B$2:$H$500,6,0),0)</f>
        <v>2</v>
      </c>
      <c r="F152" s="16">
        <v>2</v>
      </c>
      <c r="G152" s="16">
        <f t="shared" si="4"/>
        <v>2</v>
      </c>
    </row>
    <row r="153" spans="1:7" s="16" customFormat="1" ht="20.100000000000001" customHeight="1" x14ac:dyDescent="0.2">
      <c r="A153" s="17" t="s">
        <v>960</v>
      </c>
      <c r="B153" s="20" t="s">
        <v>217</v>
      </c>
      <c r="C153" s="19">
        <v>2900000</v>
      </c>
      <c r="D153" s="28">
        <f>IFERROR(VLOOKUP(GIA_BAO_KHACH!B153,KHO!$B$2:$H$500,7,0),0)</f>
        <v>0</v>
      </c>
      <c r="E153" s="29">
        <f>IFERROR(VLOOKUP(GIA_BAO_KHACH!B153,KHO!$B$2:$H$500,6,0),0)</f>
        <v>0</v>
      </c>
      <c r="F153" s="16">
        <v>2</v>
      </c>
      <c r="G153" s="16">
        <f t="shared" si="4"/>
        <v>-2</v>
      </c>
    </row>
    <row r="154" spans="1:7" s="16" customFormat="1" ht="20.100000000000001" customHeight="1" x14ac:dyDescent="0.2">
      <c r="A154" s="17" t="s">
        <v>961</v>
      </c>
      <c r="B154" s="20" t="s">
        <v>220</v>
      </c>
      <c r="C154" s="19">
        <v>2600000</v>
      </c>
      <c r="D154" s="28">
        <v>3</v>
      </c>
      <c r="E154" s="29">
        <f>IFERROR(VLOOKUP(GIA_BAO_KHACH!B154,KHO!$B$2:$H$500,6,0),0)</f>
        <v>1</v>
      </c>
      <c r="F154" s="16">
        <v>2</v>
      </c>
      <c r="G154" s="16">
        <f t="shared" si="4"/>
        <v>2</v>
      </c>
    </row>
    <row r="155" spans="1:7" s="16" customFormat="1" ht="20.100000000000001" customHeight="1" x14ac:dyDescent="0.2">
      <c r="A155" s="17" t="s">
        <v>962</v>
      </c>
      <c r="B155" s="20" t="s">
        <v>223</v>
      </c>
      <c r="C155" s="19">
        <v>2500000</v>
      </c>
      <c r="D155" s="28">
        <f>IFERROR(VLOOKUP(GIA_BAO_KHACH!B155,KHO!$B$2:$H$500,7,0),0)</f>
        <v>0</v>
      </c>
      <c r="E155" s="29">
        <f>IFERROR(VLOOKUP(GIA_BAO_KHACH!B155,KHO!$B$2:$H$500,6,0),0)</f>
        <v>0</v>
      </c>
      <c r="F155" s="16">
        <v>2</v>
      </c>
      <c r="G155" s="16">
        <f t="shared" si="4"/>
        <v>-2</v>
      </c>
    </row>
  </sheetData>
  <mergeCells count="15">
    <mergeCell ref="A2:C2"/>
    <mergeCell ref="A3:C3"/>
    <mergeCell ref="A4:C4"/>
    <mergeCell ref="A5:C5"/>
    <mergeCell ref="A9:C9"/>
    <mergeCell ref="A124:C124"/>
    <mergeCell ref="A129:C129"/>
    <mergeCell ref="A134:C134"/>
    <mergeCell ref="A147:C147"/>
    <mergeCell ref="A12:C12"/>
    <mergeCell ref="A16:C16"/>
    <mergeCell ref="A55:C55"/>
    <mergeCell ref="A100:C100"/>
    <mergeCell ref="A107:C107"/>
    <mergeCell ref="A116:C116"/>
  </mergeCells>
  <pageMargins left="0.11811023622047" right="7.8740157480315001E-2" top="7.8740157480315001E-2" bottom="3.9370078740157001E-2" header="7.8740157480315001E-2" footer="0.19685039370078999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activeCell="D132" sqref="D132"/>
    </sheetView>
  </sheetViews>
  <sheetFormatPr defaultRowHeight="12.75" customHeight="1" x14ac:dyDescent="0.2"/>
  <cols>
    <col min="1" max="1" width="37.140625" customWidth="1"/>
    <col min="2" max="2" width="20.7109375" customWidth="1"/>
    <col min="3" max="3" width="25" customWidth="1"/>
    <col min="4" max="4" width="21.5703125" customWidth="1"/>
  </cols>
  <sheetData>
    <row r="1" spans="1:4" ht="28.5" customHeight="1" x14ac:dyDescent="0.2">
      <c r="A1" s="9" t="s">
        <v>0</v>
      </c>
      <c r="B1" s="9" t="s">
        <v>7</v>
      </c>
      <c r="C1" s="9" t="s">
        <v>963</v>
      </c>
      <c r="D1" s="9" t="s">
        <v>964</v>
      </c>
    </row>
    <row r="2" spans="1:4" ht="12.75" customHeight="1" x14ac:dyDescent="0.2">
      <c r="A2" s="12" t="s">
        <v>235</v>
      </c>
      <c r="B2" s="11">
        <v>2595426.4285714002</v>
      </c>
      <c r="C2" s="11">
        <v>2550000</v>
      </c>
      <c r="D2" s="11">
        <v>2500000</v>
      </c>
    </row>
    <row r="3" spans="1:4" ht="12.75" customHeight="1" x14ac:dyDescent="0.2">
      <c r="A3" s="10" t="s">
        <v>244</v>
      </c>
      <c r="B3" s="11">
        <v>696889.04761905002</v>
      </c>
      <c r="C3" s="11">
        <v>975000</v>
      </c>
      <c r="D3" s="11">
        <v>900000</v>
      </c>
    </row>
    <row r="4" spans="1:4" ht="12.75" customHeight="1" x14ac:dyDescent="0.2">
      <c r="A4" s="10" t="s">
        <v>250</v>
      </c>
      <c r="B4" s="11">
        <v>1061632.3684211001</v>
      </c>
      <c r="C4" s="11">
        <v>1390000</v>
      </c>
      <c r="D4" s="11">
        <v>1400000</v>
      </c>
    </row>
    <row r="5" spans="1:4" ht="12.75" customHeight="1" x14ac:dyDescent="0.2">
      <c r="A5" s="12" t="s">
        <v>965</v>
      </c>
      <c r="B5" s="11">
        <v>2573535</v>
      </c>
      <c r="C5" s="11">
        <v>3190000</v>
      </c>
      <c r="D5" s="11">
        <v>3000000</v>
      </c>
    </row>
    <row r="6" spans="1:4" ht="12.75" customHeight="1" x14ac:dyDescent="0.2">
      <c r="A6" s="10" t="s">
        <v>966</v>
      </c>
      <c r="B6" s="11">
        <v>2014256.6666667</v>
      </c>
      <c r="C6" s="11">
        <v>3460000</v>
      </c>
      <c r="D6" s="11">
        <v>2800000</v>
      </c>
    </row>
    <row r="7" spans="1:4" ht="12.75" customHeight="1" x14ac:dyDescent="0.2">
      <c r="A7" s="10" t="s">
        <v>967</v>
      </c>
      <c r="B7" s="11">
        <v>2400500</v>
      </c>
      <c r="C7" s="11">
        <v>3530000</v>
      </c>
      <c r="D7" s="11">
        <v>2900000</v>
      </c>
    </row>
    <row r="8" spans="1:4" ht="12.75" customHeight="1" x14ac:dyDescent="0.2">
      <c r="A8" s="10" t="s">
        <v>968</v>
      </c>
      <c r="B8" s="11">
        <v>4719600</v>
      </c>
      <c r="C8" s="11">
        <v>7480000</v>
      </c>
      <c r="D8" s="11">
        <v>6400000</v>
      </c>
    </row>
    <row r="9" spans="1:4" ht="12.75" customHeight="1" x14ac:dyDescent="0.2">
      <c r="A9" s="10" t="s">
        <v>969</v>
      </c>
      <c r="B9" s="11">
        <v>5081167</v>
      </c>
      <c r="C9" s="11">
        <v>7510000</v>
      </c>
      <c r="D9" s="11">
        <v>6400000</v>
      </c>
    </row>
    <row r="10" spans="1:4" ht="12.75" customHeight="1" x14ac:dyDescent="0.2">
      <c r="A10" s="10" t="s">
        <v>970</v>
      </c>
      <c r="B10" s="11">
        <v>4952932</v>
      </c>
      <c r="C10" s="11">
        <v>9860000</v>
      </c>
      <c r="D10" s="11">
        <v>7500000</v>
      </c>
    </row>
    <row r="11" spans="1:4" ht="12.75" customHeight="1" x14ac:dyDescent="0.2">
      <c r="A11" s="10" t="s">
        <v>971</v>
      </c>
      <c r="B11" s="11">
        <v>10578500</v>
      </c>
      <c r="C11" s="11">
        <v>16660000</v>
      </c>
      <c r="D11" s="11">
        <v>12800000</v>
      </c>
    </row>
    <row r="12" spans="1:4" ht="12.75" customHeight="1" x14ac:dyDescent="0.2">
      <c r="A12" s="10" t="s">
        <v>972</v>
      </c>
      <c r="B12" s="11">
        <v>2691900</v>
      </c>
      <c r="C12" s="11">
        <v>3770000</v>
      </c>
      <c r="D12" s="11">
        <v>3300000</v>
      </c>
    </row>
    <row r="13" spans="1:4" ht="12.75" customHeight="1" x14ac:dyDescent="0.2">
      <c r="A13" s="10" t="s">
        <v>145</v>
      </c>
      <c r="B13" s="11">
        <v>2004604.0909090999</v>
      </c>
      <c r="C13" s="11">
        <v>2100000</v>
      </c>
      <c r="D13" s="11">
        <v>2200000</v>
      </c>
    </row>
    <row r="14" spans="1:4" ht="12.75" customHeight="1" x14ac:dyDescent="0.2">
      <c r="A14" s="10" t="s">
        <v>148</v>
      </c>
      <c r="B14" s="11">
        <v>1738009.3333333</v>
      </c>
      <c r="C14" s="11">
        <v>3490000</v>
      </c>
      <c r="D14" s="11">
        <v>2100000</v>
      </c>
    </row>
    <row r="15" spans="1:4" ht="12.75" customHeight="1" x14ac:dyDescent="0.2">
      <c r="A15" s="10" t="s">
        <v>151</v>
      </c>
      <c r="B15" s="11">
        <v>2494212.1666667</v>
      </c>
      <c r="C15" s="11">
        <v>2500000</v>
      </c>
      <c r="D15" s="11">
        <v>2600000</v>
      </c>
    </row>
    <row r="16" spans="1:4" ht="12.75" customHeight="1" x14ac:dyDescent="0.2">
      <c r="A16" s="10" t="s">
        <v>154</v>
      </c>
      <c r="B16" s="11">
        <v>2139325.1428570999</v>
      </c>
      <c r="C16" s="11">
        <v>4850000</v>
      </c>
      <c r="D16" s="11">
        <v>2600000</v>
      </c>
    </row>
    <row r="17" spans="1:4" ht="12.75" customHeight="1" x14ac:dyDescent="0.2">
      <c r="A17" s="10" t="s">
        <v>157</v>
      </c>
      <c r="B17" s="11">
        <v>3113972.7058823998</v>
      </c>
      <c r="C17" s="11">
        <v>3250000</v>
      </c>
      <c r="D17" s="11">
        <v>3400000</v>
      </c>
    </row>
    <row r="18" spans="1:4" ht="12.75" customHeight="1" x14ac:dyDescent="0.2">
      <c r="A18" s="10" t="s">
        <v>160</v>
      </c>
      <c r="B18" s="11">
        <v>2508560.25</v>
      </c>
      <c r="C18" s="11">
        <v>5740000</v>
      </c>
      <c r="D18" s="11">
        <v>3100000</v>
      </c>
    </row>
    <row r="19" spans="1:4" ht="12.75" customHeight="1" x14ac:dyDescent="0.2">
      <c r="A19" s="10" t="s">
        <v>163</v>
      </c>
      <c r="B19" s="11">
        <v>2240058.25</v>
      </c>
      <c r="C19" s="11">
        <v>2600000</v>
      </c>
      <c r="D19" s="11">
        <v>2600000</v>
      </c>
    </row>
    <row r="20" spans="1:4" ht="12.75" customHeight="1" x14ac:dyDescent="0.2">
      <c r="A20" s="10" t="s">
        <v>166</v>
      </c>
      <c r="B20" s="11">
        <v>2156958</v>
      </c>
      <c r="C20" s="11">
        <v>4600000</v>
      </c>
      <c r="D20" s="11">
        <v>2600000</v>
      </c>
    </row>
    <row r="21" spans="1:4" ht="14.25" customHeight="1" x14ac:dyDescent="0.2">
      <c r="A21" s="13" t="s">
        <v>169</v>
      </c>
      <c r="B21" s="11">
        <v>3339262.5454544998</v>
      </c>
      <c r="C21" s="11">
        <v>3400000</v>
      </c>
      <c r="D21" s="11">
        <v>3700000</v>
      </c>
    </row>
    <row r="22" spans="1:4" ht="12.75" customHeight="1" x14ac:dyDescent="0.2">
      <c r="A22" s="10" t="s">
        <v>172</v>
      </c>
      <c r="B22" s="11">
        <v>3780242</v>
      </c>
      <c r="C22" s="11">
        <v>6210000</v>
      </c>
      <c r="D22" s="11">
        <v>4500000</v>
      </c>
    </row>
    <row r="23" spans="1:4" ht="12.75" customHeight="1" x14ac:dyDescent="0.2">
      <c r="A23" s="10" t="s">
        <v>178</v>
      </c>
      <c r="B23" s="11">
        <v>3031148</v>
      </c>
      <c r="C23" s="11">
        <v>5900000</v>
      </c>
      <c r="D23" s="11">
        <v>4500000</v>
      </c>
    </row>
    <row r="24" spans="1:4" ht="12.75" customHeight="1" x14ac:dyDescent="0.2">
      <c r="A24" s="10" t="s">
        <v>181</v>
      </c>
      <c r="B24" s="11">
        <v>4429803.5</v>
      </c>
      <c r="C24" s="11">
        <v>4100000</v>
      </c>
      <c r="D24" s="11">
        <v>4500000</v>
      </c>
    </row>
    <row r="25" spans="1:4" ht="12.75" customHeight="1" x14ac:dyDescent="0.2">
      <c r="A25" s="10" t="s">
        <v>184</v>
      </c>
      <c r="B25" s="11">
        <v>4635305.25</v>
      </c>
      <c r="C25" s="11">
        <v>6860000</v>
      </c>
      <c r="D25" s="11">
        <v>5500000</v>
      </c>
    </row>
    <row r="26" spans="1:4" ht="12.75" customHeight="1" x14ac:dyDescent="0.2">
      <c r="A26" s="10" t="s">
        <v>834</v>
      </c>
      <c r="B26" s="11">
        <v>5353673</v>
      </c>
      <c r="C26" s="11">
        <v>8925000</v>
      </c>
      <c r="D26" s="11">
        <v>7000000</v>
      </c>
    </row>
    <row r="27" spans="1:4" ht="12.75" customHeight="1" x14ac:dyDescent="0.2">
      <c r="A27" s="10" t="s">
        <v>196</v>
      </c>
      <c r="B27" s="11">
        <v>5078111</v>
      </c>
      <c r="C27" s="11">
        <v>7770000</v>
      </c>
      <c r="D27" s="11">
        <v>6200000</v>
      </c>
    </row>
    <row r="28" spans="1:4" ht="12.75" customHeight="1" x14ac:dyDescent="0.2">
      <c r="A28" s="10" t="s">
        <v>608</v>
      </c>
      <c r="B28" s="11">
        <v>6228620.6562750004</v>
      </c>
      <c r="C28" s="11">
        <v>10450000</v>
      </c>
      <c r="D28" s="11">
        <v>8000000</v>
      </c>
    </row>
    <row r="29" spans="1:4" ht="12.75" customHeight="1" x14ac:dyDescent="0.2">
      <c r="A29" s="10" t="s">
        <v>611</v>
      </c>
      <c r="B29" s="11">
        <v>6087289.25</v>
      </c>
      <c r="C29" s="11">
        <v>10450000</v>
      </c>
      <c r="D29" s="11">
        <v>8000000</v>
      </c>
    </row>
    <row r="30" spans="1:4" ht="12.75" customHeight="1" x14ac:dyDescent="0.2">
      <c r="A30" s="10" t="s">
        <v>617</v>
      </c>
      <c r="B30" s="11">
        <v>9171479</v>
      </c>
      <c r="C30" s="11">
        <v>15990000</v>
      </c>
      <c r="D30" s="11">
        <v>13000000</v>
      </c>
    </row>
    <row r="31" spans="1:4" ht="12.75" customHeight="1" x14ac:dyDescent="0.2">
      <c r="A31" s="10" t="s">
        <v>840</v>
      </c>
      <c r="B31" s="11">
        <v>3464720</v>
      </c>
      <c r="C31" s="11">
        <v>3900000</v>
      </c>
      <c r="D31" s="11">
        <v>3900000</v>
      </c>
    </row>
    <row r="32" spans="1:4" ht="12.75" customHeight="1" x14ac:dyDescent="0.2">
      <c r="A32" s="10" t="s">
        <v>10</v>
      </c>
      <c r="B32" s="11">
        <v>3606343.5</v>
      </c>
      <c r="C32" s="11">
        <v>4890000</v>
      </c>
      <c r="D32" s="11">
        <v>4600000</v>
      </c>
    </row>
    <row r="33" spans="1:4" ht="12.75" customHeight="1" x14ac:dyDescent="0.2">
      <c r="A33" s="10" t="s">
        <v>620</v>
      </c>
      <c r="B33" s="11">
        <v>4054070.8966667</v>
      </c>
      <c r="C33" s="11">
        <v>4760000</v>
      </c>
      <c r="D33" s="11">
        <v>4600000</v>
      </c>
    </row>
    <row r="34" spans="1:4" ht="12.75" customHeight="1" x14ac:dyDescent="0.2">
      <c r="A34" s="10" t="s">
        <v>623</v>
      </c>
      <c r="B34" s="11">
        <v>3837697.4</v>
      </c>
      <c r="C34" s="11">
        <v>4760000</v>
      </c>
      <c r="D34" s="11">
        <v>4600000</v>
      </c>
    </row>
    <row r="35" spans="1:4" ht="12.75" customHeight="1" x14ac:dyDescent="0.2">
      <c r="A35" s="10" t="s">
        <v>14</v>
      </c>
      <c r="B35" s="11">
        <v>5056809.1393999998</v>
      </c>
      <c r="C35" s="11">
        <v>6340000</v>
      </c>
      <c r="D35" s="11">
        <v>5700000</v>
      </c>
    </row>
    <row r="36" spans="1:4" ht="12.75" customHeight="1" x14ac:dyDescent="0.2">
      <c r="A36" s="10" t="s">
        <v>14</v>
      </c>
      <c r="B36" s="11">
        <v>4975242.8</v>
      </c>
      <c r="C36" s="11">
        <v>6340000</v>
      </c>
      <c r="D36" s="11">
        <v>5700000</v>
      </c>
    </row>
    <row r="37" spans="1:4" ht="12.75" customHeight="1" x14ac:dyDescent="0.2">
      <c r="A37" s="10" t="s">
        <v>626</v>
      </c>
      <c r="B37" s="11">
        <v>4841017.75</v>
      </c>
      <c r="C37" s="11">
        <v>6010000</v>
      </c>
      <c r="D37" s="11">
        <v>5700000</v>
      </c>
    </row>
    <row r="38" spans="1:4" ht="12.75" customHeight="1" x14ac:dyDescent="0.2">
      <c r="A38" s="10" t="s">
        <v>17</v>
      </c>
      <c r="B38" s="11">
        <v>5680517.4587599998</v>
      </c>
      <c r="C38" s="11">
        <v>7690000</v>
      </c>
      <c r="D38" s="11">
        <v>6900000</v>
      </c>
    </row>
    <row r="39" spans="1:4" ht="12.75" customHeight="1" x14ac:dyDescent="0.2">
      <c r="A39" s="10" t="s">
        <v>20</v>
      </c>
      <c r="B39" s="11">
        <v>6020042.8518182002</v>
      </c>
      <c r="C39" s="11">
        <v>10610000</v>
      </c>
      <c r="D39" s="11">
        <v>8500000</v>
      </c>
    </row>
    <row r="40" spans="1:4" ht="12.75" customHeight="1" x14ac:dyDescent="0.2">
      <c r="A40" s="10" t="s">
        <v>848</v>
      </c>
      <c r="B40" s="11">
        <v>2180942.3704666998</v>
      </c>
      <c r="C40" s="11">
        <v>2860000</v>
      </c>
      <c r="D40" s="11">
        <v>2600000</v>
      </c>
    </row>
    <row r="41" spans="1:4" ht="12.75" customHeight="1" x14ac:dyDescent="0.2">
      <c r="A41" s="10" t="s">
        <v>695</v>
      </c>
      <c r="B41" s="11">
        <v>1782536.6875</v>
      </c>
      <c r="C41" s="11">
        <v>2300000</v>
      </c>
      <c r="D41" s="11">
        <v>2200000</v>
      </c>
    </row>
    <row r="42" spans="1:4" ht="12.75" customHeight="1" x14ac:dyDescent="0.2">
      <c r="A42" s="10" t="s">
        <v>851</v>
      </c>
      <c r="B42" s="11">
        <v>3410218</v>
      </c>
      <c r="C42" s="11">
        <v>5530000</v>
      </c>
      <c r="D42" s="11">
        <v>5000000</v>
      </c>
    </row>
    <row r="43" spans="1:4" ht="12.75" customHeight="1" x14ac:dyDescent="0.2">
      <c r="A43" s="10" t="s">
        <v>698</v>
      </c>
      <c r="B43" s="11">
        <v>3153847.0658260998</v>
      </c>
      <c r="C43" s="11">
        <v>3790000</v>
      </c>
      <c r="D43" s="11">
        <v>3600000</v>
      </c>
    </row>
    <row r="44" spans="1:4" ht="12.75" customHeight="1" x14ac:dyDescent="0.2">
      <c r="A44" s="10" t="s">
        <v>854</v>
      </c>
      <c r="B44" s="11">
        <v>1338145.6599000001</v>
      </c>
      <c r="C44" s="11">
        <v>2220000</v>
      </c>
      <c r="D44" s="11">
        <v>2000000</v>
      </c>
    </row>
    <row r="45" spans="1:4" ht="12.75" customHeight="1" x14ac:dyDescent="0.2">
      <c r="A45" s="10" t="s">
        <v>856</v>
      </c>
      <c r="B45" s="11">
        <v>1188326</v>
      </c>
      <c r="C45" s="11">
        <v>2040000</v>
      </c>
      <c r="D45" s="11">
        <v>2000000</v>
      </c>
    </row>
    <row r="46" spans="1:4" ht="12.75" customHeight="1" x14ac:dyDescent="0.2">
      <c r="A46" s="10" t="s">
        <v>798</v>
      </c>
      <c r="B46" s="11">
        <v>2959960</v>
      </c>
      <c r="C46" s="11">
        <v>6090000</v>
      </c>
      <c r="D46" s="11">
        <v>5500000</v>
      </c>
    </row>
    <row r="47" spans="1:4" ht="12.75" customHeight="1" x14ac:dyDescent="0.2">
      <c r="A47" s="10" t="s">
        <v>786</v>
      </c>
      <c r="B47" s="11">
        <v>491170.34578947001</v>
      </c>
      <c r="C47" s="11">
        <v>845000</v>
      </c>
      <c r="D47" s="11">
        <v>750000</v>
      </c>
    </row>
    <row r="48" spans="1:4" ht="12.75" customHeight="1" x14ac:dyDescent="0.2">
      <c r="A48" s="10" t="s">
        <v>861</v>
      </c>
      <c r="B48" s="11">
        <v>3461743</v>
      </c>
      <c r="C48" s="11">
        <v>5830000</v>
      </c>
      <c r="D48" s="11">
        <v>750000</v>
      </c>
    </row>
    <row r="49" spans="1:4" ht="12.75" customHeight="1" x14ac:dyDescent="0.2">
      <c r="A49" s="10" t="s">
        <v>795</v>
      </c>
      <c r="B49" s="11">
        <v>2647091</v>
      </c>
      <c r="C49" s="11">
        <v>4820000</v>
      </c>
      <c r="D49" s="11">
        <v>4300000</v>
      </c>
    </row>
    <row r="50" spans="1:4" ht="12.75" customHeight="1" x14ac:dyDescent="0.2">
      <c r="A50" s="10" t="s">
        <v>863</v>
      </c>
      <c r="B50" s="11">
        <v>2801711.3333333</v>
      </c>
      <c r="C50" s="11">
        <v>5830000</v>
      </c>
      <c r="D50" s="11">
        <v>4500000</v>
      </c>
    </row>
    <row r="51" spans="1:4" ht="12.75" customHeight="1" x14ac:dyDescent="0.2">
      <c r="A51" s="12" t="s">
        <v>272</v>
      </c>
      <c r="B51" s="11">
        <v>967250</v>
      </c>
      <c r="C51" s="11">
        <v>903000</v>
      </c>
      <c r="D51" s="11">
        <v>1150000</v>
      </c>
    </row>
    <row r="52" spans="1:4" ht="12.75" customHeight="1" x14ac:dyDescent="0.2">
      <c r="A52" s="10" t="s">
        <v>281</v>
      </c>
      <c r="B52" s="11">
        <v>694250</v>
      </c>
      <c r="C52" s="11">
        <v>861000</v>
      </c>
      <c r="D52" s="11">
        <v>800000</v>
      </c>
    </row>
    <row r="53" spans="1:4" ht="12.75" customHeight="1" x14ac:dyDescent="0.2">
      <c r="A53" s="10" t="s">
        <v>284</v>
      </c>
      <c r="B53" s="11">
        <v>659997.5</v>
      </c>
      <c r="C53" s="11">
        <v>876000</v>
      </c>
      <c r="D53" s="11">
        <v>800000</v>
      </c>
    </row>
    <row r="54" spans="1:4" ht="12.75" customHeight="1" x14ac:dyDescent="0.2">
      <c r="A54" s="10" t="s">
        <v>290</v>
      </c>
      <c r="B54" s="11">
        <v>584311.25</v>
      </c>
      <c r="C54" s="11">
        <v>934000</v>
      </c>
      <c r="D54" s="11">
        <v>850000</v>
      </c>
    </row>
    <row r="55" spans="1:4" ht="12.75" customHeight="1" x14ac:dyDescent="0.2">
      <c r="A55" s="12" t="s">
        <v>296</v>
      </c>
      <c r="B55" s="11">
        <v>671370</v>
      </c>
      <c r="C55" s="11">
        <v>927000</v>
      </c>
      <c r="D55" s="11">
        <v>850000</v>
      </c>
    </row>
    <row r="56" spans="1:4" ht="12.75" customHeight="1" x14ac:dyDescent="0.2">
      <c r="A56" s="12" t="s">
        <v>302</v>
      </c>
      <c r="B56" s="11">
        <v>1026260</v>
      </c>
      <c r="C56" s="11">
        <v>1270000</v>
      </c>
      <c r="D56" s="11">
        <v>1200000</v>
      </c>
    </row>
    <row r="57" spans="1:4" ht="12.75" customHeight="1" x14ac:dyDescent="0.2">
      <c r="A57" s="12" t="s">
        <v>305</v>
      </c>
      <c r="B57" s="11">
        <v>575825</v>
      </c>
      <c r="C57" s="11">
        <v>900000</v>
      </c>
      <c r="D57" s="11">
        <v>850000</v>
      </c>
    </row>
    <row r="58" spans="1:4" ht="12.75" customHeight="1" x14ac:dyDescent="0.2">
      <c r="A58" s="10" t="s">
        <v>314</v>
      </c>
      <c r="B58" s="11">
        <v>586771</v>
      </c>
      <c r="C58" s="11">
        <v>766000</v>
      </c>
      <c r="D58" s="11">
        <v>750000</v>
      </c>
    </row>
    <row r="59" spans="1:4" ht="12.75" customHeight="1" x14ac:dyDescent="0.2">
      <c r="A59" s="10" t="s">
        <v>320</v>
      </c>
      <c r="B59" s="11">
        <v>512535</v>
      </c>
      <c r="C59" s="11">
        <v>774000</v>
      </c>
      <c r="D59" s="11">
        <v>700000</v>
      </c>
    </row>
    <row r="60" spans="1:4" ht="12.75" customHeight="1" x14ac:dyDescent="0.2">
      <c r="A60" s="10" t="s">
        <v>335</v>
      </c>
      <c r="B60" s="11">
        <v>525087.5</v>
      </c>
      <c r="C60" s="11">
        <v>789000</v>
      </c>
      <c r="D60" s="11">
        <v>770000</v>
      </c>
    </row>
    <row r="61" spans="1:4" ht="12.75" customHeight="1" x14ac:dyDescent="0.2">
      <c r="A61" s="10" t="s">
        <v>341</v>
      </c>
      <c r="B61" s="11">
        <v>465024.5</v>
      </c>
      <c r="C61" s="11">
        <v>774000</v>
      </c>
      <c r="D61" s="11">
        <v>700000</v>
      </c>
    </row>
    <row r="62" spans="1:4" ht="12.75" customHeight="1" x14ac:dyDescent="0.2">
      <c r="A62" s="10" t="s">
        <v>359</v>
      </c>
      <c r="B62" s="11">
        <v>611144.82352940994</v>
      </c>
      <c r="C62" s="11">
        <v>812000</v>
      </c>
      <c r="D62" s="11">
        <v>730000</v>
      </c>
    </row>
    <row r="63" spans="1:4" ht="12.75" customHeight="1" x14ac:dyDescent="0.2">
      <c r="A63" s="10" t="s">
        <v>377</v>
      </c>
      <c r="B63" s="11">
        <v>581563.33333333</v>
      </c>
      <c r="C63" s="11">
        <v>804000</v>
      </c>
      <c r="D63" s="11">
        <v>710000</v>
      </c>
    </row>
    <row r="64" spans="1:4" ht="12.75" customHeight="1" x14ac:dyDescent="0.2">
      <c r="A64" s="12" t="s">
        <v>383</v>
      </c>
      <c r="B64" s="11">
        <v>1111262.4324324001</v>
      </c>
      <c r="C64" s="11">
        <v>1940000</v>
      </c>
      <c r="D64" s="11">
        <v>1600000</v>
      </c>
    </row>
    <row r="65" spans="1:4" ht="12.75" customHeight="1" x14ac:dyDescent="0.2">
      <c r="A65" s="12" t="s">
        <v>389</v>
      </c>
      <c r="B65" s="11">
        <v>1581470</v>
      </c>
      <c r="C65" s="11">
        <v>2120000</v>
      </c>
      <c r="D65" s="11">
        <v>2000000</v>
      </c>
    </row>
    <row r="66" spans="1:4" ht="12.75" customHeight="1" x14ac:dyDescent="0.2">
      <c r="A66" s="10" t="s">
        <v>398</v>
      </c>
      <c r="B66" s="11">
        <v>351583.60655738</v>
      </c>
      <c r="C66" s="11">
        <v>464000</v>
      </c>
      <c r="D66" s="11">
        <v>420000</v>
      </c>
    </row>
    <row r="67" spans="1:4" ht="12.75" customHeight="1" x14ac:dyDescent="0.2">
      <c r="A67" s="10" t="s">
        <v>401</v>
      </c>
      <c r="B67" s="11">
        <v>410028.33333333</v>
      </c>
      <c r="C67" s="11">
        <v>478000</v>
      </c>
      <c r="D67" s="11">
        <v>450000</v>
      </c>
    </row>
    <row r="68" spans="1:4" ht="12.75" customHeight="1" x14ac:dyDescent="0.2">
      <c r="A68" s="10" t="s">
        <v>404</v>
      </c>
      <c r="B68" s="11">
        <v>419322.95454544999</v>
      </c>
      <c r="C68" s="11">
        <v>557000</v>
      </c>
      <c r="D68" s="11">
        <v>500000</v>
      </c>
    </row>
    <row r="69" spans="1:4" ht="12.75" customHeight="1" x14ac:dyDescent="0.2">
      <c r="A69" s="10" t="s">
        <v>407</v>
      </c>
      <c r="B69" s="11">
        <v>432609.125</v>
      </c>
      <c r="C69" s="11">
        <v>557000</v>
      </c>
      <c r="D69" s="11">
        <v>500000</v>
      </c>
    </row>
    <row r="70" spans="1:4" ht="12.75" customHeight="1" x14ac:dyDescent="0.2">
      <c r="A70" s="12" t="s">
        <v>419</v>
      </c>
      <c r="B70" s="11">
        <v>433503.33333333</v>
      </c>
      <c r="C70" s="11">
        <v>557000</v>
      </c>
      <c r="D70" s="11">
        <v>500000</v>
      </c>
    </row>
    <row r="71" spans="1:4" ht="12.75" customHeight="1" x14ac:dyDescent="0.2">
      <c r="A71" s="12" t="s">
        <v>422</v>
      </c>
      <c r="B71" s="11">
        <v>467215</v>
      </c>
      <c r="C71" s="11">
        <v>557000</v>
      </c>
      <c r="D71" s="11">
        <v>500000</v>
      </c>
    </row>
    <row r="72" spans="1:4" ht="12.75" customHeight="1" x14ac:dyDescent="0.2">
      <c r="A72" s="10" t="s">
        <v>440</v>
      </c>
      <c r="B72" s="11">
        <v>432780</v>
      </c>
      <c r="C72" s="11">
        <v>665000</v>
      </c>
      <c r="D72" s="11">
        <v>600000</v>
      </c>
    </row>
    <row r="73" spans="1:4" ht="12.75" customHeight="1" x14ac:dyDescent="0.2">
      <c r="A73" s="10" t="s">
        <v>446</v>
      </c>
      <c r="B73" s="11">
        <v>522509.28571428999</v>
      </c>
      <c r="C73" s="11">
        <v>798000</v>
      </c>
      <c r="D73" s="11">
        <v>750000</v>
      </c>
    </row>
    <row r="74" spans="1:4" ht="12.75" customHeight="1" x14ac:dyDescent="0.2">
      <c r="A74" s="10" t="s">
        <v>467</v>
      </c>
      <c r="B74" s="11">
        <v>559631.25</v>
      </c>
      <c r="C74" s="11">
        <v>710000</v>
      </c>
      <c r="D74" s="11">
        <v>670000</v>
      </c>
    </row>
    <row r="75" spans="1:4" ht="12.75" customHeight="1" x14ac:dyDescent="0.2">
      <c r="A75" s="10" t="s">
        <v>470</v>
      </c>
      <c r="B75" s="11">
        <v>525800.09740259999</v>
      </c>
      <c r="C75" s="11">
        <v>720000</v>
      </c>
      <c r="D75" s="11">
        <v>650000</v>
      </c>
    </row>
    <row r="76" spans="1:4" ht="12.75" customHeight="1" x14ac:dyDescent="0.2">
      <c r="A76" s="10" t="s">
        <v>473</v>
      </c>
      <c r="B76" s="11">
        <v>615800</v>
      </c>
      <c r="C76" s="11">
        <v>720000</v>
      </c>
      <c r="D76" s="11">
        <v>700000</v>
      </c>
    </row>
    <row r="77" spans="1:4" ht="12.75" customHeight="1" x14ac:dyDescent="0.2">
      <c r="A77" s="10" t="s">
        <v>891</v>
      </c>
      <c r="B77" s="11">
        <v>646071.42857143003</v>
      </c>
      <c r="C77" s="11">
        <v>894000</v>
      </c>
      <c r="D77" s="11">
        <v>800000</v>
      </c>
    </row>
    <row r="78" spans="1:4" ht="12.75" customHeight="1" x14ac:dyDescent="0.2">
      <c r="A78" s="10" t="s">
        <v>491</v>
      </c>
      <c r="B78" s="11">
        <v>1289279.0476190001</v>
      </c>
      <c r="C78" s="11">
        <v>1680000</v>
      </c>
      <c r="D78" s="11">
        <v>1600000</v>
      </c>
    </row>
    <row r="79" spans="1:4" ht="12.75" customHeight="1" x14ac:dyDescent="0.2">
      <c r="A79" s="10" t="s">
        <v>494</v>
      </c>
      <c r="B79" s="11">
        <v>1218410.7142857001</v>
      </c>
      <c r="C79" s="11">
        <v>1680000</v>
      </c>
      <c r="D79" s="11">
        <v>1600000</v>
      </c>
    </row>
    <row r="80" spans="1:4" ht="12.75" customHeight="1" x14ac:dyDescent="0.2">
      <c r="A80" s="12" t="s">
        <v>497</v>
      </c>
      <c r="B80" s="11">
        <v>659303</v>
      </c>
      <c r="C80" s="11">
        <v>1530000</v>
      </c>
      <c r="D80" s="11">
        <v>1000000</v>
      </c>
    </row>
    <row r="81" spans="1:4" ht="12.75" customHeight="1" x14ac:dyDescent="0.2">
      <c r="A81" s="10" t="s">
        <v>503</v>
      </c>
      <c r="B81" s="11">
        <v>648687.5</v>
      </c>
      <c r="C81" s="11">
        <v>991000</v>
      </c>
      <c r="D81" s="11">
        <v>850000</v>
      </c>
    </row>
    <row r="82" spans="1:4" ht="12.75" customHeight="1" x14ac:dyDescent="0.2">
      <c r="A82" s="10" t="s">
        <v>23</v>
      </c>
      <c r="B82" s="11">
        <v>573957.14285714005</v>
      </c>
      <c r="C82" s="11">
        <v>840000</v>
      </c>
      <c r="D82" s="11">
        <v>730000</v>
      </c>
    </row>
    <row r="83" spans="1:4" ht="12.75" customHeight="1" x14ac:dyDescent="0.2">
      <c r="A83" s="12" t="s">
        <v>26</v>
      </c>
      <c r="B83" s="11">
        <v>533145</v>
      </c>
      <c r="C83" s="11">
        <v>1300000</v>
      </c>
      <c r="D83" s="11">
        <v>900000</v>
      </c>
    </row>
    <row r="84" spans="1:4" ht="12.75" customHeight="1" x14ac:dyDescent="0.2">
      <c r="A84" s="12" t="s">
        <v>29</v>
      </c>
      <c r="B84" s="11">
        <v>536531.66666667</v>
      </c>
      <c r="C84" s="11">
        <v>1270000</v>
      </c>
      <c r="D84" s="11">
        <v>900000</v>
      </c>
    </row>
    <row r="85" spans="1:4" ht="12.75" customHeight="1" x14ac:dyDescent="0.2">
      <c r="A85" s="10" t="s">
        <v>124</v>
      </c>
      <c r="B85" s="11">
        <v>608975.75757576001</v>
      </c>
      <c r="C85" s="11">
        <v>1150000</v>
      </c>
      <c r="D85" s="11">
        <v>800000</v>
      </c>
    </row>
    <row r="86" spans="1:4" ht="12.75" customHeight="1" x14ac:dyDescent="0.2">
      <c r="A86" s="10" t="s">
        <v>127</v>
      </c>
      <c r="B86" s="11">
        <v>1165600</v>
      </c>
      <c r="C86" s="11">
        <v>1620000</v>
      </c>
      <c r="D86" s="11">
        <v>1400000</v>
      </c>
    </row>
    <row r="87" spans="1:4" ht="12.75" customHeight="1" x14ac:dyDescent="0.2">
      <c r="A87" s="12" t="s">
        <v>133</v>
      </c>
      <c r="B87" s="11">
        <v>2420360</v>
      </c>
      <c r="C87" s="11">
        <v>3570000</v>
      </c>
      <c r="D87" s="11">
        <v>2900000</v>
      </c>
    </row>
    <row r="88" spans="1:4" ht="12.75" customHeight="1" x14ac:dyDescent="0.2">
      <c r="A88" s="10" t="s">
        <v>35</v>
      </c>
      <c r="B88" s="11">
        <v>539447.26585365995</v>
      </c>
      <c r="C88" s="11">
        <v>860000</v>
      </c>
      <c r="D88" s="11">
        <v>800000</v>
      </c>
    </row>
    <row r="89" spans="1:4" ht="12.75" customHeight="1" x14ac:dyDescent="0.2">
      <c r="A89" s="10" t="s">
        <v>38</v>
      </c>
      <c r="B89" s="11">
        <v>535351.94805194996</v>
      </c>
      <c r="C89" s="11">
        <v>860000</v>
      </c>
      <c r="D89" s="11">
        <v>800000</v>
      </c>
    </row>
    <row r="90" spans="1:4" ht="12.75" customHeight="1" x14ac:dyDescent="0.2">
      <c r="A90" s="10" t="s">
        <v>41</v>
      </c>
      <c r="B90" s="11">
        <v>564736.98015872994</v>
      </c>
      <c r="C90" s="11">
        <v>1040000</v>
      </c>
      <c r="D90" s="11">
        <v>800000</v>
      </c>
    </row>
    <row r="91" spans="1:4" ht="12.75" customHeight="1" x14ac:dyDescent="0.2">
      <c r="A91" s="10" t="s">
        <v>44</v>
      </c>
      <c r="B91" s="11">
        <v>619553.47619048005</v>
      </c>
      <c r="C91" s="11">
        <v>1560000</v>
      </c>
      <c r="D91" s="11">
        <v>800000</v>
      </c>
    </row>
    <row r="92" spans="1:4" ht="12.75" customHeight="1" x14ac:dyDescent="0.2">
      <c r="A92" s="10" t="s">
        <v>142</v>
      </c>
      <c r="B92" s="11">
        <v>851800</v>
      </c>
      <c r="C92" s="11">
        <v>1960000</v>
      </c>
      <c r="D92" s="11">
        <v>1300000</v>
      </c>
    </row>
    <row r="93" spans="1:4" ht="12.75" customHeight="1" x14ac:dyDescent="0.2">
      <c r="A93" s="10" t="s">
        <v>64</v>
      </c>
      <c r="B93" s="11">
        <v>1832648</v>
      </c>
      <c r="C93" s="11">
        <v>2600000</v>
      </c>
      <c r="D93" s="11">
        <v>2300000</v>
      </c>
    </row>
    <row r="94" spans="1:4" ht="12.75" customHeight="1" x14ac:dyDescent="0.2">
      <c r="A94" s="10" t="s">
        <v>70</v>
      </c>
      <c r="B94" s="11">
        <v>1257558</v>
      </c>
      <c r="C94" s="11">
        <v>1375000</v>
      </c>
      <c r="D94" s="11">
        <v>1500000</v>
      </c>
    </row>
    <row r="95" spans="1:4" ht="12.75" customHeight="1" x14ac:dyDescent="0.2">
      <c r="A95" s="10" t="s">
        <v>73</v>
      </c>
      <c r="B95" s="11">
        <v>1355116.6666667</v>
      </c>
      <c r="C95" s="11">
        <v>1540000</v>
      </c>
      <c r="D95" s="11">
        <v>1650000</v>
      </c>
    </row>
    <row r="96" spans="1:4" ht="12.75" customHeight="1" x14ac:dyDescent="0.2">
      <c r="A96" s="10" t="s">
        <v>563</v>
      </c>
      <c r="B96" s="11">
        <v>1944666.6666667</v>
      </c>
      <c r="C96" s="11">
        <v>3380000</v>
      </c>
      <c r="D96" s="11">
        <v>2600000</v>
      </c>
    </row>
    <row r="97" spans="1:4" ht="12.75" customHeight="1" x14ac:dyDescent="0.2">
      <c r="A97" s="10" t="s">
        <v>569</v>
      </c>
      <c r="B97" s="11">
        <v>1217722.5</v>
      </c>
      <c r="C97" s="11">
        <v>2720000</v>
      </c>
      <c r="D97" s="11">
        <v>1800000</v>
      </c>
    </row>
    <row r="98" spans="1:4" ht="12.75" customHeight="1" x14ac:dyDescent="0.2">
      <c r="A98" s="10" t="s">
        <v>572</v>
      </c>
      <c r="B98" s="11">
        <v>1391375</v>
      </c>
      <c r="C98" s="11">
        <v>2340000</v>
      </c>
      <c r="D98" s="11">
        <v>1700000</v>
      </c>
    </row>
    <row r="99" spans="1:4" ht="12.75" customHeight="1" x14ac:dyDescent="0.2">
      <c r="A99" s="10" t="s">
        <v>578</v>
      </c>
      <c r="B99" s="11">
        <v>2552635</v>
      </c>
      <c r="C99" s="11">
        <v>2910000</v>
      </c>
      <c r="D99" s="11">
        <v>1800000</v>
      </c>
    </row>
    <row r="100" spans="1:4" ht="12.75" customHeight="1" x14ac:dyDescent="0.2">
      <c r="A100" s="10" t="s">
        <v>581</v>
      </c>
      <c r="B100" s="11">
        <v>1341095</v>
      </c>
      <c r="C100" s="11">
        <v>1850000</v>
      </c>
      <c r="D100" s="11">
        <v>1800000</v>
      </c>
    </row>
    <row r="101" spans="1:4" ht="12.75" customHeight="1" x14ac:dyDescent="0.2">
      <c r="A101" s="10" t="s">
        <v>587</v>
      </c>
      <c r="B101" s="11">
        <v>1312466.25</v>
      </c>
      <c r="C101" s="11">
        <v>2280000</v>
      </c>
      <c r="D101" s="11">
        <v>1800000</v>
      </c>
    </row>
    <row r="102" spans="1:4" ht="12.75" customHeight="1" x14ac:dyDescent="0.2">
      <c r="A102" s="10" t="s">
        <v>590</v>
      </c>
      <c r="B102" s="11">
        <v>1390800</v>
      </c>
      <c r="C102" s="11">
        <v>2280000</v>
      </c>
      <c r="D102" s="11">
        <v>1800000</v>
      </c>
    </row>
    <row r="103" spans="1:4" ht="12.75" customHeight="1" x14ac:dyDescent="0.2">
      <c r="A103" s="10" t="s">
        <v>593</v>
      </c>
      <c r="B103" s="11">
        <v>1168817.7111110999</v>
      </c>
      <c r="C103" s="11">
        <v>2290000</v>
      </c>
      <c r="D103" s="11">
        <v>1700000</v>
      </c>
    </row>
    <row r="104" spans="1:4" ht="12.75" customHeight="1" x14ac:dyDescent="0.2">
      <c r="A104" s="10" t="s">
        <v>686</v>
      </c>
      <c r="B104" s="11">
        <v>225628.23529412001</v>
      </c>
      <c r="C104" s="11">
        <v>273000</v>
      </c>
      <c r="D104" s="11">
        <v>270000</v>
      </c>
    </row>
    <row r="105" spans="1:4" ht="12.75" customHeight="1" x14ac:dyDescent="0.2">
      <c r="A105" s="10" t="s">
        <v>677</v>
      </c>
      <c r="B105" s="11">
        <v>360050.875</v>
      </c>
      <c r="C105" s="11">
        <v>561000</v>
      </c>
      <c r="D105" s="11">
        <v>500000</v>
      </c>
    </row>
    <row r="106" spans="1:4" ht="12.75" customHeight="1" x14ac:dyDescent="0.2">
      <c r="A106" s="10" t="s">
        <v>927</v>
      </c>
      <c r="B106" s="11">
        <v>2001567</v>
      </c>
      <c r="C106" s="11">
        <v>2640000</v>
      </c>
      <c r="D106" s="11">
        <v>2400000</v>
      </c>
    </row>
    <row r="107" spans="1:4" ht="12.75" customHeight="1" x14ac:dyDescent="0.2">
      <c r="A107" s="12" t="s">
        <v>82</v>
      </c>
      <c r="B107" s="11">
        <v>2116980</v>
      </c>
      <c r="C107" s="11">
        <v>2400000</v>
      </c>
      <c r="D107" s="11">
        <v>2400000</v>
      </c>
    </row>
    <row r="108" spans="1:4" ht="12.75" customHeight="1" x14ac:dyDescent="0.2">
      <c r="A108" s="10" t="s">
        <v>85</v>
      </c>
      <c r="B108" s="11">
        <v>1928970.9722221999</v>
      </c>
      <c r="C108" s="11">
        <v>2800000</v>
      </c>
      <c r="D108" s="11">
        <v>2600000</v>
      </c>
    </row>
    <row r="109" spans="1:4" ht="12.75" customHeight="1" x14ac:dyDescent="0.2">
      <c r="A109" s="12" t="s">
        <v>88</v>
      </c>
      <c r="B109" s="11">
        <v>3082313.3333333</v>
      </c>
      <c r="C109" s="11">
        <v>3360000</v>
      </c>
      <c r="D109" s="11">
        <v>3300000</v>
      </c>
    </row>
    <row r="110" spans="1:4" ht="12.75" customHeight="1" x14ac:dyDescent="0.2">
      <c r="A110" s="10" t="s">
        <v>94</v>
      </c>
      <c r="B110" s="11">
        <v>514549.30555555999</v>
      </c>
      <c r="C110" s="11">
        <v>698000</v>
      </c>
      <c r="D110" s="11">
        <v>700000</v>
      </c>
    </row>
    <row r="111" spans="1:4" ht="12.75" customHeight="1" x14ac:dyDescent="0.2">
      <c r="A111" s="10" t="s">
        <v>103</v>
      </c>
      <c r="B111" s="11">
        <v>746205</v>
      </c>
      <c r="C111" s="11">
        <v>839000</v>
      </c>
      <c r="D111" s="11">
        <v>850000</v>
      </c>
    </row>
    <row r="112" spans="1:4" ht="12.75" customHeight="1" x14ac:dyDescent="0.2">
      <c r="A112" s="10" t="s">
        <v>936</v>
      </c>
      <c r="B112" s="11">
        <v>443380.27075472003</v>
      </c>
      <c r="C112" s="11">
        <v>566000</v>
      </c>
      <c r="D112" s="11">
        <v>550000</v>
      </c>
    </row>
    <row r="113" spans="1:4" ht="12.75" customHeight="1" x14ac:dyDescent="0.2">
      <c r="A113" s="10" t="s">
        <v>937</v>
      </c>
      <c r="B113" s="11">
        <v>472036.92599999998</v>
      </c>
      <c r="C113" s="11">
        <v>580000</v>
      </c>
      <c r="D113" s="11">
        <v>550000</v>
      </c>
    </row>
    <row r="114" spans="1:4" ht="12.75" customHeight="1" x14ac:dyDescent="0.2">
      <c r="A114" s="10" t="s">
        <v>52</v>
      </c>
      <c r="B114" s="11">
        <v>3281675.5076104999</v>
      </c>
      <c r="C114" s="11">
        <v>3850000</v>
      </c>
      <c r="D114" s="11">
        <v>3700000</v>
      </c>
    </row>
    <row r="115" spans="1:4" ht="12.75" customHeight="1" x14ac:dyDescent="0.2">
      <c r="A115" s="10" t="s">
        <v>55</v>
      </c>
      <c r="B115" s="11">
        <v>3078881.4260646999</v>
      </c>
      <c r="C115" s="11">
        <v>3900000</v>
      </c>
      <c r="D115" s="11">
        <v>3900000</v>
      </c>
    </row>
    <row r="116" spans="1:4" ht="12.75" customHeight="1" x14ac:dyDescent="0.2">
      <c r="A116" s="10" t="s">
        <v>58</v>
      </c>
      <c r="B116" s="11">
        <v>5463322</v>
      </c>
      <c r="C116" s="11">
        <v>11280000</v>
      </c>
      <c r="D116" s="11">
        <v>7000000</v>
      </c>
    </row>
    <row r="117" spans="1:4" ht="12.75" customHeight="1" x14ac:dyDescent="0.2">
      <c r="A117" s="10" t="s">
        <v>509</v>
      </c>
      <c r="B117" s="11">
        <v>250587.5</v>
      </c>
      <c r="C117" s="11">
        <v>263000</v>
      </c>
      <c r="D117" s="11">
        <v>270000</v>
      </c>
    </row>
    <row r="118" spans="1:4" ht="12.75" customHeight="1" x14ac:dyDescent="0.2">
      <c r="A118" s="10" t="s">
        <v>542</v>
      </c>
      <c r="B118" s="11">
        <v>353220</v>
      </c>
      <c r="C118" s="11">
        <v>390000</v>
      </c>
      <c r="D118" s="11">
        <v>450000</v>
      </c>
    </row>
    <row r="119" spans="1:4" ht="12.75" customHeight="1" x14ac:dyDescent="0.2">
      <c r="A119" s="10" t="s">
        <v>545</v>
      </c>
      <c r="B119" s="11">
        <v>409012.08333333</v>
      </c>
      <c r="C119" s="11">
        <v>500000</v>
      </c>
      <c r="D119" s="11">
        <v>500000</v>
      </c>
    </row>
    <row r="120" spans="1:4" ht="12.75" customHeight="1" x14ac:dyDescent="0.2">
      <c r="A120" s="10" t="s">
        <v>554</v>
      </c>
      <c r="B120" s="11">
        <v>535300</v>
      </c>
      <c r="C120" s="11">
        <v>680000</v>
      </c>
      <c r="D120" s="11">
        <v>700000</v>
      </c>
    </row>
    <row r="121" spans="1:4" ht="14.25" customHeight="1" x14ac:dyDescent="0.2">
      <c r="A121" s="13" t="s">
        <v>557</v>
      </c>
      <c r="B121" s="11">
        <v>725118.25</v>
      </c>
      <c r="C121" s="11">
        <v>790000</v>
      </c>
      <c r="D121" s="11">
        <v>800000</v>
      </c>
    </row>
    <row r="122" spans="1:4" ht="12.75" customHeight="1" x14ac:dyDescent="0.2">
      <c r="A122" s="10" t="s">
        <v>112</v>
      </c>
      <c r="B122" s="11">
        <v>601454.54545454995</v>
      </c>
      <c r="C122" s="11">
        <v>660000</v>
      </c>
      <c r="D122" s="11">
        <v>650000</v>
      </c>
    </row>
    <row r="123" spans="1:4" ht="12.75" customHeight="1" x14ac:dyDescent="0.2">
      <c r="A123" s="10" t="s">
        <v>115</v>
      </c>
      <c r="B123" s="11">
        <v>730447.61570247996</v>
      </c>
      <c r="C123" s="11">
        <v>890000</v>
      </c>
      <c r="D123" s="11">
        <v>850000</v>
      </c>
    </row>
    <row r="124" spans="1:4" ht="12.75" customHeight="1" x14ac:dyDescent="0.2">
      <c r="A124" s="10" t="s">
        <v>118</v>
      </c>
      <c r="B124" s="11">
        <v>1224786.7785714001</v>
      </c>
      <c r="C124" s="11">
        <v>1770000</v>
      </c>
      <c r="D124" s="11">
        <v>1500000</v>
      </c>
    </row>
    <row r="125" spans="1:4" ht="12.75" customHeight="1" x14ac:dyDescent="0.2">
      <c r="A125" s="10" t="s">
        <v>121</v>
      </c>
      <c r="B125" s="11">
        <v>1761246.875</v>
      </c>
      <c r="C125" s="11">
        <v>3110000</v>
      </c>
      <c r="D125" s="11">
        <v>2300000</v>
      </c>
    </row>
    <row r="126" spans="1:4" ht="12.75" customHeight="1" x14ac:dyDescent="0.2">
      <c r="A126" s="10" t="s">
        <v>253</v>
      </c>
      <c r="B126" s="11">
        <v>461614.21052631998</v>
      </c>
      <c r="C126" s="11">
        <v>718000</v>
      </c>
      <c r="D126" s="11">
        <v>650000</v>
      </c>
    </row>
    <row r="127" spans="1:4" ht="12.75" customHeight="1" x14ac:dyDescent="0.2">
      <c r="A127" s="10" t="s">
        <v>256</v>
      </c>
      <c r="B127" s="11">
        <v>649267.85714285995</v>
      </c>
      <c r="C127" s="11">
        <v>1210000</v>
      </c>
      <c r="D127" s="11">
        <v>1000000</v>
      </c>
    </row>
    <row r="128" spans="1:4" ht="12.75" customHeight="1" x14ac:dyDescent="0.2">
      <c r="A128" s="10" t="s">
        <v>202</v>
      </c>
      <c r="B128" s="11">
        <v>1746700</v>
      </c>
      <c r="C128" s="11">
        <v>2340000</v>
      </c>
      <c r="D128" s="11">
        <v>2200000</v>
      </c>
    </row>
    <row r="129" spans="1:4" ht="12.75" customHeight="1" x14ac:dyDescent="0.2">
      <c r="A129" s="10" t="s">
        <v>205</v>
      </c>
      <c r="B129" s="11">
        <v>1746700</v>
      </c>
      <c r="C129" s="11">
        <v>2340000</v>
      </c>
      <c r="D129" s="11">
        <v>2200000</v>
      </c>
    </row>
    <row r="130" spans="1:4" ht="12.75" customHeight="1" x14ac:dyDescent="0.2">
      <c r="A130" s="10" t="s">
        <v>208</v>
      </c>
      <c r="B130" s="11">
        <v>1649174.75</v>
      </c>
      <c r="C130" s="11">
        <v>2000000</v>
      </c>
      <c r="D130" s="11">
        <v>1900000</v>
      </c>
    </row>
    <row r="131" spans="1:4" ht="12.75" customHeight="1" x14ac:dyDescent="0.2">
      <c r="A131" s="12" t="s">
        <v>214</v>
      </c>
      <c r="B131" s="11">
        <v>2478013.5</v>
      </c>
      <c r="C131" s="11">
        <v>3150000</v>
      </c>
      <c r="D131" s="11">
        <v>2900000</v>
      </c>
    </row>
    <row r="132" spans="1:4" ht="12.75" customHeight="1" x14ac:dyDescent="0.2">
      <c r="A132" s="12" t="s">
        <v>217</v>
      </c>
      <c r="B132" s="11">
        <v>2312010</v>
      </c>
      <c r="C132" s="11">
        <v>3350000</v>
      </c>
      <c r="D132" s="11">
        <v>2900000</v>
      </c>
    </row>
    <row r="133" spans="1:4" ht="12.75" customHeight="1" x14ac:dyDescent="0.2">
      <c r="A133" s="12" t="s">
        <v>220</v>
      </c>
      <c r="B133" s="11">
        <v>2305088.75</v>
      </c>
      <c r="C133" s="11">
        <v>2630000</v>
      </c>
      <c r="D133" s="11">
        <v>2600000</v>
      </c>
    </row>
    <row r="134" spans="1:4" ht="12.75" customHeight="1" x14ac:dyDescent="0.2">
      <c r="A134" s="12" t="s">
        <v>223</v>
      </c>
      <c r="B134" s="11">
        <v>2095310</v>
      </c>
      <c r="C134" s="11">
        <v>2810000</v>
      </c>
      <c r="D134" s="11">
        <v>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KHO</vt:lpstr>
      <vt:lpstr>GIA_BAO_KHACH</vt:lpstr>
      <vt:lpstr>GIA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Admin</dc:creator>
  <cp:keywords/>
  <dc:description/>
  <cp:lastModifiedBy>tinhdt9</cp:lastModifiedBy>
  <dcterms:created xsi:type="dcterms:W3CDTF">2014-07-26T14:40:33Z</dcterms:created>
  <dcterms:modified xsi:type="dcterms:W3CDTF">2018-10-02T09:34:46Z</dcterms:modified>
  <cp:category/>
</cp:coreProperties>
</file>