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ev01\Desktop\Tai-lieu-mon-hoc\"/>
    </mc:Choice>
  </mc:AlternateContent>
  <xr:revisionPtr revIDLastSave="0" documentId="13_ncr:1_{8A01AFAB-BA64-45F9-903C-BE29712E8CE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Sheet1!$A$5:$N$47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J4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H4" i="1"/>
  <c r="O9" i="1" s="1"/>
  <c r="O22" i="1" l="1"/>
  <c r="O21" i="1"/>
  <c r="O20" i="1"/>
  <c r="O6" i="1"/>
  <c r="O44" i="1"/>
  <c r="O16" i="1"/>
  <c r="O12" i="1"/>
  <c r="O8" i="1"/>
  <c r="O42" i="1"/>
  <c r="O18" i="1"/>
  <c r="O14" i="1"/>
  <c r="O47" i="1"/>
  <c r="O43" i="1"/>
  <c r="O19" i="1"/>
  <c r="O15" i="1"/>
  <c r="O11" i="1"/>
  <c r="O7" i="1"/>
  <c r="O46" i="1"/>
  <c r="O10" i="1"/>
  <c r="O45" i="1"/>
  <c r="O17" i="1"/>
  <c r="O13" i="1"/>
  <c r="F4" i="1"/>
  <c r="D4" i="1"/>
  <c r="B4" i="1"/>
  <c r="L4" i="1" l="1"/>
</calcChain>
</file>

<file path=xl/sharedStrings.xml><?xml version="1.0" encoding="utf-8"?>
<sst xmlns="http://schemas.openxmlformats.org/spreadsheetml/2006/main" count="205" uniqueCount="132">
  <si>
    <t>STT</t>
  </si>
  <si>
    <t>MSMH</t>
  </si>
  <si>
    <t>Tên môn học</t>
  </si>
  <si>
    <t>Bộ môn phụ trách</t>
  </si>
  <si>
    <t>Môn học trước</t>
  </si>
  <si>
    <t>TC</t>
  </si>
  <si>
    <t>TS</t>
  </si>
  <si>
    <t>LT</t>
  </si>
  <si>
    <t>TH</t>
  </si>
  <si>
    <t>TN</t>
  </si>
  <si>
    <t>BTL</t>
  </si>
  <si>
    <t>MT1007</t>
  </si>
  <si>
    <t>Đại số</t>
  </si>
  <si>
    <t>UD</t>
  </si>
  <si>
    <t>PH1003</t>
  </si>
  <si>
    <t>Vật lý 1</t>
  </si>
  <si>
    <t>MT1003</t>
  </si>
  <si>
    <t>Giải tích 1</t>
  </si>
  <si>
    <t>CO1005</t>
  </si>
  <si>
    <t>Nhập môn điện toán</t>
  </si>
  <si>
    <t>MT</t>
  </si>
  <si>
    <t>PH1007</t>
  </si>
  <si>
    <t>Thí nghiệm vật lý</t>
  </si>
  <si>
    <t>MT1005</t>
  </si>
  <si>
    <t>Giải tích 2</t>
  </si>
  <si>
    <t>CH1003</t>
  </si>
  <si>
    <t>Hóa đại cương</t>
  </si>
  <si>
    <t>HC</t>
  </si>
  <si>
    <t>SP1003</t>
  </si>
  <si>
    <t>Những nguyên lý cơ bản của chủ nghĩa Mác-Lênin</t>
  </si>
  <si>
    <t>CO1011</t>
  </si>
  <si>
    <t>Kỹ thuật lập trình</t>
  </si>
  <si>
    <t>CO2025</t>
  </si>
  <si>
    <t>Tin Học Quản Lý</t>
  </si>
  <si>
    <t>CO2007</t>
  </si>
  <si>
    <t>Kiến trúc máy tính</t>
  </si>
  <si>
    <t>SP1007</t>
  </si>
  <si>
    <t>Pháp luật Việt Nam đại cương</t>
  </si>
  <si>
    <t>GH</t>
  </si>
  <si>
    <t>CO2005</t>
  </si>
  <si>
    <t>Lập trình hướng đối tượng</t>
  </si>
  <si>
    <t>MT2001</t>
  </si>
  <si>
    <t>Xác suất và thống kê</t>
  </si>
  <si>
    <t>CO2013</t>
  </si>
  <si>
    <t>Hệ cơ sở dữ liệu</t>
  </si>
  <si>
    <t>CO2003</t>
  </si>
  <si>
    <t>Cấu trúc dữ liệu và giải thuật</t>
  </si>
  <si>
    <t>CO2017</t>
  </si>
  <si>
    <t>Hệ điều hành</t>
  </si>
  <si>
    <t>CO2023</t>
  </si>
  <si>
    <t>Đồ Án 1</t>
  </si>
  <si>
    <t>CO2027</t>
  </si>
  <si>
    <t>Thiết Kế Web</t>
  </si>
  <si>
    <t>CO2001</t>
  </si>
  <si>
    <t>Kỹ năng chuyên nghiệp cho kỹ sư</t>
  </si>
  <si>
    <t>CO3077</t>
  </si>
  <si>
    <t>Lập trình ứng dụng CSDL</t>
  </si>
  <si>
    <t>CO3049</t>
  </si>
  <si>
    <t>Lập trình web</t>
  </si>
  <si>
    <t>CO3079</t>
  </si>
  <si>
    <t>Quản Trị Mạng</t>
  </si>
  <si>
    <t>CO3075</t>
  </si>
  <si>
    <t>Đồ Án 2</t>
  </si>
  <si>
    <t>SP1005</t>
  </si>
  <si>
    <t>Tư tưởng Hồ Chí Minh</t>
  </si>
  <si>
    <t>CO3001</t>
  </si>
  <si>
    <t>Công nghệ phần mềm</t>
  </si>
  <si>
    <t>CO3081</t>
  </si>
  <si>
    <t>Đồ Họa Ứng Dụng</t>
  </si>
  <si>
    <t>CO3031</t>
  </si>
  <si>
    <t>Phân tích và thiết kế giải thuật</t>
  </si>
  <si>
    <t>CO3021</t>
  </si>
  <si>
    <t>Hệ quản trị cơ sở dữ liệu</t>
  </si>
  <si>
    <t>CO3003</t>
  </si>
  <si>
    <t>Mạng máy tính</t>
  </si>
  <si>
    <t>SP1009</t>
  </si>
  <si>
    <t>Đường lối cách mạng của Đảng Cộng sản Việt Nam</t>
  </si>
  <si>
    <t>CO4009</t>
  </si>
  <si>
    <t>Toán Rời Rạc</t>
  </si>
  <si>
    <t>CO4011</t>
  </si>
  <si>
    <t>Kiểm Tra Thử Phần Mềm</t>
  </si>
  <si>
    <t>CO4007</t>
  </si>
  <si>
    <t>Đồ Án 3</t>
  </si>
  <si>
    <t>CO4013</t>
  </si>
  <si>
    <t>Lập Trình Mạng</t>
  </si>
  <si>
    <t>CO3333</t>
  </si>
  <si>
    <t>Thực Tập Tốt Nghiệp</t>
  </si>
  <si>
    <t>CO4015</t>
  </si>
  <si>
    <t>Công Nghệ XML Và Ứng Dụng</t>
  </si>
  <si>
    <t>CO4017</t>
  </si>
  <si>
    <t>An Ninh Mạng</t>
  </si>
  <si>
    <t>CO4019</t>
  </si>
  <si>
    <t>Công Nghệ Java</t>
  </si>
  <si>
    <t>CO3033</t>
  </si>
  <si>
    <t>Bảo mật cho hệ thống thông tin</t>
  </si>
  <si>
    <t>CO4331</t>
  </si>
  <si>
    <t>Đề cương luận văn tốt nghiệp</t>
  </si>
  <si>
    <t>CO4333</t>
  </si>
  <si>
    <t>Luận văn tốt nghiệp</t>
  </si>
  <si>
    <t>Học kỳ</t>
  </si>
  <si>
    <r>
      <t>Ngành:  </t>
    </r>
    <r>
      <rPr>
        <b/>
        <sz val="20"/>
        <color rgb="FFFF0000"/>
        <rFont val="Verdana"/>
        <family val="2"/>
      </rPr>
      <t> Khoa học máy tính</t>
    </r>
  </si>
  <si>
    <r>
      <t>Chuyên ngành:  </t>
    </r>
    <r>
      <rPr>
        <b/>
        <sz val="20"/>
        <color rgb="FF333333"/>
        <rFont val="Verdana"/>
        <family val="2"/>
      </rPr>
      <t>Công Nghệ Thông Tin (Hệ VLVH)</t>
    </r>
  </si>
  <si>
    <t>CO2027 - Thiết Kế Web, CO2013 - Hệ cơ sở dữ liệu</t>
  </si>
  <si>
    <t>CO2003 - Cấu trúc dữ liệu và giải thuật</t>
  </si>
  <si>
    <t>CO2003 - Cấu trúc dữ liệu và giải thuật, CO3001 - Công nghệ phần mềm</t>
  </si>
  <si>
    <t>CO1011 - Kỹ thuật lập trình</t>
  </si>
  <si>
    <t>CO2025 - Tin Học Quản Lý</t>
  </si>
  <si>
    <t>CO2005 - Lập trình hướng đối tượng</t>
  </si>
  <si>
    <t>SP1003 - Những nguyên lý cơ bản của chủ nghĩa Mác-Lênin</t>
  </si>
  <si>
    <t>CO2013 - Hệ cơ sở dữ liệu</t>
  </si>
  <si>
    <t>Khoa phụ trách</t>
  </si>
  <si>
    <t>TUD - Toán ứng Dụng</t>
  </si>
  <si>
    <t>VLY - Vật Lý ứng dụng</t>
  </si>
  <si>
    <t>GTI - Giáo Vụ Khoa Tin Học</t>
  </si>
  <si>
    <t>HVC - Kỹ Thuật Hóa Vô Cơ</t>
  </si>
  <si>
    <t>MLE - Lý Luận Chính Trị</t>
  </si>
  <si>
    <t>DTO - Khoa Học Máy Tính</t>
  </si>
  <si>
    <t xml:space="preserve"> - </t>
  </si>
  <si>
    <t>KTM - Kỹ Thuật Máy Tính</t>
  </si>
  <si>
    <t>PDT - Phòng Đào Tạo</t>
  </si>
  <si>
    <t>CPM - Công Nghệ Phần Mềm</t>
  </si>
  <si>
    <t>CDL - Hệ Thống Thông Tin</t>
  </si>
  <si>
    <t>PMH - Hệ Thống &amp; Mạng Máy Tính</t>
  </si>
  <si>
    <t>Điểm TK</t>
  </si>
  <si>
    <t>Điểm TBTL</t>
  </si>
  <si>
    <t>Tổng 
số 
môn</t>
  </si>
  <si>
    <t>Số 
môn 
được 
miễn</t>
  </si>
  <si>
    <t>Số 
môn 
chưa 
học</t>
  </si>
  <si>
    <t>Tổng
 số 
tín chỉ môn học</t>
  </si>
  <si>
    <t>Số 
tín 
chỉ 
tích
 lũy</t>
  </si>
  <si>
    <t>Điểm 
trung 
bình 
tích 
lũy</t>
  </si>
  <si>
    <t>Điểm TB hiện tại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</si>
</sst>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.5"/>
      <color rgb="FF333333"/>
      <name val="Verdana"/>
      <family val="2"/>
    </font>
    <font>
      <sz val="10.5"/>
      <color rgb="FF333333"/>
      <name val="Verdan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333333"/>
      <name val="Verdana"/>
      <family val="2"/>
    </font>
    <font>
      <b/>
      <sz val="20"/>
      <color rgb="FFFF0000"/>
      <name val="Verdana"/>
      <family val="2"/>
    </font>
    <font>
      <b/>
      <sz val="20"/>
      <color rgb="FF333333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0" fillId="0" borderId="1" xfId="0" applyBorder="1"/>
    <xf numFmtId="0" fontId="0" fillId="8" borderId="1" xfId="0" applyFill="1" applyBorder="1"/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topLeftCell="A16" workbookViewId="0">
      <selection activeCell="R20" sqref="R20"/>
    </sheetView>
  </sheetViews>
  <sheetFormatPr defaultRowHeight="15" x14ac:dyDescent="0.25"/>
  <cols>
    <col min="3" max="3" width="9.140625" customWidth="1"/>
    <col min="4" max="4" width="28.5703125" customWidth="1"/>
    <col min="5" max="5" width="11.5703125" customWidth="1"/>
    <col min="6" max="6" width="25" customWidth="1"/>
    <col min="7" max="7" width="8.42578125" customWidth="1"/>
    <col min="8" max="9" width="9.140625" customWidth="1"/>
    <col min="10" max="10" width="9.85546875" customWidth="1"/>
    <col min="11" max="12" width="9.140625" customWidth="1"/>
    <col min="13" max="13" width="40.85546875" customWidth="1"/>
    <col min="14" max="14" width="14" style="8" customWidth="1"/>
  </cols>
  <sheetData>
    <row r="1" spans="1:15" ht="26.25" customHeight="1" x14ac:dyDescent="0.25">
      <c r="A1" s="38" t="s">
        <v>100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5" ht="26.25" customHeight="1" x14ac:dyDescent="0.25">
      <c r="A2" s="39" t="s">
        <v>101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4" spans="1:15" ht="141" customHeight="1" x14ac:dyDescent="0.35">
      <c r="A4" s="21" t="s">
        <v>125</v>
      </c>
      <c r="B4" s="22">
        <f>COUNT(B6:B47)</f>
        <v>42</v>
      </c>
      <c r="C4" s="23" t="s">
        <v>126</v>
      </c>
      <c r="D4" s="24">
        <f>COUNTIF(N6:N47,12)</f>
        <v>22</v>
      </c>
      <c r="E4" s="25" t="s">
        <v>127</v>
      </c>
      <c r="F4" s="26">
        <f>COUNTBLANK(N6:N47)</f>
        <v>3</v>
      </c>
      <c r="G4" s="27" t="s">
        <v>128</v>
      </c>
      <c r="H4" s="28">
        <f>SUMIF(N6:N47,"&lt;&gt;12",G6:G47)</f>
        <v>68</v>
      </c>
      <c r="I4" s="29" t="s">
        <v>129</v>
      </c>
      <c r="J4" s="30">
        <f>SUMIFS(G6:G47,N6:N47, "&lt;&gt;", N6:N47, "&lt;&gt;12")</f>
        <v>55</v>
      </c>
      <c r="K4" s="31" t="s">
        <v>130</v>
      </c>
      <c r="L4" s="32">
        <f>SUM(O6:O47)</f>
        <v>6.9500000000000011</v>
      </c>
      <c r="M4" s="36" t="s">
        <v>131</v>
      </c>
      <c r="N4" s="37">
        <f>AVERAGEIFS(N6:N47,N6:N47,"&lt;&gt;",N6:N47,"&lt;=10")</f>
        <v>8.5588235294117645</v>
      </c>
      <c r="O4" s="33"/>
    </row>
    <row r="5" spans="1:15" ht="45.75" customHeight="1" x14ac:dyDescent="0.25">
      <c r="A5" s="17" t="s">
        <v>99</v>
      </c>
      <c r="B5" s="17" t="s">
        <v>0</v>
      </c>
      <c r="C5" s="17" t="s">
        <v>1</v>
      </c>
      <c r="D5" s="17" t="s">
        <v>2</v>
      </c>
      <c r="E5" s="17" t="s">
        <v>110</v>
      </c>
      <c r="F5" s="17" t="s">
        <v>3</v>
      </c>
      <c r="G5" s="17" t="s">
        <v>5</v>
      </c>
      <c r="H5" s="1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17" t="s">
        <v>4</v>
      </c>
      <c r="N5" s="18" t="s">
        <v>123</v>
      </c>
      <c r="O5" s="7" t="s">
        <v>124</v>
      </c>
    </row>
    <row r="6" spans="1:15" ht="27" x14ac:dyDescent="0.25">
      <c r="A6" s="19">
        <v>6</v>
      </c>
      <c r="B6" s="19">
        <v>28</v>
      </c>
      <c r="C6" s="19" t="s">
        <v>69</v>
      </c>
      <c r="D6" s="19" t="s">
        <v>70</v>
      </c>
      <c r="E6" s="19" t="s">
        <v>20</v>
      </c>
      <c r="F6" s="19" t="s">
        <v>116</v>
      </c>
      <c r="G6" s="19">
        <v>3</v>
      </c>
      <c r="H6" s="19">
        <v>45</v>
      </c>
      <c r="I6" s="19">
        <v>45</v>
      </c>
      <c r="J6" s="19"/>
      <c r="K6" s="19"/>
      <c r="L6" s="19"/>
      <c r="M6" s="19" t="s">
        <v>103</v>
      </c>
      <c r="N6" s="20">
        <v>7.5</v>
      </c>
      <c r="O6" s="34">
        <f>IF(N6&lt;&gt;12, ROUND((N6*G6)/$H$4,2), 0)</f>
        <v>0.33</v>
      </c>
    </row>
    <row r="7" spans="1:15" ht="27" x14ac:dyDescent="0.25">
      <c r="A7" s="3">
        <v>7</v>
      </c>
      <c r="B7" s="3">
        <v>34</v>
      </c>
      <c r="C7" s="3" t="s">
        <v>81</v>
      </c>
      <c r="D7" s="3" t="s">
        <v>82</v>
      </c>
      <c r="E7" s="3" t="s">
        <v>20</v>
      </c>
      <c r="F7" s="3" t="s">
        <v>117</v>
      </c>
      <c r="G7" s="3">
        <v>1</v>
      </c>
      <c r="H7" s="3">
        <v>45</v>
      </c>
      <c r="I7" s="3"/>
      <c r="J7" s="3"/>
      <c r="K7" s="3"/>
      <c r="L7" s="3"/>
      <c r="M7" s="3"/>
      <c r="N7" s="10">
        <v>7.5</v>
      </c>
      <c r="O7" s="34">
        <f t="shared" ref="O7:O47" si="0">IF(N7&lt;&gt;12, ROUND((N7*G7)/$H$4,2), 0)</f>
        <v>0.11</v>
      </c>
    </row>
    <row r="8" spans="1:15" ht="27" x14ac:dyDescent="0.25">
      <c r="A8" s="3">
        <v>8</v>
      </c>
      <c r="B8" s="3">
        <v>40</v>
      </c>
      <c r="C8" s="3" t="s">
        <v>93</v>
      </c>
      <c r="D8" s="3" t="s">
        <v>94</v>
      </c>
      <c r="E8" s="3" t="s">
        <v>20</v>
      </c>
      <c r="F8" s="3" t="s">
        <v>121</v>
      </c>
      <c r="G8" s="3">
        <v>3</v>
      </c>
      <c r="H8" s="3">
        <v>60</v>
      </c>
      <c r="I8" s="3">
        <v>30</v>
      </c>
      <c r="J8" s="3"/>
      <c r="K8" s="3">
        <v>30</v>
      </c>
      <c r="L8" s="3">
        <v>0.1</v>
      </c>
      <c r="M8" s="3" t="s">
        <v>109</v>
      </c>
      <c r="N8" s="10">
        <v>7.5</v>
      </c>
      <c r="O8" s="34">
        <f t="shared" si="0"/>
        <v>0.33</v>
      </c>
    </row>
    <row r="9" spans="1:15" ht="27" x14ac:dyDescent="0.25">
      <c r="A9" s="3">
        <v>5</v>
      </c>
      <c r="B9" s="3">
        <v>21</v>
      </c>
      <c r="C9" s="3" t="s">
        <v>55</v>
      </c>
      <c r="D9" s="3" t="s">
        <v>56</v>
      </c>
      <c r="E9" s="3" t="s">
        <v>20</v>
      </c>
      <c r="F9" s="3" t="s">
        <v>117</v>
      </c>
      <c r="G9" s="3">
        <v>4</v>
      </c>
      <c r="H9" s="6">
        <v>75</v>
      </c>
      <c r="I9" s="6">
        <v>45</v>
      </c>
      <c r="J9" s="3"/>
      <c r="K9" s="6">
        <v>30</v>
      </c>
      <c r="L9" s="3"/>
      <c r="M9" s="3" t="s">
        <v>107</v>
      </c>
      <c r="N9" s="10">
        <v>7.5</v>
      </c>
      <c r="O9" s="34">
        <f t="shared" si="0"/>
        <v>0.44</v>
      </c>
    </row>
    <row r="10" spans="1:15" ht="27" x14ac:dyDescent="0.25">
      <c r="A10" s="3">
        <v>2</v>
      </c>
      <c r="B10" s="3">
        <v>6</v>
      </c>
      <c r="C10" s="3" t="s">
        <v>23</v>
      </c>
      <c r="D10" s="3" t="s">
        <v>24</v>
      </c>
      <c r="E10" s="3" t="s">
        <v>13</v>
      </c>
      <c r="F10" s="3" t="s">
        <v>111</v>
      </c>
      <c r="G10" s="3">
        <v>4</v>
      </c>
      <c r="H10" s="3">
        <v>75</v>
      </c>
      <c r="I10" s="3">
        <v>45</v>
      </c>
      <c r="J10" s="3">
        <v>30</v>
      </c>
      <c r="K10" s="3"/>
      <c r="L10" s="3">
        <v>0.1</v>
      </c>
      <c r="M10" s="3"/>
      <c r="N10" s="10">
        <v>8</v>
      </c>
      <c r="O10" s="34">
        <f t="shared" si="0"/>
        <v>0.47</v>
      </c>
    </row>
    <row r="11" spans="1:15" ht="27" x14ac:dyDescent="0.25">
      <c r="A11" s="3">
        <v>6</v>
      </c>
      <c r="B11" s="3">
        <v>29</v>
      </c>
      <c r="C11" s="3" t="s">
        <v>71</v>
      </c>
      <c r="D11" s="3" t="s">
        <v>72</v>
      </c>
      <c r="E11" s="3" t="s">
        <v>20</v>
      </c>
      <c r="F11" s="3" t="s">
        <v>121</v>
      </c>
      <c r="G11" s="3">
        <v>3</v>
      </c>
      <c r="H11" s="3">
        <v>45</v>
      </c>
      <c r="I11" s="3">
        <v>45</v>
      </c>
      <c r="J11" s="3"/>
      <c r="K11" s="3"/>
      <c r="L11" s="3">
        <v>0.1</v>
      </c>
      <c r="M11" s="3" t="s">
        <v>109</v>
      </c>
      <c r="N11" s="10">
        <v>8</v>
      </c>
      <c r="O11" s="34">
        <f t="shared" si="0"/>
        <v>0.35</v>
      </c>
    </row>
    <row r="12" spans="1:15" ht="27" x14ac:dyDescent="0.25">
      <c r="A12" s="3">
        <v>6</v>
      </c>
      <c r="B12" s="3">
        <v>30</v>
      </c>
      <c r="C12" s="3" t="s">
        <v>73</v>
      </c>
      <c r="D12" s="3" t="s">
        <v>74</v>
      </c>
      <c r="E12" s="3" t="s">
        <v>20</v>
      </c>
      <c r="F12" s="3" t="s">
        <v>122</v>
      </c>
      <c r="G12" s="3">
        <v>4</v>
      </c>
      <c r="H12" s="3">
        <v>75</v>
      </c>
      <c r="I12" s="3">
        <v>45</v>
      </c>
      <c r="J12" s="3"/>
      <c r="K12" s="3">
        <v>30</v>
      </c>
      <c r="L12" s="3">
        <v>0.1</v>
      </c>
      <c r="M12" s="3"/>
      <c r="N12" s="10">
        <v>8</v>
      </c>
      <c r="O12" s="34">
        <f t="shared" si="0"/>
        <v>0.47</v>
      </c>
    </row>
    <row r="13" spans="1:15" ht="27" x14ac:dyDescent="0.25">
      <c r="A13" s="3">
        <v>3</v>
      </c>
      <c r="B13" s="3">
        <v>11</v>
      </c>
      <c r="C13" s="3" t="s">
        <v>34</v>
      </c>
      <c r="D13" s="3" t="s">
        <v>35</v>
      </c>
      <c r="E13" s="3" t="s">
        <v>20</v>
      </c>
      <c r="F13" s="3" t="s">
        <v>118</v>
      </c>
      <c r="G13" s="3">
        <v>4</v>
      </c>
      <c r="H13" s="3">
        <v>75</v>
      </c>
      <c r="I13" s="3">
        <v>45</v>
      </c>
      <c r="J13" s="3"/>
      <c r="K13" s="3">
        <v>30</v>
      </c>
      <c r="L13" s="3">
        <v>0.1</v>
      </c>
      <c r="M13" s="3" t="s">
        <v>105</v>
      </c>
      <c r="N13" s="10">
        <v>8.5</v>
      </c>
      <c r="O13" s="34">
        <f t="shared" si="0"/>
        <v>0.5</v>
      </c>
    </row>
    <row r="14" spans="1:15" ht="27" x14ac:dyDescent="0.25">
      <c r="A14" s="3">
        <v>6</v>
      </c>
      <c r="B14" s="3">
        <v>26</v>
      </c>
      <c r="C14" s="3" t="s">
        <v>65</v>
      </c>
      <c r="D14" s="3" t="s">
        <v>66</v>
      </c>
      <c r="E14" s="3" t="s">
        <v>20</v>
      </c>
      <c r="F14" s="3" t="s">
        <v>120</v>
      </c>
      <c r="G14" s="3">
        <v>3</v>
      </c>
      <c r="H14" s="3">
        <v>45</v>
      </c>
      <c r="I14" s="3">
        <v>45</v>
      </c>
      <c r="J14" s="3"/>
      <c r="K14" s="3"/>
      <c r="L14" s="3"/>
      <c r="M14" s="3" t="s">
        <v>105</v>
      </c>
      <c r="N14" s="10">
        <v>8.5</v>
      </c>
      <c r="O14" s="34">
        <f t="shared" si="0"/>
        <v>0.38</v>
      </c>
    </row>
    <row r="15" spans="1:15" ht="27" x14ac:dyDescent="0.25">
      <c r="A15" s="3">
        <v>5</v>
      </c>
      <c r="B15" s="3">
        <v>23</v>
      </c>
      <c r="C15" s="3" t="s">
        <v>59</v>
      </c>
      <c r="D15" s="3" t="s">
        <v>60</v>
      </c>
      <c r="E15" s="3" t="s">
        <v>20</v>
      </c>
      <c r="F15" s="3" t="s">
        <v>117</v>
      </c>
      <c r="G15" s="3">
        <v>4</v>
      </c>
      <c r="H15" s="6">
        <v>75</v>
      </c>
      <c r="I15" s="6">
        <v>45</v>
      </c>
      <c r="J15" s="3"/>
      <c r="K15" s="6">
        <v>30</v>
      </c>
      <c r="L15" s="3"/>
      <c r="M15" s="3"/>
      <c r="N15" s="10">
        <v>9</v>
      </c>
      <c r="O15" s="35">
        <f t="shared" si="0"/>
        <v>0.53</v>
      </c>
    </row>
    <row r="16" spans="1:15" ht="27" x14ac:dyDescent="0.25">
      <c r="A16" s="3">
        <v>5</v>
      </c>
      <c r="B16" s="3">
        <v>24</v>
      </c>
      <c r="C16" s="3" t="s">
        <v>61</v>
      </c>
      <c r="D16" s="3" t="s">
        <v>62</v>
      </c>
      <c r="E16" s="3" t="s">
        <v>20</v>
      </c>
      <c r="F16" s="3" t="s">
        <v>117</v>
      </c>
      <c r="G16" s="3">
        <v>1</v>
      </c>
      <c r="H16" s="6">
        <v>30</v>
      </c>
      <c r="I16" s="3"/>
      <c r="J16" s="3"/>
      <c r="K16" s="3"/>
      <c r="L16" s="3"/>
      <c r="M16" s="3"/>
      <c r="N16" s="10">
        <v>9</v>
      </c>
      <c r="O16" s="34">
        <f t="shared" si="0"/>
        <v>0.13</v>
      </c>
    </row>
    <row r="17" spans="1:15" ht="27" x14ac:dyDescent="0.25">
      <c r="A17" s="3">
        <v>8</v>
      </c>
      <c r="B17" s="3">
        <v>38</v>
      </c>
      <c r="C17" s="3" t="s">
        <v>89</v>
      </c>
      <c r="D17" s="3" t="s">
        <v>90</v>
      </c>
      <c r="E17" s="3" t="s">
        <v>20</v>
      </c>
      <c r="F17" s="3" t="s">
        <v>117</v>
      </c>
      <c r="G17" s="3">
        <v>4</v>
      </c>
      <c r="H17" s="3">
        <v>75</v>
      </c>
      <c r="I17" s="3">
        <v>45</v>
      </c>
      <c r="J17" s="3"/>
      <c r="K17" s="3">
        <v>30</v>
      </c>
      <c r="L17" s="3"/>
      <c r="M17" s="3"/>
      <c r="N17" s="10">
        <v>9</v>
      </c>
      <c r="O17" s="34">
        <f t="shared" si="0"/>
        <v>0.53</v>
      </c>
    </row>
    <row r="18" spans="1:15" ht="27" x14ac:dyDescent="0.25">
      <c r="A18" s="3">
        <v>3</v>
      </c>
      <c r="B18" s="3">
        <v>10</v>
      </c>
      <c r="C18" s="3" t="s">
        <v>32</v>
      </c>
      <c r="D18" s="3" t="s">
        <v>33</v>
      </c>
      <c r="E18" s="3" t="s">
        <v>20</v>
      </c>
      <c r="F18" s="3" t="s">
        <v>117</v>
      </c>
      <c r="G18" s="3">
        <v>4</v>
      </c>
      <c r="H18" s="3">
        <v>75</v>
      </c>
      <c r="I18" s="3">
        <v>45</v>
      </c>
      <c r="J18" s="3"/>
      <c r="K18" s="3">
        <v>30</v>
      </c>
      <c r="L18" s="3"/>
      <c r="M18" s="3"/>
      <c r="N18" s="10">
        <v>9.5</v>
      </c>
      <c r="O18" s="34">
        <f t="shared" si="0"/>
        <v>0.56000000000000005</v>
      </c>
    </row>
    <row r="19" spans="1:15" ht="40.5" x14ac:dyDescent="0.25">
      <c r="A19" s="3">
        <v>7</v>
      </c>
      <c r="B19" s="3">
        <v>33</v>
      </c>
      <c r="C19" s="3" t="s">
        <v>79</v>
      </c>
      <c r="D19" s="3" t="s">
        <v>80</v>
      </c>
      <c r="E19" s="3" t="s">
        <v>20</v>
      </c>
      <c r="F19" s="3" t="s">
        <v>117</v>
      </c>
      <c r="G19" s="3">
        <v>3</v>
      </c>
      <c r="H19" s="3">
        <v>60</v>
      </c>
      <c r="I19" s="3">
        <v>30</v>
      </c>
      <c r="J19" s="3"/>
      <c r="K19" s="3">
        <v>30</v>
      </c>
      <c r="L19" s="3"/>
      <c r="M19" s="3" t="s">
        <v>104</v>
      </c>
      <c r="N19" s="10">
        <v>9.5</v>
      </c>
      <c r="O19" s="34">
        <f t="shared" si="0"/>
        <v>0.42</v>
      </c>
    </row>
    <row r="20" spans="1:15" ht="27" x14ac:dyDescent="0.25">
      <c r="A20" s="3">
        <v>7</v>
      </c>
      <c r="B20" s="3">
        <v>35</v>
      </c>
      <c r="C20" s="3" t="s">
        <v>83</v>
      </c>
      <c r="D20" s="3" t="s">
        <v>84</v>
      </c>
      <c r="E20" s="3" t="s">
        <v>20</v>
      </c>
      <c r="F20" s="3" t="s">
        <v>117</v>
      </c>
      <c r="G20" s="3">
        <v>4</v>
      </c>
      <c r="H20" s="3">
        <v>75</v>
      </c>
      <c r="I20" s="3">
        <v>45</v>
      </c>
      <c r="J20" s="3"/>
      <c r="K20" s="3">
        <v>30</v>
      </c>
      <c r="L20" s="3"/>
      <c r="M20" s="3"/>
      <c r="N20" s="10">
        <v>9.5</v>
      </c>
      <c r="O20" s="34">
        <f t="shared" si="0"/>
        <v>0.56000000000000005</v>
      </c>
    </row>
    <row r="21" spans="1:15" ht="27" x14ac:dyDescent="0.25">
      <c r="A21" s="3">
        <v>7</v>
      </c>
      <c r="B21" s="3">
        <v>36</v>
      </c>
      <c r="C21" s="3" t="s">
        <v>85</v>
      </c>
      <c r="D21" s="3" t="s">
        <v>86</v>
      </c>
      <c r="E21" s="3" t="s">
        <v>20</v>
      </c>
      <c r="F21" s="3" t="s">
        <v>117</v>
      </c>
      <c r="G21" s="3">
        <v>2</v>
      </c>
      <c r="H21" s="3"/>
      <c r="I21" s="3"/>
      <c r="J21" s="3"/>
      <c r="K21" s="3"/>
      <c r="L21" s="3"/>
      <c r="M21" s="3"/>
      <c r="N21" s="10">
        <v>9.5</v>
      </c>
      <c r="O21" s="34">
        <f t="shared" si="0"/>
        <v>0.28000000000000003</v>
      </c>
    </row>
    <row r="22" spans="1:15" ht="27" x14ac:dyDescent="0.25">
      <c r="A22" s="3">
        <v>8</v>
      </c>
      <c r="B22" s="3">
        <v>39</v>
      </c>
      <c r="C22" s="3" t="s">
        <v>91</v>
      </c>
      <c r="D22" s="3" t="s">
        <v>92</v>
      </c>
      <c r="E22" s="3" t="s">
        <v>20</v>
      </c>
      <c r="F22" s="3" t="s">
        <v>117</v>
      </c>
      <c r="G22" s="3">
        <v>4</v>
      </c>
      <c r="H22" s="3">
        <v>75</v>
      </c>
      <c r="I22" s="3">
        <v>45</v>
      </c>
      <c r="J22" s="3"/>
      <c r="K22" s="3">
        <v>30</v>
      </c>
      <c r="L22" s="3"/>
      <c r="M22" s="3"/>
      <c r="N22" s="10">
        <v>9.5</v>
      </c>
      <c r="O22" s="34">
        <f t="shared" si="0"/>
        <v>0.56000000000000005</v>
      </c>
    </row>
    <row r="23" spans="1:15" ht="27" x14ac:dyDescent="0.25">
      <c r="A23" s="2">
        <v>1</v>
      </c>
      <c r="B23" s="2">
        <v>1</v>
      </c>
      <c r="C23" s="2" t="s">
        <v>11</v>
      </c>
      <c r="D23" s="2" t="s">
        <v>12</v>
      </c>
      <c r="E23" s="2" t="s">
        <v>13</v>
      </c>
      <c r="F23" s="2" t="s">
        <v>111</v>
      </c>
      <c r="G23" s="2">
        <v>3</v>
      </c>
      <c r="H23" s="2">
        <v>60</v>
      </c>
      <c r="I23" s="2">
        <v>30</v>
      </c>
      <c r="J23" s="2">
        <v>30</v>
      </c>
      <c r="K23" s="2">
        <v>0</v>
      </c>
      <c r="L23" s="2">
        <v>0.1</v>
      </c>
      <c r="M23" s="2"/>
      <c r="N23" s="9">
        <v>12</v>
      </c>
      <c r="O23" s="34">
        <f t="shared" si="0"/>
        <v>0</v>
      </c>
    </row>
    <row r="24" spans="1:15" ht="18.75" x14ac:dyDescent="0.25">
      <c r="A24" s="2">
        <v>1</v>
      </c>
      <c r="B24" s="2">
        <v>2</v>
      </c>
      <c r="C24" s="2" t="s">
        <v>14</v>
      </c>
      <c r="D24" s="2" t="s">
        <v>15</v>
      </c>
      <c r="E24" s="2" t="s">
        <v>13</v>
      </c>
      <c r="F24" s="2" t="s">
        <v>112</v>
      </c>
      <c r="G24" s="2">
        <v>4</v>
      </c>
      <c r="H24" s="2">
        <v>75</v>
      </c>
      <c r="I24" s="2">
        <v>45</v>
      </c>
      <c r="J24" s="2">
        <v>30</v>
      </c>
      <c r="K24" s="2">
        <v>0</v>
      </c>
      <c r="L24" s="2">
        <v>0.1</v>
      </c>
      <c r="M24" s="2"/>
      <c r="N24" s="9">
        <v>12</v>
      </c>
      <c r="O24" s="34">
        <f t="shared" si="0"/>
        <v>0</v>
      </c>
    </row>
    <row r="25" spans="1:15" ht="27" x14ac:dyDescent="0.25">
      <c r="A25" s="2">
        <v>1</v>
      </c>
      <c r="B25" s="2">
        <v>3</v>
      </c>
      <c r="C25" s="2" t="s">
        <v>16</v>
      </c>
      <c r="D25" s="2" t="s">
        <v>17</v>
      </c>
      <c r="E25" s="2" t="s">
        <v>13</v>
      </c>
      <c r="F25" s="2" t="s">
        <v>111</v>
      </c>
      <c r="G25" s="2">
        <v>4</v>
      </c>
      <c r="H25" s="2">
        <v>75</v>
      </c>
      <c r="I25" s="2">
        <v>45</v>
      </c>
      <c r="J25" s="2">
        <v>30</v>
      </c>
      <c r="K25" s="2">
        <v>0</v>
      </c>
      <c r="L25" s="2">
        <v>0.1</v>
      </c>
      <c r="M25" s="2"/>
      <c r="N25" s="9">
        <v>12</v>
      </c>
      <c r="O25" s="34">
        <f t="shared" si="0"/>
        <v>0</v>
      </c>
    </row>
    <row r="26" spans="1:15" ht="27" x14ac:dyDescent="0.25">
      <c r="A26" s="2">
        <v>1</v>
      </c>
      <c r="B26" s="2">
        <v>4</v>
      </c>
      <c r="C26" s="2" t="s">
        <v>18</v>
      </c>
      <c r="D26" s="2" t="s">
        <v>19</v>
      </c>
      <c r="E26" s="2" t="s">
        <v>20</v>
      </c>
      <c r="F26" s="2" t="s">
        <v>113</v>
      </c>
      <c r="G26" s="2">
        <v>3</v>
      </c>
      <c r="H26" s="2">
        <v>60</v>
      </c>
      <c r="I26" s="2">
        <v>30</v>
      </c>
      <c r="J26" s="2"/>
      <c r="K26" s="2">
        <v>30</v>
      </c>
      <c r="L26" s="2">
        <v>0.1</v>
      </c>
      <c r="M26" s="2"/>
      <c r="N26" s="9">
        <v>12</v>
      </c>
      <c r="O26" s="34">
        <f t="shared" si="0"/>
        <v>0</v>
      </c>
    </row>
    <row r="27" spans="1:15" ht="18.75" x14ac:dyDescent="0.25">
      <c r="A27" s="2">
        <v>1</v>
      </c>
      <c r="B27" s="2">
        <v>5</v>
      </c>
      <c r="C27" s="2" t="s">
        <v>21</v>
      </c>
      <c r="D27" s="2" t="s">
        <v>22</v>
      </c>
      <c r="E27" s="2" t="s">
        <v>13</v>
      </c>
      <c r="F27" s="2" t="s">
        <v>112</v>
      </c>
      <c r="G27" s="2">
        <v>1</v>
      </c>
      <c r="H27" s="2">
        <v>30</v>
      </c>
      <c r="I27" s="2"/>
      <c r="J27" s="2"/>
      <c r="K27" s="2">
        <v>30</v>
      </c>
      <c r="L27" s="2"/>
      <c r="M27" s="14"/>
      <c r="N27" s="13">
        <v>12</v>
      </c>
      <c r="O27" s="34">
        <f t="shared" si="0"/>
        <v>0</v>
      </c>
    </row>
    <row r="28" spans="1:15" ht="27" x14ac:dyDescent="0.25">
      <c r="A28" s="2">
        <v>2</v>
      </c>
      <c r="B28" s="2">
        <v>7</v>
      </c>
      <c r="C28" s="2" t="s">
        <v>25</v>
      </c>
      <c r="D28" s="2" t="s">
        <v>26</v>
      </c>
      <c r="E28" s="2" t="s">
        <v>27</v>
      </c>
      <c r="F28" s="2" t="s">
        <v>114</v>
      </c>
      <c r="G28" s="2">
        <v>3</v>
      </c>
      <c r="H28" s="2">
        <v>60</v>
      </c>
      <c r="I28" s="2">
        <v>30</v>
      </c>
      <c r="J28" s="2">
        <v>10</v>
      </c>
      <c r="K28" s="2">
        <v>20</v>
      </c>
      <c r="L28" s="2"/>
      <c r="M28" s="2"/>
      <c r="N28" s="9">
        <v>12</v>
      </c>
      <c r="O28" s="34">
        <f t="shared" si="0"/>
        <v>0</v>
      </c>
    </row>
    <row r="29" spans="1:15" ht="27" x14ac:dyDescent="0.25">
      <c r="A29" s="2">
        <v>2</v>
      </c>
      <c r="B29" s="2">
        <v>8</v>
      </c>
      <c r="C29" s="2" t="s">
        <v>28</v>
      </c>
      <c r="D29" s="2" t="s">
        <v>29</v>
      </c>
      <c r="E29" s="2" t="s">
        <v>13</v>
      </c>
      <c r="F29" s="2" t="s">
        <v>115</v>
      </c>
      <c r="G29" s="2">
        <v>5</v>
      </c>
      <c r="H29" s="2">
        <v>105</v>
      </c>
      <c r="I29" s="2">
        <v>45</v>
      </c>
      <c r="J29" s="2">
        <v>60</v>
      </c>
      <c r="K29" s="2"/>
      <c r="L29" s="2"/>
      <c r="M29" s="2"/>
      <c r="N29" s="9">
        <v>12</v>
      </c>
      <c r="O29" s="34">
        <f t="shared" si="0"/>
        <v>0</v>
      </c>
    </row>
    <row r="30" spans="1:15" ht="27" x14ac:dyDescent="0.25">
      <c r="A30" s="2">
        <v>2</v>
      </c>
      <c r="B30" s="2">
        <v>9</v>
      </c>
      <c r="C30" s="2" t="s">
        <v>30</v>
      </c>
      <c r="D30" s="2" t="s">
        <v>31</v>
      </c>
      <c r="E30" s="2" t="s">
        <v>20</v>
      </c>
      <c r="F30" s="2" t="s">
        <v>116</v>
      </c>
      <c r="G30" s="2">
        <v>4</v>
      </c>
      <c r="H30" s="2">
        <v>75</v>
      </c>
      <c r="I30" s="2">
        <v>45</v>
      </c>
      <c r="J30" s="2"/>
      <c r="K30" s="2">
        <v>30</v>
      </c>
      <c r="L30" s="2">
        <v>0.1</v>
      </c>
      <c r="M30" s="2"/>
      <c r="N30" s="9">
        <v>12</v>
      </c>
      <c r="O30" s="34">
        <f t="shared" si="0"/>
        <v>0</v>
      </c>
    </row>
    <row r="31" spans="1:15" ht="27" x14ac:dyDescent="0.25">
      <c r="A31" s="2">
        <v>3</v>
      </c>
      <c r="B31" s="2">
        <v>12</v>
      </c>
      <c r="C31" s="2" t="s">
        <v>36</v>
      </c>
      <c r="D31" s="2" t="s">
        <v>37</v>
      </c>
      <c r="E31" s="2" t="s">
        <v>38</v>
      </c>
      <c r="F31" s="2" t="s">
        <v>119</v>
      </c>
      <c r="G31" s="2">
        <v>2</v>
      </c>
      <c r="H31" s="2">
        <v>30</v>
      </c>
      <c r="I31" s="2">
        <v>30</v>
      </c>
      <c r="J31" s="2"/>
      <c r="K31" s="2"/>
      <c r="L31" s="2"/>
      <c r="M31" s="2"/>
      <c r="N31" s="9">
        <v>12</v>
      </c>
      <c r="O31" s="34">
        <f t="shared" si="0"/>
        <v>0</v>
      </c>
    </row>
    <row r="32" spans="1:15" ht="27" x14ac:dyDescent="0.25">
      <c r="A32" s="2">
        <v>3</v>
      </c>
      <c r="B32" s="2">
        <v>13</v>
      </c>
      <c r="C32" s="2" t="s">
        <v>39</v>
      </c>
      <c r="D32" s="2" t="s">
        <v>40</v>
      </c>
      <c r="E32" s="2" t="s">
        <v>20</v>
      </c>
      <c r="F32" s="2" t="s">
        <v>120</v>
      </c>
      <c r="G32" s="2">
        <v>4</v>
      </c>
      <c r="H32" s="2">
        <v>75</v>
      </c>
      <c r="I32" s="2">
        <v>45</v>
      </c>
      <c r="J32" s="2"/>
      <c r="K32" s="2">
        <v>30</v>
      </c>
      <c r="L32" s="2"/>
      <c r="M32" s="2" t="s">
        <v>105</v>
      </c>
      <c r="N32" s="9">
        <v>12</v>
      </c>
      <c r="O32" s="34">
        <f t="shared" si="0"/>
        <v>0</v>
      </c>
    </row>
    <row r="33" spans="1:15" ht="27" x14ac:dyDescent="0.25">
      <c r="A33" s="2">
        <v>3</v>
      </c>
      <c r="B33" s="2">
        <v>14</v>
      </c>
      <c r="C33" s="2" t="s">
        <v>41</v>
      </c>
      <c r="D33" s="2" t="s">
        <v>42</v>
      </c>
      <c r="E33" s="2" t="s">
        <v>13</v>
      </c>
      <c r="F33" s="2" t="s">
        <v>111</v>
      </c>
      <c r="G33" s="2">
        <v>3</v>
      </c>
      <c r="H33" s="2">
        <v>45</v>
      </c>
      <c r="I33" s="2">
        <v>45</v>
      </c>
      <c r="J33" s="2"/>
      <c r="K33" s="2"/>
      <c r="L33" s="2">
        <v>0.1</v>
      </c>
      <c r="M33" s="2"/>
      <c r="N33" s="9">
        <v>12</v>
      </c>
      <c r="O33" s="34">
        <f t="shared" si="0"/>
        <v>0</v>
      </c>
    </row>
    <row r="34" spans="1:15" ht="27" x14ac:dyDescent="0.25">
      <c r="A34" s="2">
        <v>4</v>
      </c>
      <c r="B34" s="2">
        <v>15</v>
      </c>
      <c r="C34" s="2" t="s">
        <v>43</v>
      </c>
      <c r="D34" s="2" t="s">
        <v>44</v>
      </c>
      <c r="E34" s="2" t="s">
        <v>20</v>
      </c>
      <c r="F34" s="2" t="s">
        <v>121</v>
      </c>
      <c r="G34" s="2">
        <v>4</v>
      </c>
      <c r="H34" s="2">
        <v>75</v>
      </c>
      <c r="I34" s="2">
        <v>45</v>
      </c>
      <c r="J34" s="2">
        <v>30</v>
      </c>
      <c r="K34" s="2"/>
      <c r="L34" s="2">
        <v>0.1</v>
      </c>
      <c r="M34" s="2" t="s">
        <v>106</v>
      </c>
      <c r="N34" s="9">
        <v>12</v>
      </c>
      <c r="O34" s="34">
        <f t="shared" si="0"/>
        <v>0</v>
      </c>
    </row>
    <row r="35" spans="1:15" ht="27" x14ac:dyDescent="0.25">
      <c r="A35" s="2">
        <v>4</v>
      </c>
      <c r="B35" s="2">
        <v>16</v>
      </c>
      <c r="C35" s="2" t="s">
        <v>45</v>
      </c>
      <c r="D35" s="2" t="s">
        <v>46</v>
      </c>
      <c r="E35" s="2" t="s">
        <v>20</v>
      </c>
      <c r="F35" s="2" t="s">
        <v>116</v>
      </c>
      <c r="G35" s="2">
        <v>4</v>
      </c>
      <c r="H35" s="2">
        <v>75</v>
      </c>
      <c r="I35" s="2">
        <v>45</v>
      </c>
      <c r="J35" s="2"/>
      <c r="K35" s="2">
        <v>30</v>
      </c>
      <c r="L35" s="2">
        <v>0.1</v>
      </c>
      <c r="M35" s="2" t="s">
        <v>107</v>
      </c>
      <c r="N35" s="9">
        <v>12</v>
      </c>
      <c r="O35" s="34">
        <f t="shared" si="0"/>
        <v>0</v>
      </c>
    </row>
    <row r="36" spans="1:15" ht="27" x14ac:dyDescent="0.25">
      <c r="A36" s="2">
        <v>4</v>
      </c>
      <c r="B36" s="2">
        <v>17</v>
      </c>
      <c r="C36" s="2" t="s">
        <v>47</v>
      </c>
      <c r="D36" s="2" t="s">
        <v>48</v>
      </c>
      <c r="E36" s="2" t="s">
        <v>20</v>
      </c>
      <c r="F36" s="2" t="s">
        <v>122</v>
      </c>
      <c r="G36" s="2">
        <v>3</v>
      </c>
      <c r="H36" s="2">
        <v>60</v>
      </c>
      <c r="I36" s="2">
        <v>30</v>
      </c>
      <c r="J36" s="2"/>
      <c r="K36" s="2">
        <v>30</v>
      </c>
      <c r="L36" s="2">
        <v>0.1</v>
      </c>
      <c r="M36" s="2"/>
      <c r="N36" s="9">
        <v>12</v>
      </c>
      <c r="O36" s="34">
        <f t="shared" si="0"/>
        <v>0</v>
      </c>
    </row>
    <row r="37" spans="1:15" ht="27" x14ac:dyDescent="0.25">
      <c r="A37" s="2">
        <v>4</v>
      </c>
      <c r="B37" s="2">
        <v>18</v>
      </c>
      <c r="C37" s="2" t="s">
        <v>49</v>
      </c>
      <c r="D37" s="2" t="s">
        <v>50</v>
      </c>
      <c r="E37" s="2" t="s">
        <v>20</v>
      </c>
      <c r="F37" s="2" t="s">
        <v>117</v>
      </c>
      <c r="G37" s="2">
        <v>1</v>
      </c>
      <c r="H37" s="2">
        <v>30</v>
      </c>
      <c r="I37" s="2"/>
      <c r="J37" s="2"/>
      <c r="K37" s="2"/>
      <c r="L37" s="2"/>
      <c r="M37" s="2"/>
      <c r="N37" s="9">
        <v>12</v>
      </c>
      <c r="O37" s="34">
        <f t="shared" si="0"/>
        <v>0</v>
      </c>
    </row>
    <row r="38" spans="1:15" ht="27" x14ac:dyDescent="0.25">
      <c r="A38" s="2">
        <v>4</v>
      </c>
      <c r="B38" s="2">
        <v>19</v>
      </c>
      <c r="C38" s="2" t="s">
        <v>51</v>
      </c>
      <c r="D38" s="2" t="s">
        <v>52</v>
      </c>
      <c r="E38" s="2" t="s">
        <v>20</v>
      </c>
      <c r="F38" s="2" t="s">
        <v>117</v>
      </c>
      <c r="G38" s="2">
        <v>4</v>
      </c>
      <c r="H38" s="4">
        <v>75</v>
      </c>
      <c r="I38" s="4">
        <v>45</v>
      </c>
      <c r="J38" s="2"/>
      <c r="K38" s="4">
        <v>30</v>
      </c>
      <c r="L38" s="2"/>
      <c r="M38" s="2"/>
      <c r="N38" s="13">
        <v>12</v>
      </c>
      <c r="O38" s="34">
        <f t="shared" si="0"/>
        <v>0</v>
      </c>
    </row>
    <row r="39" spans="1:15" ht="27" x14ac:dyDescent="0.25">
      <c r="A39" s="2">
        <v>5</v>
      </c>
      <c r="B39" s="2">
        <v>20</v>
      </c>
      <c r="C39" s="2" t="s">
        <v>53</v>
      </c>
      <c r="D39" s="2" t="s">
        <v>54</v>
      </c>
      <c r="E39" s="2" t="s">
        <v>20</v>
      </c>
      <c r="F39" s="2" t="s">
        <v>113</v>
      </c>
      <c r="G39" s="2">
        <v>3</v>
      </c>
      <c r="H39" s="2">
        <v>45</v>
      </c>
      <c r="I39" s="2">
        <v>45</v>
      </c>
      <c r="J39" s="2"/>
      <c r="K39" s="2"/>
      <c r="L39" s="2"/>
      <c r="M39" s="2"/>
      <c r="N39" s="9">
        <v>12</v>
      </c>
      <c r="O39" s="34">
        <f t="shared" si="0"/>
        <v>0</v>
      </c>
    </row>
    <row r="40" spans="1:15" ht="27" x14ac:dyDescent="0.25">
      <c r="A40" s="2">
        <v>5</v>
      </c>
      <c r="B40" s="2">
        <v>22</v>
      </c>
      <c r="C40" s="2" t="s">
        <v>57</v>
      </c>
      <c r="D40" s="2" t="s">
        <v>58</v>
      </c>
      <c r="E40" s="2" t="s">
        <v>20</v>
      </c>
      <c r="F40" s="2" t="s">
        <v>122</v>
      </c>
      <c r="G40" s="2">
        <v>3</v>
      </c>
      <c r="H40" s="2">
        <v>60</v>
      </c>
      <c r="I40" s="2">
        <v>30</v>
      </c>
      <c r="J40" s="2"/>
      <c r="K40" s="2">
        <v>30</v>
      </c>
      <c r="L40" s="2">
        <v>0.1</v>
      </c>
      <c r="M40" s="2" t="s">
        <v>102</v>
      </c>
      <c r="N40" s="9">
        <v>12</v>
      </c>
      <c r="O40" s="34">
        <f t="shared" si="0"/>
        <v>0</v>
      </c>
    </row>
    <row r="41" spans="1:15" ht="27" x14ac:dyDescent="0.25">
      <c r="A41" s="2">
        <v>6</v>
      </c>
      <c r="B41" s="2">
        <v>25</v>
      </c>
      <c r="C41" s="2" t="s">
        <v>63</v>
      </c>
      <c r="D41" s="2" t="s">
        <v>64</v>
      </c>
      <c r="E41" s="2" t="s">
        <v>13</v>
      </c>
      <c r="F41" s="2" t="s">
        <v>115</v>
      </c>
      <c r="G41" s="2">
        <v>2</v>
      </c>
      <c r="H41" s="2">
        <v>45</v>
      </c>
      <c r="I41" s="2">
        <v>15</v>
      </c>
      <c r="J41" s="2">
        <v>30</v>
      </c>
      <c r="K41" s="2"/>
      <c r="L41" s="2"/>
      <c r="M41" s="2" t="s">
        <v>108</v>
      </c>
      <c r="N41" s="9">
        <v>12</v>
      </c>
      <c r="O41" s="34">
        <f t="shared" si="0"/>
        <v>0</v>
      </c>
    </row>
    <row r="42" spans="1:15" ht="27" x14ac:dyDescent="0.25">
      <c r="A42" s="2">
        <v>6</v>
      </c>
      <c r="B42" s="2">
        <v>27</v>
      </c>
      <c r="C42" s="2" t="s">
        <v>67</v>
      </c>
      <c r="D42" s="2" t="s">
        <v>68</v>
      </c>
      <c r="E42" s="2" t="s">
        <v>20</v>
      </c>
      <c r="F42" s="2" t="s">
        <v>117</v>
      </c>
      <c r="G42" s="2">
        <v>3</v>
      </c>
      <c r="H42" s="2">
        <v>60</v>
      </c>
      <c r="I42" s="2">
        <v>30</v>
      </c>
      <c r="J42" s="2"/>
      <c r="K42" s="2">
        <v>30</v>
      </c>
      <c r="L42" s="2"/>
      <c r="M42" s="2"/>
      <c r="N42" s="9">
        <v>12</v>
      </c>
      <c r="O42" s="34">
        <f t="shared" si="0"/>
        <v>0</v>
      </c>
    </row>
    <row r="43" spans="1:15" ht="27" x14ac:dyDescent="0.25">
      <c r="A43" s="2">
        <v>7</v>
      </c>
      <c r="B43" s="2">
        <v>31</v>
      </c>
      <c r="C43" s="2" t="s">
        <v>75</v>
      </c>
      <c r="D43" s="2" t="s">
        <v>76</v>
      </c>
      <c r="E43" s="2" t="s">
        <v>13</v>
      </c>
      <c r="F43" s="2" t="s">
        <v>115</v>
      </c>
      <c r="G43" s="2">
        <v>3</v>
      </c>
      <c r="H43" s="2">
        <v>60</v>
      </c>
      <c r="I43" s="2">
        <v>30</v>
      </c>
      <c r="J43" s="2">
        <v>30</v>
      </c>
      <c r="K43" s="2"/>
      <c r="L43" s="2"/>
      <c r="M43" s="2"/>
      <c r="N43" s="9">
        <v>12</v>
      </c>
      <c r="O43" s="34">
        <f t="shared" si="0"/>
        <v>0</v>
      </c>
    </row>
    <row r="44" spans="1:15" ht="27" x14ac:dyDescent="0.25">
      <c r="A44" s="2">
        <v>7</v>
      </c>
      <c r="B44" s="2">
        <v>32</v>
      </c>
      <c r="C44" s="2" t="s">
        <v>77</v>
      </c>
      <c r="D44" s="2" t="s">
        <v>78</v>
      </c>
      <c r="E44" s="2" t="s">
        <v>20</v>
      </c>
      <c r="F44" s="2" t="s">
        <v>117</v>
      </c>
      <c r="G44" s="2">
        <v>4</v>
      </c>
      <c r="H44" s="2">
        <v>75</v>
      </c>
      <c r="I44" s="2">
        <v>45</v>
      </c>
      <c r="J44" s="2"/>
      <c r="K44" s="2">
        <v>30</v>
      </c>
      <c r="L44" s="2"/>
      <c r="M44" s="2"/>
      <c r="N44" s="9">
        <v>12</v>
      </c>
      <c r="O44" s="34">
        <f t="shared" si="0"/>
        <v>0</v>
      </c>
    </row>
    <row r="45" spans="1:15" ht="27" x14ac:dyDescent="0.25">
      <c r="A45" s="5">
        <v>8</v>
      </c>
      <c r="B45" s="5">
        <v>37</v>
      </c>
      <c r="C45" s="5" t="s">
        <v>87</v>
      </c>
      <c r="D45" s="5" t="s">
        <v>88</v>
      </c>
      <c r="E45" s="5" t="s">
        <v>20</v>
      </c>
      <c r="F45" s="16" t="s">
        <v>117</v>
      </c>
      <c r="G45" s="5">
        <v>4</v>
      </c>
      <c r="H45" s="5">
        <v>75</v>
      </c>
      <c r="I45" s="5">
        <v>45</v>
      </c>
      <c r="J45" s="5"/>
      <c r="K45" s="5">
        <v>30</v>
      </c>
      <c r="L45" s="5"/>
      <c r="M45" s="5" t="s">
        <v>107</v>
      </c>
      <c r="N45" s="11"/>
      <c r="O45" s="34">
        <f t="shared" si="0"/>
        <v>0</v>
      </c>
    </row>
    <row r="46" spans="1:15" ht="27" x14ac:dyDescent="0.25">
      <c r="A46" s="5">
        <v>8</v>
      </c>
      <c r="B46" s="5">
        <v>41</v>
      </c>
      <c r="C46" s="5" t="s">
        <v>95</v>
      </c>
      <c r="D46" s="5" t="s">
        <v>96</v>
      </c>
      <c r="E46" s="5" t="s">
        <v>20</v>
      </c>
      <c r="F46" s="15" t="s">
        <v>113</v>
      </c>
      <c r="G46" s="5">
        <v>0</v>
      </c>
      <c r="H46" s="5"/>
      <c r="I46" s="5"/>
      <c r="J46" s="5"/>
      <c r="K46" s="5"/>
      <c r="L46" s="5"/>
      <c r="M46" s="5"/>
      <c r="N46" s="11"/>
      <c r="O46" s="34">
        <f t="shared" si="0"/>
        <v>0</v>
      </c>
    </row>
    <row r="47" spans="1:15" ht="27" x14ac:dyDescent="0.25">
      <c r="A47" s="5">
        <v>9</v>
      </c>
      <c r="B47" s="5">
        <v>42</v>
      </c>
      <c r="C47" s="5" t="s">
        <v>97</v>
      </c>
      <c r="D47" s="5" t="s">
        <v>98</v>
      </c>
      <c r="E47" s="5" t="s">
        <v>20</v>
      </c>
      <c r="F47" s="15" t="s">
        <v>113</v>
      </c>
      <c r="G47" s="5">
        <v>9</v>
      </c>
      <c r="H47" s="5"/>
      <c r="I47" s="5"/>
      <c r="J47" s="5"/>
      <c r="K47" s="5"/>
      <c r="L47" s="5"/>
      <c r="M47" s="5"/>
      <c r="N47" s="11"/>
      <c r="O47" s="34">
        <f t="shared" si="0"/>
        <v>0</v>
      </c>
    </row>
    <row r="48" spans="1:15" ht="18.75" x14ac:dyDescent="0.25">
      <c r="A48" s="1"/>
      <c r="N48" s="12"/>
    </row>
  </sheetData>
  <autoFilter ref="A5:N47" xr:uid="{C27BA223-9A1E-482E-B4D3-51376FA687A9}">
    <sortState xmlns:xlrd2="http://schemas.microsoft.com/office/spreadsheetml/2017/richdata2" ref="A6:N47">
      <sortCondition ref="N5:N47"/>
    </sortState>
  </autoFilter>
  <mergeCells count="2">
    <mergeCell ref="A1:N1"/>
    <mergeCell ref="A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dev01</dc:creator>
  <cp:lastModifiedBy>dev01</cp:lastModifiedBy>
  <dcterms:created xsi:type="dcterms:W3CDTF">2015-06-05T18:17:20Z</dcterms:created>
  <dcterms:modified xsi:type="dcterms:W3CDTF">2021-05-04T04:38:31Z</dcterms:modified>
</cp:coreProperties>
</file>