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.xml" ContentType="application/vnd.openxmlformats-officedocument.themeOverrid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2.xml" ContentType="application/vnd.openxmlformats-officedocument.themeOverrid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4.xml" ContentType="application/vnd.openxmlformats-officedocument.themeOverrid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5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6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8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ugus\Downloads\Short_clip_journal\Short-Video-Streaming-Challenge-Duc\Short-Video-Streaming-Challenge\"/>
    </mc:Choice>
  </mc:AlternateContent>
  <xr:revisionPtr revIDLastSave="0" documentId="13_ncr:1_{8106B3A6-8F06-40B7-B710-8F99F20B090A}" xr6:coauthVersionLast="47" xr6:coauthVersionMax="47" xr10:uidLastSave="{00000000-0000-0000-0000-000000000000}"/>
  <bookViews>
    <workbookView xWindow="-28920" yWindow="-120" windowWidth="29040" windowHeight="15720" firstSheet="9" activeTab="15" xr2:uid="{D7097C12-A0E5-438F-B20B-27C59CB6F792}"/>
  </bookViews>
  <sheets>
    <sheet name="42" sheetId="6" r:id="rId1"/>
    <sheet name="30" sheetId="11" r:id="rId2"/>
    <sheet name="20" sheetId="12" r:id="rId3"/>
    <sheet name="50 user traces" sheetId="13" r:id="rId4"/>
    <sheet name="Sheet3" sheetId="20" r:id="rId5"/>
    <sheet name="100 user traces" sheetId="17" r:id="rId6"/>
    <sheet name="Sheet4" sheetId="22" r:id="rId7"/>
    <sheet name="M" sheetId="28" r:id="rId8"/>
    <sheet name="QoE" sheetId="23" r:id="rId9"/>
    <sheet name="Norm QoE" sheetId="19" r:id="rId10"/>
    <sheet name="Bitrate" sheetId="24" r:id="rId11"/>
    <sheet name="Rebuf" sheetId="25" r:id="rId12"/>
    <sheet name="Waste" sheetId="27" r:id="rId13"/>
    <sheet name="Smooth" sheetId="29" r:id="rId14"/>
    <sheet name="Time run" sheetId="30" r:id="rId15"/>
    <sheet name="Time" sheetId="3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31" l="1"/>
  <c r="T6" i="27"/>
  <c r="P10" i="19"/>
  <c r="C6" i="30"/>
  <c r="D6" i="30"/>
  <c r="E6" i="30"/>
  <c r="F6" i="30"/>
  <c r="G6" i="30"/>
  <c r="B6" i="30"/>
  <c r="H2" i="31"/>
  <c r="K2" i="31" s="1"/>
  <c r="H3" i="31"/>
  <c r="K3" i="31" s="1"/>
  <c r="L3" i="31"/>
  <c r="M3" i="31"/>
  <c r="N3" i="31"/>
  <c r="O3" i="31"/>
  <c r="P3" i="31"/>
  <c r="H4" i="31"/>
  <c r="L4" i="31" s="1"/>
  <c r="M4" i="31"/>
  <c r="N4" i="31"/>
  <c r="O4" i="31"/>
  <c r="P4" i="31"/>
  <c r="H5" i="31"/>
  <c r="M5" i="31" s="1"/>
  <c r="H10" i="31"/>
  <c r="H11" i="31"/>
  <c r="M11" i="31" s="1"/>
  <c r="N11" i="31" l="1"/>
  <c r="L11" i="31"/>
  <c r="L5" i="31"/>
  <c r="K4" i="31"/>
  <c r="K11" i="31"/>
  <c r="K5" i="31"/>
  <c r="P2" i="31"/>
  <c r="O2" i="31"/>
  <c r="N2" i="31"/>
  <c r="M2" i="31"/>
  <c r="P5" i="31"/>
  <c r="O11" i="31"/>
  <c r="L2" i="31"/>
  <c r="N5" i="31"/>
  <c r="P11" i="31"/>
  <c r="O5" i="31"/>
  <c r="T43" i="20" l="1"/>
  <c r="R43" i="20"/>
  <c r="N38" i="20"/>
  <c r="F13" i="23"/>
  <c r="R46" i="20"/>
  <c r="V46" i="20"/>
  <c r="T46" i="20"/>
  <c r="P46" i="20"/>
  <c r="N46" i="20"/>
  <c r="V43" i="20"/>
  <c r="P43" i="20"/>
  <c r="N43" i="20"/>
  <c r="H46" i="20"/>
  <c r="J46" i="20"/>
  <c r="F46" i="20"/>
  <c r="D46" i="20"/>
  <c r="B46" i="20"/>
  <c r="J43" i="20"/>
  <c r="H43" i="20"/>
  <c r="F43" i="20"/>
  <c r="D43" i="20"/>
  <c r="B43" i="20"/>
  <c r="O38" i="20"/>
  <c r="W38" i="20"/>
  <c r="V38" i="20"/>
  <c r="U38" i="20"/>
  <c r="T38" i="20"/>
  <c r="S38" i="20"/>
  <c r="R38" i="20"/>
  <c r="Q38" i="20"/>
  <c r="P38" i="20"/>
  <c r="W30" i="20"/>
  <c r="V30" i="20"/>
  <c r="U30" i="20"/>
  <c r="T30" i="20"/>
  <c r="S30" i="20"/>
  <c r="R30" i="20"/>
  <c r="Q30" i="20"/>
  <c r="P30" i="20"/>
  <c r="O30" i="20"/>
  <c r="N30" i="20"/>
  <c r="C38" i="20"/>
  <c r="D38" i="20"/>
  <c r="E38" i="20"/>
  <c r="F38" i="20"/>
  <c r="G38" i="20"/>
  <c r="H38" i="20"/>
  <c r="I38" i="20"/>
  <c r="J38" i="20"/>
  <c r="K38" i="20"/>
  <c r="B38" i="20"/>
  <c r="C30" i="20"/>
  <c r="D30" i="20"/>
  <c r="E30" i="20"/>
  <c r="F30" i="20"/>
  <c r="G30" i="20"/>
  <c r="H30" i="20"/>
  <c r="I30" i="20"/>
  <c r="J30" i="20"/>
  <c r="K30" i="20"/>
  <c r="B30" i="20"/>
  <c r="H2" i="29"/>
  <c r="K2" i="29" s="1"/>
  <c r="H3" i="29"/>
  <c r="L3" i="29" s="1"/>
  <c r="K3" i="29"/>
  <c r="H4" i="29"/>
  <c r="M4" i="29" s="1"/>
  <c r="K4" i="29"/>
  <c r="L4" i="29"/>
  <c r="H5" i="29"/>
  <c r="N5" i="29" s="1"/>
  <c r="H10" i="29"/>
  <c r="H11" i="29"/>
  <c r="N11" i="29" s="1"/>
  <c r="M11" i="29" l="1"/>
  <c r="M5" i="29"/>
  <c r="L11" i="29"/>
  <c r="L5" i="29"/>
  <c r="K11" i="29"/>
  <c r="K5" i="29"/>
  <c r="P2" i="29"/>
  <c r="N2" i="29"/>
  <c r="P11" i="29"/>
  <c r="P5" i="29"/>
  <c r="O4" i="29"/>
  <c r="N3" i="29"/>
  <c r="M2" i="29"/>
  <c r="P3" i="29"/>
  <c r="O2" i="29"/>
  <c r="P4" i="29"/>
  <c r="O3" i="29"/>
  <c r="O11" i="29"/>
  <c r="O5" i="29"/>
  <c r="N4" i="29"/>
  <c r="M3" i="29"/>
  <c r="L2" i="29"/>
  <c r="H2" i="28" l="1"/>
  <c r="K2" i="28" s="1"/>
  <c r="M2" i="28"/>
  <c r="N2" i="28"/>
  <c r="O2" i="28"/>
  <c r="P2" i="28"/>
  <c r="H3" i="28"/>
  <c r="K3" i="28" s="1"/>
  <c r="H4" i="28"/>
  <c r="L4" i="28" s="1"/>
  <c r="K4" i="28"/>
  <c r="H5" i="28"/>
  <c r="M5" i="28" s="1"/>
  <c r="L5" i="28"/>
  <c r="H10" i="28"/>
  <c r="H11" i="28"/>
  <c r="M11" i="28" s="1"/>
  <c r="L11" i="28"/>
  <c r="K5" i="28" l="1"/>
  <c r="P3" i="28"/>
  <c r="K11" i="28"/>
  <c r="P4" i="28"/>
  <c r="P5" i="28"/>
  <c r="O4" i="28"/>
  <c r="N3" i="28"/>
  <c r="O11" i="28"/>
  <c r="O5" i="28"/>
  <c r="N4" i="28"/>
  <c r="M3" i="28"/>
  <c r="L2" i="28"/>
  <c r="O3" i="28"/>
  <c r="N11" i="28"/>
  <c r="N5" i="28"/>
  <c r="M4" i="28"/>
  <c r="L3" i="28"/>
  <c r="H2" i="27" l="1"/>
  <c r="K2" i="27" s="1"/>
  <c r="H3" i="27"/>
  <c r="K3" i="27" s="1"/>
  <c r="H4" i="27"/>
  <c r="L4" i="27" s="1"/>
  <c r="H5" i="27"/>
  <c r="N5" i="27" s="1"/>
  <c r="K5" i="27"/>
  <c r="L5" i="27"/>
  <c r="M5" i="27"/>
  <c r="H10" i="27"/>
  <c r="H11" i="27"/>
  <c r="N11" i="27" s="1"/>
  <c r="K11" i="27"/>
  <c r="L11" i="27"/>
  <c r="M11" i="27"/>
  <c r="K4" i="27" l="1"/>
  <c r="P3" i="27"/>
  <c r="O2" i="27"/>
  <c r="P4" i="27"/>
  <c r="O3" i="27"/>
  <c r="N2" i="27"/>
  <c r="P11" i="27"/>
  <c r="P5" i="27"/>
  <c r="O4" i="27"/>
  <c r="N3" i="27"/>
  <c r="M2" i="27"/>
  <c r="O11" i="27"/>
  <c r="O5" i="27"/>
  <c r="N4" i="27"/>
  <c r="M3" i="27"/>
  <c r="L2" i="27"/>
  <c r="P2" i="27"/>
  <c r="M4" i="27"/>
  <c r="L3" i="27"/>
  <c r="H2" i="25" l="1"/>
  <c r="K2" i="25" s="1"/>
  <c r="O2" i="25"/>
  <c r="P2" i="25"/>
  <c r="H3" i="25"/>
  <c r="K3" i="25" s="1"/>
  <c r="H4" i="25"/>
  <c r="L4" i="25" s="1"/>
  <c r="H5" i="25"/>
  <c r="N5" i="25" s="1"/>
  <c r="K5" i="25"/>
  <c r="L5" i="25"/>
  <c r="M5" i="25"/>
  <c r="H10" i="25"/>
  <c r="H11" i="25"/>
  <c r="M11" i="25" s="1"/>
  <c r="L11" i="25"/>
  <c r="K11" i="25" l="1"/>
  <c r="P4" i="25"/>
  <c r="O3" i="25"/>
  <c r="N2" i="25"/>
  <c r="P3" i="25"/>
  <c r="M2" i="25"/>
  <c r="K4" i="25"/>
  <c r="O4" i="25"/>
  <c r="O11" i="25"/>
  <c r="O5" i="25"/>
  <c r="N4" i="25"/>
  <c r="M3" i="25"/>
  <c r="L2" i="25"/>
  <c r="P11" i="25"/>
  <c r="P5" i="25"/>
  <c r="N3" i="25"/>
  <c r="N11" i="25"/>
  <c r="M4" i="25"/>
  <c r="L3" i="25"/>
  <c r="H2" i="24" l="1"/>
  <c r="K2" i="24" s="1"/>
  <c r="N2" i="24"/>
  <c r="O2" i="24"/>
  <c r="P2" i="24"/>
  <c r="H3" i="24"/>
  <c r="K3" i="24" s="1"/>
  <c r="L3" i="24"/>
  <c r="M3" i="24"/>
  <c r="N3" i="24"/>
  <c r="P3" i="24"/>
  <c r="H4" i="24"/>
  <c r="K4" i="24" s="1"/>
  <c r="L4" i="24"/>
  <c r="M4" i="24"/>
  <c r="N4" i="24"/>
  <c r="O4" i="24"/>
  <c r="P4" i="24"/>
  <c r="H5" i="24"/>
  <c r="K5" i="24" s="1"/>
  <c r="L5" i="24"/>
  <c r="M5" i="24"/>
  <c r="N5" i="24"/>
  <c r="O5" i="24"/>
  <c r="P5" i="24"/>
  <c r="H10" i="24"/>
  <c r="H11" i="24"/>
  <c r="K11" i="24"/>
  <c r="L11" i="24"/>
  <c r="M11" i="24"/>
  <c r="N11" i="24"/>
  <c r="O11" i="24"/>
  <c r="P11" i="24"/>
  <c r="O3" i="24" l="1"/>
  <c r="M2" i="24"/>
  <c r="L2" i="24"/>
  <c r="H10" i="19" l="1"/>
  <c r="K10" i="19" s="1"/>
  <c r="K2" i="19"/>
  <c r="F6" i="23"/>
  <c r="D6" i="23"/>
  <c r="G6" i="23"/>
  <c r="H6" i="23"/>
  <c r="I6" i="23"/>
  <c r="J6" i="23"/>
  <c r="D13" i="23"/>
  <c r="G13" i="23"/>
  <c r="H13" i="23"/>
  <c r="I13" i="23"/>
  <c r="J13" i="23"/>
  <c r="D20" i="23"/>
  <c r="F20" i="23"/>
  <c r="G20" i="23"/>
  <c r="H20" i="23"/>
  <c r="I20" i="23"/>
  <c r="J20" i="23"/>
  <c r="D27" i="23"/>
  <c r="F27" i="23"/>
  <c r="G27" i="23"/>
  <c r="H27" i="23"/>
  <c r="I27" i="23"/>
  <c r="J27" i="23"/>
  <c r="B6" i="22"/>
  <c r="C6" i="22"/>
  <c r="D6" i="22"/>
  <c r="E6" i="22"/>
  <c r="F6" i="22"/>
  <c r="G6" i="22"/>
  <c r="B12" i="22"/>
  <c r="B26" i="22" s="1"/>
  <c r="C12" i="22"/>
  <c r="C26" i="22" s="1"/>
  <c r="D12" i="22"/>
  <c r="E12" i="22"/>
  <c r="F12" i="22"/>
  <c r="G12" i="22"/>
  <c r="G26" i="22" s="1"/>
  <c r="B18" i="22"/>
  <c r="C18" i="22"/>
  <c r="D18" i="22"/>
  <c r="D26" i="22" s="1"/>
  <c r="E18" i="22"/>
  <c r="F18" i="22"/>
  <c r="G18" i="22"/>
  <c r="B24" i="22"/>
  <c r="C24" i="22"/>
  <c r="D24" i="22"/>
  <c r="E24" i="22"/>
  <c r="F24" i="22"/>
  <c r="G24" i="22"/>
  <c r="E26" i="22"/>
  <c r="F26" i="22"/>
  <c r="O10" i="19" l="1"/>
  <c r="I29" i="13"/>
  <c r="M10" i="19"/>
  <c r="P3" i="19"/>
  <c r="P4" i="19"/>
  <c r="P5" i="19"/>
  <c r="P2" i="19"/>
  <c r="O3" i="19"/>
  <c r="O4" i="19"/>
  <c r="O5" i="19"/>
  <c r="O2" i="19"/>
  <c r="N2" i="19"/>
  <c r="N3" i="19"/>
  <c r="N4" i="19"/>
  <c r="N5" i="19"/>
  <c r="M3" i="19"/>
  <c r="M4" i="19"/>
  <c r="M5" i="19"/>
  <c r="M2" i="19"/>
  <c r="L5" i="19"/>
  <c r="L4" i="19"/>
  <c r="L3" i="19"/>
  <c r="L2" i="19"/>
  <c r="K3" i="19"/>
  <c r="K4" i="19"/>
  <c r="K5" i="19"/>
  <c r="H3" i="19"/>
  <c r="H4" i="19"/>
  <c r="H5" i="19"/>
  <c r="H2" i="19"/>
  <c r="K29" i="13"/>
  <c r="J29" i="13"/>
  <c r="B29" i="17"/>
  <c r="C29" i="17"/>
  <c r="D29" i="17"/>
  <c r="E29" i="17"/>
  <c r="F29" i="17"/>
  <c r="G29" i="17"/>
  <c r="H29" i="17"/>
  <c r="I29" i="17"/>
  <c r="J29" i="17"/>
  <c r="H29" i="13"/>
  <c r="B29" i="13"/>
  <c r="C29" i="13"/>
  <c r="D29" i="13"/>
  <c r="E29" i="13"/>
  <c r="F29" i="13"/>
  <c r="G29" i="13"/>
  <c r="G29" i="12"/>
  <c r="G29" i="11"/>
  <c r="G29" i="6"/>
  <c r="B29" i="12"/>
  <c r="C29" i="12"/>
  <c r="D29" i="12"/>
  <c r="E29" i="12"/>
  <c r="F29" i="12"/>
  <c r="B29" i="11"/>
  <c r="C29" i="11"/>
  <c r="D29" i="11"/>
  <c r="E29" i="11"/>
  <c r="F29" i="11"/>
  <c r="C29" i="6"/>
  <c r="D29" i="6"/>
  <c r="E29" i="6"/>
  <c r="F29" i="6"/>
  <c r="B29" i="6"/>
  <c r="N10" i="19" l="1"/>
  <c r="L10" i="19"/>
</calcChain>
</file>

<file path=xl/sharedStrings.xml><?xml version="1.0" encoding="utf-8"?>
<sst xmlns="http://schemas.openxmlformats.org/spreadsheetml/2006/main" count="798" uniqueCount="146">
  <si>
    <t>Fix B</t>
  </si>
  <si>
    <t>Next One</t>
  </si>
  <si>
    <t>Waterfall</t>
  </si>
  <si>
    <t>score</t>
  </si>
  <si>
    <t>bw_usage</t>
  </si>
  <si>
    <t>QoE</t>
  </si>
  <si>
    <t>Sum Wasted</t>
  </si>
  <si>
    <t>Wasted time</t>
  </si>
  <si>
    <t>Proposed</t>
  </si>
  <si>
    <t>High</t>
  </si>
  <si>
    <t>Medium</t>
  </si>
  <si>
    <t>Low</t>
  </si>
  <si>
    <t>Mixed</t>
  </si>
  <si>
    <t>WaterFall</t>
  </si>
  <si>
    <t>Next-One</t>
  </si>
  <si>
    <t>Fix-B</t>
  </si>
  <si>
    <t>Network-based</t>
  </si>
  <si>
    <t>PDAS</t>
  </si>
  <si>
    <t>Wasted time ratio</t>
  </si>
  <si>
    <t>fix_preload</t>
  </si>
  <si>
    <t>no_save</t>
  </si>
  <si>
    <t>QoE_avg</t>
  </si>
  <si>
    <t>fixed_preload</t>
  </si>
  <si>
    <t>phong</t>
  </si>
  <si>
    <t>Phong</t>
  </si>
  <si>
    <t>Phong_other</t>
  </si>
  <si>
    <t>Phongv3</t>
  </si>
  <si>
    <t>MAX</t>
  </si>
  <si>
    <t>Norm</t>
  </si>
  <si>
    <t>Network-Based</t>
  </si>
  <si>
    <t>Fixed-Preload</t>
  </si>
  <si>
    <t>No-Save</t>
  </si>
  <si>
    <t>my average qoe:  108.25515915</t>
  </si>
  <si>
    <t>my average R:  123.02210000000001</t>
  </si>
  <si>
    <t>my average RB:  0.623941</t>
  </si>
  <si>
    <t>my average Sm:  13.612650000000002</t>
  </si>
  <si>
    <t>my average qoe:  71.2179995</t>
  </si>
  <si>
    <t>my average R:  90.70675</t>
  </si>
  <si>
    <t>my average RB:  3.71373</t>
  </si>
  <si>
    <t>my average Sm:  12.61835</t>
  </si>
  <si>
    <t>my average qoe:  56.73894095000001</t>
  </si>
  <si>
    <t>my average R:  76.71355</t>
  </si>
  <si>
    <t>my average RB:  6.125113000000001</t>
  </si>
  <si>
    <t>my average Sm:  8.643150000000002</t>
  </si>
  <si>
    <t>my average qoe:  61.37202895</t>
  </si>
  <si>
    <t>my average R:  94.176</t>
  </si>
  <si>
    <t>my average RB:  11.674633000000002</t>
  </si>
  <si>
    <t>my average Sm:  11.2059</t>
  </si>
  <si>
    <t>my average qoe:  136.189966</t>
  </si>
  <si>
    <t>my average R:  142.4449</t>
  </si>
  <si>
    <t>my average RB:  1.3426399999999998</t>
  </si>
  <si>
    <t>my average Sm:  3.7710500000000002</t>
  </si>
  <si>
    <t>my average qoe:  78.4160806</t>
  </si>
  <si>
    <t>my average R:  106.9199</t>
  </si>
  <si>
    <t>my average RB:  9.026524</t>
  </si>
  <si>
    <t>my average Sm:  11.80475</t>
  </si>
  <si>
    <t>my average qoe:  56.050970549999995</t>
  </si>
  <si>
    <t>my average R:  85.02535</t>
  </si>
  <si>
    <t>my average RB:  9.970096999999999</t>
  </si>
  <si>
    <t>my average Sm:  10.5297</t>
  </si>
  <si>
    <t>my average qoe:  75.22787109999999</t>
  </si>
  <si>
    <t>my average R:  109.61179999999999</t>
  </si>
  <si>
    <t>my average RB:  14.786394</t>
  </si>
  <si>
    <t>my average Sm:  7.029100000000001</t>
  </si>
  <si>
    <t>my average qoe:  137.499881</t>
  </si>
  <si>
    <t>my average R:  146.742</t>
  </si>
  <si>
    <t>my average RB:  4.99574</t>
  </si>
  <si>
    <t>my average Sm:  0.0</t>
  </si>
  <si>
    <t>NextOne</t>
  </si>
  <si>
    <t>my average qoe:  68.85018090000001</t>
  </si>
  <si>
    <t>my average RB:  42.103686</t>
  </si>
  <si>
    <t>my average qoe:  9.353476049999994</t>
  </si>
  <si>
    <t>my average RB:  74.264067</t>
  </si>
  <si>
    <t>my average qoe:  23.183430399999995</t>
  </si>
  <si>
    <t>my average RB:  66.788416</t>
  </si>
  <si>
    <t>my average qoe:  140.9558956</t>
  </si>
  <si>
    <t>my average RB:  3.127624</t>
  </si>
  <si>
    <t>my average qoe:  70.20554825</t>
  </si>
  <si>
    <t>my average RB:  41.371055</t>
  </si>
  <si>
    <t>my average qoe:  10.220839299999994</t>
  </si>
  <si>
    <t>my average RB:  73.79522200000001</t>
  </si>
  <si>
    <t>my average qoe:  25.002145049999992</t>
  </si>
  <si>
    <t>my average RB:  65.805327</t>
  </si>
  <si>
    <t>my average qoe:  115.70660185</t>
  </si>
  <si>
    <t>my average R:  126.28275000000002</t>
  </si>
  <si>
    <t>my average RB:  1.956999</t>
  </si>
  <si>
    <t>my average Sm:  6.9557</t>
  </si>
  <si>
    <t>my average qoe:  62.08882455</t>
  </si>
  <si>
    <t>my average R:  99.3222</t>
  </si>
  <si>
    <t>my average RB:  11.418256999999999</t>
  </si>
  <si>
    <t>my average Sm:  16.1096</t>
  </si>
  <si>
    <t>my average qoe:  36.39780645</t>
  </si>
  <si>
    <t>my average R:  84.88375</t>
  </si>
  <si>
    <t>my average RB:  17.113483</t>
  </si>
  <si>
    <t>my average Sm:  16.826</t>
  </si>
  <si>
    <t>my average qoe:  57.35288335</t>
  </si>
  <si>
    <t>my average R:  100.70075</t>
  </si>
  <si>
    <t>my average RB:  17.720008999999997</t>
  </si>
  <si>
    <t>my average Sm:  10.565850000000001</t>
  </si>
  <si>
    <t xml:space="preserve"> </t>
  </si>
  <si>
    <t>my average qoe:  119.08759135</t>
  </si>
  <si>
    <t>my average R:  131.26385</t>
  </si>
  <si>
    <t>my average RB:  2.075329</t>
  </si>
  <si>
    <t>my average Sm:  8.336900000000002</t>
  </si>
  <si>
    <t>my average qoe:  72.05984984999999</t>
  </si>
  <si>
    <t>my average R:  94.6301</t>
  </si>
  <si>
    <t>my average RB:  6.259919000000001</t>
  </si>
  <si>
    <t>my average Sm:  10.9894</t>
  </si>
  <si>
    <t>my average qoe:  53.0361964</t>
  </si>
  <si>
    <t>my average R:  78.36115</t>
  </si>
  <si>
    <t>my average RB:  8.604056</t>
  </si>
  <si>
    <t>my average Sm:  9.40745</t>
  </si>
  <si>
    <t>my average qoe:  65.80142495</t>
  </si>
  <si>
    <t>my average R:  99.0908</t>
  </si>
  <si>
    <t>my average RB:  13.550473</t>
  </si>
  <si>
    <t>my average Sm:  8.221</t>
  </si>
  <si>
    <t>Avg</t>
  </si>
  <si>
    <t>Smooth</t>
  </si>
  <si>
    <t>Rebuf</t>
  </si>
  <si>
    <t>Bitrate</t>
  </si>
  <si>
    <t xml:space="preserve">Rebuffering </t>
  </si>
  <si>
    <t>M=5</t>
  </si>
  <si>
    <t>M=10</t>
  </si>
  <si>
    <t>M=20</t>
  </si>
  <si>
    <t>M=25</t>
  </si>
  <si>
    <t>M=15</t>
  </si>
  <si>
    <t>MPC=1</t>
  </si>
  <si>
    <t>MPC=3</t>
  </si>
  <si>
    <t>MPC=4</t>
  </si>
  <si>
    <t>MPC=5</t>
  </si>
  <si>
    <t>S=100</t>
  </si>
  <si>
    <t>S=250</t>
  </si>
  <si>
    <t>s=750</t>
  </si>
  <si>
    <t>s=1000</t>
  </si>
  <si>
    <t>MPC=2</t>
  </si>
  <si>
    <t>N=0.9</t>
  </si>
  <si>
    <t>N=0.8</t>
  </si>
  <si>
    <t>N=0.6</t>
  </si>
  <si>
    <t>s=500</t>
  </si>
  <si>
    <t>N=0.4</t>
  </si>
  <si>
    <t>N=0.2</t>
  </si>
  <si>
    <t>Waste</t>
  </si>
  <si>
    <t>QoE-W</t>
  </si>
  <si>
    <t>M=15, MPC=2, S=500, N=0.8.</t>
  </si>
  <si>
    <t>Meidum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</si>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</sst>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0" borderId="0" xfId="0" applyFont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('42'!$B$5,'42'!$B$12,'42'!$B$19,'42'!$B$26)</c:f>
              <c:numCache>
                <c:formatCode>General</c:formatCode>
                <c:ptCount val="4"/>
                <c:pt idx="0">
                  <c:v>3365.33725</c:v>
                </c:pt>
                <c:pt idx="1">
                  <c:v>2177.1801</c:v>
                </c:pt>
                <c:pt idx="2">
                  <c:v>1598.0773999999999</c:v>
                </c:pt>
                <c:pt idx="3">
                  <c:v>2391.0097000000001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7-47CC-B9CC-8C974E5095AB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('42'!$C$5,'42'!$C$12,'42'!$C$19,'42'!$C$26)</c:f>
              <c:numCache>
                <c:formatCode>General</c:formatCode>
                <c:ptCount val="4"/>
                <c:pt idx="0">
                  <c:v>5371.4324999999999</c:v>
                </c:pt>
                <c:pt idx="1">
                  <c:v>3162.5140499999902</c:v>
                </c:pt>
                <c:pt idx="2">
                  <c:v>2339.4616499999902</c:v>
                </c:pt>
                <c:pt idx="3">
                  <c:v>3545.5950499999999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7-47CC-B9CC-8C974E5095AB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('42'!$D$5,'42'!$D$12,'42'!$D$19,'42'!$D$26)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7-47CC-B9CC-8C974E5095AB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('42'!$E$5,'42'!$E$12,'42'!$E$19,'42'!$E$26)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7-47CC-B9CC-8C974E5095AB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('42'!$F$5,'42'!$F$12,'42'!$F$19,'42'!$F$26)</c:f>
              <c:numCache>
                <c:formatCode>General</c:formatCode>
                <c:ptCount val="4"/>
                <c:pt idx="0">
                  <c:v>5024.7009500000004</c:v>
                </c:pt>
                <c:pt idx="1">
                  <c:v>4222.7664500000001</c:v>
                </c:pt>
                <c:pt idx="2">
                  <c:v>3873.2804500000002</c:v>
                </c:pt>
                <c:pt idx="3">
                  <c:v>4327.3940000000002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7-47CC-B9CC-8C974E5095AB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('42'!$G$5,'42'!$G$12,'42'!$G$19,'42'!$G$26)</c:f>
              <c:numCache>
                <c:formatCode>General</c:formatCode>
                <c:ptCount val="4"/>
                <c:pt idx="0">
                  <c:v>4183.6509500000002</c:v>
                </c:pt>
                <c:pt idx="1">
                  <c:v>3169.2586499999902</c:v>
                </c:pt>
                <c:pt idx="2">
                  <c:v>2516.9164999999998</c:v>
                </c:pt>
                <c:pt idx="3">
                  <c:v>3136.9722499999998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3-40D6-8D89-FCB0F7521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13246574431548E-2"/>
          <c:y val="0.11850148731408575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traces'!$B$4,'50 user traces'!$B$11,'50 user traces'!$B$18,'50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D49-4D30-8135-7D174AEA255F}"/>
            </c:ext>
          </c:extLst>
        </c:ser>
        <c:ser>
          <c:idx val="1"/>
          <c:order val="1"/>
          <c:tx>
            <c:strRef>
              <c:f>'50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('50 user traces'!$C$4,'50 user traces'!$C$11,'50 user traces'!$C$18,'50 user traces'!$C$25)</c:f>
              <c:numCache>
                <c:formatCode>General</c:formatCode>
                <c:ptCount val="4"/>
                <c:pt idx="0">
                  <c:v>107.16285415</c:v>
                </c:pt>
                <c:pt idx="1">
                  <c:v>65.037681699999993</c:v>
                </c:pt>
                <c:pt idx="2">
                  <c:v>50.273487549999999</c:v>
                </c:pt>
                <c:pt idx="3">
                  <c:v>56.687869300000003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D49-4D30-8135-7D174AEA255F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traces'!$D$4,'50 user traces'!$D$11,'50 user traces'!$D$18,'50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D49-4D30-8135-7D174AEA255F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traces'!$E$4,'50 user traces'!$E$11,'50 user traces'!$E$18,'50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D49-4D30-8135-7D174AEA255F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4-5D49-4D30-8135-7D174AEA255F}"/>
              </c:ext>
            </c:extLst>
          </c:dPt>
          <c:val>
            <c:numRef>
              <c:f>('50 user traces'!$F$4,'50 user traces'!$F$11,'50 user traces'!$F$18,'50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5D49-4D30-8135-7D174AEA255F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49-4D30-8135-7D174AEA255F}"/>
            </c:ext>
          </c:extLst>
        </c:ser>
        <c:ser>
          <c:idx val="6"/>
          <c:order val="6"/>
          <c:tx>
            <c:strRef>
              <c:f>'50 user traces'!$H$1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traces'!$H$4,'50 user traces'!$H$11,'50 user traces'!$H$18,'50 user traces'!$H$25)</c:f>
              <c:numCache>
                <c:formatCode>General</c:formatCode>
                <c:ptCount val="4"/>
                <c:pt idx="0">
                  <c:v>115.70660185</c:v>
                </c:pt>
                <c:pt idx="1">
                  <c:v>62.088824549999998</c:v>
                </c:pt>
                <c:pt idx="2">
                  <c:v>36.397806449999997</c:v>
                </c:pt>
                <c:pt idx="3">
                  <c:v>57.352883349999999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49-4D30-8135-7D174AEA255F}"/>
            </c:ext>
          </c:extLst>
        </c:ser>
        <c:ser>
          <c:idx val="7"/>
          <c:order val="7"/>
          <c:tx>
            <c:strRef>
              <c:f>'50 user traces'!$I$1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traces'!$I$4,'50 user traces'!$I$11,'50 user traces'!$I$18,'50 user traces'!$I$25)</c:f>
              <c:numCache>
                <c:formatCode>General</c:formatCode>
                <c:ptCount val="4"/>
                <c:pt idx="0">
                  <c:v>119.08759135</c:v>
                </c:pt>
                <c:pt idx="1">
                  <c:v>72.059849849999907</c:v>
                </c:pt>
                <c:pt idx="2">
                  <c:v>53.036196400000001</c:v>
                </c:pt>
                <c:pt idx="3">
                  <c:v>65.801424949999998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49-4D30-8135-7D174AEA255F}"/>
            </c:ext>
          </c:extLst>
        </c:ser>
        <c:ser>
          <c:idx val="8"/>
          <c:order val="8"/>
          <c:tx>
            <c:strRef>
              <c:f>'50 user traces'!$J$1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traces'!$J$4,'50 user traces'!$J$11,'50 user traces'!$J$18,'50 user traces'!$J$25)</c:f>
              <c:numCache>
                <c:formatCode>General</c:formatCode>
                <c:ptCount val="4"/>
                <c:pt idx="0">
                  <c:v>136.189966</c:v>
                </c:pt>
                <c:pt idx="1">
                  <c:v>78.416080600000001</c:v>
                </c:pt>
                <c:pt idx="2">
                  <c:v>56.050970549999903</c:v>
                </c:pt>
                <c:pt idx="3">
                  <c:v>75.227871099999902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0-444F-AE23-1AC590DB9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33484997026511"/>
              <c:y val="0.7997386412002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065735684040812E-2"/>
          <c:y val="0.83391531058617674"/>
          <c:w val="0.92254733992826143"/>
          <c:h val="0.16608468941382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 user traces'!$B$1:$J$1</c:f>
              <c:strCache>
                <c:ptCount val="9"/>
                <c:pt idx="0">
                  <c:v>Proposed</c:v>
                </c:pt>
                <c:pt idx="1">
                  <c:v>Fix-B</c:v>
                </c:pt>
                <c:pt idx="2">
                  <c:v>Next-One</c:v>
                </c:pt>
                <c:pt idx="3">
                  <c:v>WaterFall</c:v>
                </c:pt>
                <c:pt idx="4">
                  <c:v>Network-Based</c:v>
                </c:pt>
                <c:pt idx="5">
                  <c:v>PDAS</c:v>
                </c:pt>
                <c:pt idx="6">
                  <c:v>Fixed-Preload</c:v>
                </c:pt>
                <c:pt idx="7">
                  <c:v>No-Save</c:v>
                </c:pt>
                <c:pt idx="8">
                  <c:v>Proposed</c:v>
                </c:pt>
              </c:strCache>
            </c:strRef>
          </c:cat>
          <c:val>
            <c:numRef>
              <c:f>'50 user traces'!$B$29:$J$29</c:f>
              <c:numCache>
                <c:formatCode>General</c:formatCode>
                <c:ptCount val="9"/>
                <c:pt idx="0">
                  <c:v>82.813141362499948</c:v>
                </c:pt>
                <c:pt idx="1">
                  <c:v>69.790473175000002</c:v>
                </c:pt>
                <c:pt idx="2">
                  <c:v>59.721742087499969</c:v>
                </c:pt>
                <c:pt idx="3">
                  <c:v>59.731628487499968</c:v>
                </c:pt>
                <c:pt idx="4">
                  <c:v>61.596107049999958</c:v>
                </c:pt>
                <c:pt idx="5">
                  <c:v>74.396032137500001</c:v>
                </c:pt>
                <c:pt idx="6">
                  <c:v>67.886529049999993</c:v>
                </c:pt>
                <c:pt idx="7">
                  <c:v>77.496265637499974</c:v>
                </c:pt>
                <c:pt idx="8">
                  <c:v>86.471222062499947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0-434C-8FD7-8456722FF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163776"/>
        <c:axId val="1936167616"/>
      </c:barChart>
      <c:catAx>
        <c:axId val="19361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67616"/>
        <c:crosses val="autoZero"/>
        <c:auto val="1"/>
        <c:lblAlgn val="ctr"/>
        <c:lblOffset val="100"/>
        <c:noMultiLvlLbl val="0"/>
      </c:catAx>
      <c:valAx>
        <c:axId val="19361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6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traces'!$B$5,'100 user traces'!$B$12,'100 user traces'!$B$19,'100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C-4CAB-857D-D828EC825213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('100 user traces'!$D$5,'100 user traces'!$D$12,'100 user traces'!$D$19,'100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C-4CAB-857D-D828EC825213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traces'!$E$5,'100 user traces'!$E$12,'100 user traces'!$E$19,'100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C-4CAB-857D-D828EC825213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('100 user traces'!$F$5,'100 user traces'!$F$12,'100 user traces'!$F$19,'100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3C-4CAB-857D-D828EC825213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traces'!$G$5,'100 user traces'!$G$12,'100 user traces'!$G$19,'100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3C-4CAB-857D-D828EC825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('100 user traces'!$C$5,'100 user traces'!$C$12,'100 user traces'!$C$19,'100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43C-4CAB-857D-D828EC825213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3592056396408661"/>
          <c:w val="0.90428264379271539"/>
          <c:h val="0.65919580657605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traces'!$B$4,'100 user traces'!$B$11,'100 user traces'!$B$18,'100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1-4136-A3FB-6D85ABF1D593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('100 user traces'!$D$4,'100 user traces'!$D$11,'100 user traces'!$D$18,'100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1-4136-A3FB-6D85ABF1D593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traces'!$E$4,'100 user traces'!$E$11,'100 user traces'!$E$18,'100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1-4136-A3FB-6D85ABF1D593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051-4136-A3FB-6D85ABF1D593}"/>
              </c:ext>
            </c:extLst>
          </c:dPt>
          <c:val>
            <c:numRef>
              <c:f>('100 user traces'!$F$4,'100 user traces'!$F$11,'100 user traces'!$F$18,'100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1-4136-A3FB-6D85ABF1D593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traces'!$G$4,'100 user traces'!$G$11,'100 user traces'!$G$18,'100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1-4136-A3FB-6D85ABF1D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('100 user traces'!$C$4,'100 user traces'!$C$11,'100 user traces'!$C$18,'100 user traces'!$C$25)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107.16285415</c:v>
                      </c:pt>
                      <c:pt idx="1">
                        <c:v>65.037681699999993</c:v>
                      </c:pt>
                      <c:pt idx="2">
                        <c:v>50.273487549999999</c:v>
                      </c:pt>
                      <c:pt idx="3">
                        <c:v>56.687869300000003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051-4136-A3FB-6D85ABF1D593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63360322009218"/>
          <c:y val="9.6984263429953352E-2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traces'!$B$5,'100 user traces'!$B$12,'100 user traces'!$B$19,'100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75F-427A-99E9-FCB3F4E10918}"/>
            </c:ext>
          </c:extLst>
        </c:ser>
        <c:ser>
          <c:idx val="1"/>
          <c:order val="1"/>
          <c:tx>
            <c:strRef>
              <c:f>'100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('100 user traces'!$C$5,'100 user traces'!$C$12,'100 user traces'!$C$19,'100 user traces'!$C$26)</c:f>
              <c:numCache>
                <c:formatCode>General</c:formatCode>
                <c:ptCount val="4"/>
                <c:pt idx="0">
                  <c:v>4288.7718590000004</c:v>
                </c:pt>
                <c:pt idx="1">
                  <c:v>2626.4527079999998</c:v>
                </c:pt>
                <c:pt idx="2">
                  <c:v>2042.210724</c:v>
                </c:pt>
                <c:pt idx="3">
                  <c:v>2780.2042669999901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75F-427A-99E9-FCB3F4E10918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('100 user traces'!$D$5,'100 user traces'!$D$12,'100 user traces'!$D$19,'100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75F-427A-99E9-FCB3F4E10918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traces'!$E$5,'100 user traces'!$E$12,'100 user traces'!$E$19,'100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75F-427A-99E9-FCB3F4E10918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('100 user traces'!$F$5,'100 user traces'!$F$12,'100 user traces'!$F$19,'100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75F-427A-99E9-FCB3F4E10918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traces'!$G$5,'100 user traces'!$G$12,'100 user traces'!$G$19,'100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5F-427A-99E9-FCB3F4E10918}"/>
            </c:ext>
          </c:extLst>
        </c:ser>
        <c:ser>
          <c:idx val="6"/>
          <c:order val="6"/>
          <c:tx>
            <c:strRef>
              <c:f>'100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traces'!$H$5,'100 user traces'!$H$12,'100 user traces'!$H$19,'100 user traces'!$H$26)</c:f>
              <c:numCache>
                <c:formatCode>General</c:formatCode>
                <c:ptCount val="4"/>
                <c:pt idx="0">
                  <c:v>7403.1791479999902</c:v>
                </c:pt>
                <c:pt idx="1">
                  <c:v>3143.3183600000002</c:v>
                </c:pt>
                <c:pt idx="2">
                  <c:v>2315.199807</c:v>
                </c:pt>
                <c:pt idx="3">
                  <c:v>3731.8837600000002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5F-427A-99E9-FCB3F4E10918}"/>
            </c:ext>
          </c:extLst>
        </c:ser>
        <c:ser>
          <c:idx val="7"/>
          <c:order val="7"/>
          <c:tx>
            <c:strRef>
              <c:f>'100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traces'!$I$5,'100 user traces'!$I$12,'100 user traces'!$I$19,'100 user traces'!$I$26)</c:f>
              <c:numCache>
                <c:formatCode>General</c:formatCode>
                <c:ptCount val="4"/>
                <c:pt idx="0">
                  <c:v>12186.940406</c:v>
                </c:pt>
                <c:pt idx="1">
                  <c:v>3329.9534229999999</c:v>
                </c:pt>
                <c:pt idx="2">
                  <c:v>2311.425729</c:v>
                </c:pt>
                <c:pt idx="3">
                  <c:v>4699.6553979999999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5F-427A-99E9-FCB3F4E10918}"/>
            </c:ext>
          </c:extLst>
        </c:ser>
        <c:ser>
          <c:idx val="8"/>
          <c:order val="8"/>
          <c:tx>
            <c:strRef>
              <c:f>'100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traces'!$J$5,'100 user traces'!$J$12,'100 user traces'!$J$19,'100 user traces'!$J$26)</c:f>
              <c:numCache>
                <c:formatCode>General</c:formatCode>
                <c:ptCount val="4"/>
                <c:pt idx="0">
                  <c:v>2978.9633490000001</c:v>
                </c:pt>
                <c:pt idx="1">
                  <c:v>2345.3693010000002</c:v>
                </c:pt>
                <c:pt idx="2">
                  <c:v>1851.99972399999</c:v>
                </c:pt>
                <c:pt idx="3">
                  <c:v>2340.3117309999998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5F-427A-99E9-FCB3F4E10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92679481635104"/>
              <c:y val="0.78324102799252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2101706733200391E-3"/>
          <c:y val="0.8470246719160105"/>
          <c:w val="0.99778986942669901"/>
          <c:h val="0.15297532808398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13246574431548E-2"/>
          <c:y val="0.11850148731408575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traces'!$B$4,'100 user traces'!$B$11,'100 user traces'!$B$18,'100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145-4D84-AD4B-8AD66FCEC0B7}"/>
            </c:ext>
          </c:extLst>
        </c:ser>
        <c:ser>
          <c:idx val="1"/>
          <c:order val="1"/>
          <c:tx>
            <c:strRef>
              <c:f>'100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('100 user traces'!$C$4,'100 user traces'!$C$11,'100 user traces'!$C$18,'100 user traces'!$C$25)</c:f>
              <c:numCache>
                <c:formatCode>General</c:formatCode>
                <c:ptCount val="4"/>
                <c:pt idx="0">
                  <c:v>107.16285415</c:v>
                </c:pt>
                <c:pt idx="1">
                  <c:v>65.037681699999993</c:v>
                </c:pt>
                <c:pt idx="2">
                  <c:v>50.273487549999999</c:v>
                </c:pt>
                <c:pt idx="3">
                  <c:v>56.687869300000003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145-4D84-AD4B-8AD66FCEC0B7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('100 user traces'!$D$4,'100 user traces'!$D$11,'100 user traces'!$D$18,'100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145-4D84-AD4B-8AD66FCEC0B7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traces'!$E$4,'100 user traces'!$E$11,'100 user traces'!$E$18,'100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145-4D84-AD4B-8AD66FCEC0B7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4-4145-4D84-AD4B-8AD66FCEC0B7}"/>
              </c:ext>
            </c:extLst>
          </c:dPt>
          <c:val>
            <c:numRef>
              <c:f>('100 user traces'!$F$4,'100 user traces'!$F$11,'100 user traces'!$F$18,'100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4145-4D84-AD4B-8AD66FCEC0B7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traces'!$G$4,'100 user traces'!$G$11,'100 user traces'!$G$18,'100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45-4D84-AD4B-8AD66FCEC0B7}"/>
            </c:ext>
          </c:extLst>
        </c:ser>
        <c:ser>
          <c:idx val="6"/>
          <c:order val="6"/>
          <c:tx>
            <c:strRef>
              <c:f>'100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traces'!$H$4,'100 user traces'!$H$11,'100 user traces'!$H$18,'100 user traces'!$H$25)</c:f>
              <c:numCache>
                <c:formatCode>General</c:formatCode>
                <c:ptCount val="4"/>
                <c:pt idx="0">
                  <c:v>115.70660185</c:v>
                </c:pt>
                <c:pt idx="1">
                  <c:v>62.088824549999998</c:v>
                </c:pt>
                <c:pt idx="2">
                  <c:v>36.397806449999997</c:v>
                </c:pt>
                <c:pt idx="3">
                  <c:v>57.352883349999999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45-4D84-AD4B-8AD66FCEC0B7}"/>
            </c:ext>
          </c:extLst>
        </c:ser>
        <c:ser>
          <c:idx val="7"/>
          <c:order val="7"/>
          <c:tx>
            <c:strRef>
              <c:f>'100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traces'!$I$4,'100 user traces'!$I$11,'100 user traces'!$I$18,'100 user traces'!$I$25)</c:f>
              <c:numCache>
                <c:formatCode>General</c:formatCode>
                <c:ptCount val="4"/>
                <c:pt idx="0">
                  <c:v>119.08759135</c:v>
                </c:pt>
                <c:pt idx="1">
                  <c:v>72.059849849999907</c:v>
                </c:pt>
                <c:pt idx="2">
                  <c:v>53.036196400000001</c:v>
                </c:pt>
                <c:pt idx="3">
                  <c:v>65.801424949999998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45-4D84-AD4B-8AD66FCEC0B7}"/>
            </c:ext>
          </c:extLst>
        </c:ser>
        <c:ser>
          <c:idx val="8"/>
          <c:order val="8"/>
          <c:tx>
            <c:strRef>
              <c:f>'100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traces'!$J$4,'100 user traces'!$J$11,'100 user traces'!$J$18,'100 user traces'!$J$25)</c:f>
              <c:numCache>
                <c:formatCode>General</c:formatCode>
                <c:ptCount val="4"/>
                <c:pt idx="0">
                  <c:v>136.46390174999999</c:v>
                </c:pt>
                <c:pt idx="1">
                  <c:v>77.911990250000002</c:v>
                </c:pt>
                <c:pt idx="2">
                  <c:v>55.396315950000002</c:v>
                </c:pt>
                <c:pt idx="3">
                  <c:v>75.407705999999905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45-4D84-AD4B-8AD66FCEC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33484997026511"/>
              <c:y val="0.7997386412002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065735684040812E-2"/>
          <c:y val="0.83391531058617674"/>
          <c:w val="0.92254733992826143"/>
          <c:h val="0.16608468941382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M!$K$9</c:f>
              <c:strCache>
                <c:ptCount val="1"/>
                <c:pt idx="0">
                  <c:v>M=5</c:v>
                </c:pt>
              </c:strCache>
            </c:strRef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M!$K$10</c:f>
              <c:numCache>
                <c:formatCode>General</c:formatCode>
                <c:ptCount val="1"/>
                <c:pt idx="0">
                  <c:v>84.829633360000003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386-4D1F-A354-DD49793BE166}"/>
            </c:ext>
          </c:extLst>
        </c:ser>
        <c:ser>
          <c:idx val="4"/>
          <c:order val="1"/>
          <c:tx>
            <c:strRef>
              <c:f>M!$L$9</c:f>
              <c:strCache>
                <c:ptCount val="1"/>
                <c:pt idx="0">
                  <c:v>M=10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M!$L$10</c:f>
              <c:numCache>
                <c:formatCode>General</c:formatCode>
                <c:ptCount val="1"/>
                <c:pt idx="0">
                  <c:v>86.315260449999997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386-4D1F-A354-DD49793BE166}"/>
            </c:ext>
          </c:extLst>
        </c:ser>
        <c:ser>
          <c:idx val="5"/>
          <c:order val="2"/>
          <c:tx>
            <c:strRef>
              <c:f>M!$M$9</c:f>
              <c:strCache>
                <c:ptCount val="1"/>
                <c:pt idx="0">
                  <c:v>M=15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M!$M$10</c:f>
              <c:numCache>
                <c:formatCode>General</c:formatCode>
                <c:ptCount val="1"/>
                <c:pt idx="0">
                  <c:v>86.471222062499947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86-4D1F-A354-DD49793BE166}"/>
            </c:ext>
          </c:extLst>
        </c:ser>
        <c:ser>
          <c:idx val="6"/>
          <c:order val="3"/>
          <c:tx>
            <c:strRef>
              <c:f>M!$N$9</c:f>
              <c:strCache>
                <c:ptCount val="1"/>
                <c:pt idx="0">
                  <c:v>M=20</c:v>
                </c:pt>
              </c:strCache>
            </c:strRef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val>
            <c:numRef>
              <c:f>M!$N$10</c:f>
              <c:numCache>
                <c:formatCode>General</c:formatCode>
                <c:ptCount val="1"/>
                <c:pt idx="0">
                  <c:v>86.458692119999995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86-4D1F-A354-DD49793BE166}"/>
            </c:ext>
          </c:extLst>
        </c:ser>
        <c:ser>
          <c:idx val="7"/>
          <c:order val="4"/>
          <c:tx>
            <c:strRef>
              <c:f>M!$O$9</c:f>
              <c:strCache>
                <c:ptCount val="1"/>
                <c:pt idx="0">
                  <c:v>M=25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M!$O$10</c:f>
              <c:numCache>
                <c:formatCode>General</c:formatCode>
                <c:ptCount val="1"/>
                <c:pt idx="0">
                  <c:v>86.478086329999996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86-4D1F-A354-DD49793B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8"/>
                <c:order val="5"/>
                <c:tx>
                  <c:strRef>
                    <c:extLst>
                      <c:ext uri="{02D57815-91ED-43cb-92C2-25804820EDAC}">
                        <c15:formulaRef>
                          <c15:sqref>M!$P$9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tint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M!$P$10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386-4D1F-A354-DD49793BE166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 Score</a:t>
                </a:r>
              </a:p>
            </c:rich>
          </c:tx>
          <c:layout>
            <c:manualLayout>
              <c:xMode val="edge"/>
              <c:yMode val="edge"/>
              <c:x val="0"/>
              <c:y val="0.30842096546422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330545404312481E-2"/>
          <c:y val="3.368117692674779E-2"/>
          <c:w val="0.9286694545956875"/>
          <c:h val="0.78881718265330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QoE!$D$1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(QoE!$D$5,QoE!$D$12,QoE!$D$19,QoE!$D$26)</c:f>
              <c:numCache>
                <c:formatCode>General</c:formatCode>
                <c:ptCount val="4"/>
                <c:pt idx="0">
                  <c:v>23.183430399999899</c:v>
                </c:pt>
                <c:pt idx="1">
                  <c:v>146.74199999999999</c:v>
                </c:pt>
                <c:pt idx="2">
                  <c:v>66.788415999999998</c:v>
                </c:pt>
                <c:pt idx="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E4C-402F-BF19-8568469B513D}"/>
            </c:ext>
          </c:extLst>
        </c:ser>
        <c:ser>
          <c:idx val="4"/>
          <c:order val="4"/>
          <c:tx>
            <c:strRef>
              <c:f>QoE!$F$1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(QoE!$F$5,QoE!$F$12,QoE!$F$19,QoE!$F$26)</c:f>
              <c:numCache>
                <c:formatCode>General</c:formatCode>
                <c:ptCount val="4"/>
                <c:pt idx="0">
                  <c:v>25.0021450499999</c:v>
                </c:pt>
                <c:pt idx="1">
                  <c:v>146.74199999999999</c:v>
                </c:pt>
                <c:pt idx="2">
                  <c:v>65.805327000000005</c:v>
                </c:pt>
                <c:pt idx="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E4C-402F-BF19-8568469B513D}"/>
            </c:ext>
          </c:extLst>
        </c:ser>
        <c:ser>
          <c:idx val="5"/>
          <c:order val="5"/>
          <c:tx>
            <c:strRef>
              <c:f>QoE!$G$1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(QoE!$G$5,QoE!$G$12,QoE!$G$19,QoE!$G$26)</c:f>
              <c:numCache>
                <c:formatCode>General</c:formatCode>
                <c:ptCount val="4"/>
                <c:pt idx="0">
                  <c:v>56.979271799999999</c:v>
                </c:pt>
                <c:pt idx="1">
                  <c:v>93.891300000000001</c:v>
                </c:pt>
                <c:pt idx="2">
                  <c:v>14.069772</c:v>
                </c:pt>
                <c:pt idx="3">
                  <c:v>10.882949999999999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C-402F-BF19-8568469B513D}"/>
            </c:ext>
          </c:extLst>
        </c:ser>
        <c:ser>
          <c:idx val="6"/>
          <c:order val="6"/>
          <c:tx>
            <c:strRef>
              <c:f>QoE!$H$1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(QoE!$H$5,QoE!$H$12,QoE!$H$19,QoE!$H$26)</c:f>
              <c:numCache>
                <c:formatCode>General</c:formatCode>
                <c:ptCount val="4"/>
                <c:pt idx="0">
                  <c:v>57.352883349999999</c:v>
                </c:pt>
                <c:pt idx="1">
                  <c:v>100.70075</c:v>
                </c:pt>
                <c:pt idx="2">
                  <c:v>17.720008999999902</c:v>
                </c:pt>
                <c:pt idx="3">
                  <c:v>10.565849999999999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4C-402F-BF19-8568469B513D}"/>
            </c:ext>
          </c:extLst>
        </c:ser>
        <c:ser>
          <c:idx val="7"/>
          <c:order val="7"/>
          <c:tx>
            <c:strRef>
              <c:f>QoE!$I$1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(QoE!$I$5,QoE!$I$12,QoE!$I$19,QoE!$I$26)</c:f>
              <c:numCache>
                <c:formatCode>General</c:formatCode>
                <c:ptCount val="4"/>
                <c:pt idx="0">
                  <c:v>65.801424949999998</c:v>
                </c:pt>
                <c:pt idx="1">
                  <c:v>99.090800000000002</c:v>
                </c:pt>
                <c:pt idx="2">
                  <c:v>13.550473</c:v>
                </c:pt>
                <c:pt idx="3">
                  <c:v>8.2210000000000001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4C-402F-BF19-8568469B513D}"/>
            </c:ext>
          </c:extLst>
        </c:ser>
        <c:ser>
          <c:idx val="8"/>
          <c:order val="8"/>
          <c:tx>
            <c:strRef>
              <c:f>QoE!$J$1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(QoE!$J$5,QoE!$J$12,QoE!$J$19,QoE!$J$26)</c:f>
              <c:numCache>
                <c:formatCode>General</c:formatCode>
                <c:ptCount val="4"/>
                <c:pt idx="0">
                  <c:v>75.227871099999902</c:v>
                </c:pt>
                <c:pt idx="1">
                  <c:v>109.61179999999899</c:v>
                </c:pt>
                <c:pt idx="2">
                  <c:v>14.786394</c:v>
                </c:pt>
                <c:pt idx="3">
                  <c:v>7.0290999999999997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4C-402F-BF19-8568469B5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QoE!$B$1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(QoE!$B$5,QoE!$B$12,QoE!$B$19,QoE!$B$26)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E4C-402F-BF19-8568469B513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QoE!$C$1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(QoE!$C$5,QoE!$C$12,QoE!$C$19,QoE!$C$26)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E4C-402F-BF19-8568469B513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QoE!$E$1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(QoE!$E$5,QoE!$E$12,QoE!$E$19,QoE!$E$26)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E4C-402F-BF19-8568469B513D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		Bitrate		Rebuffering		Smooth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095346356353344"/>
              <c:y val="0.83957605464879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Value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72677325070674E-2"/>
          <c:y val="0.92836174242424241"/>
          <c:w val="0.86222368735008603"/>
          <c:h val="6.690325681120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'Norm QoE'!$K$9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'Norm QoE'!$K$10</c:f>
              <c:numCache>
                <c:formatCode>General</c:formatCode>
                <c:ptCount val="1"/>
                <c:pt idx="0">
                  <c:v>0.69065453989229042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C0A-4AD7-A658-C8B812F6C46E}"/>
            </c:ext>
          </c:extLst>
        </c:ser>
        <c:ser>
          <c:idx val="4"/>
          <c:order val="1"/>
          <c:tx>
            <c:strRef>
              <c:f>'Norm QoE'!$L$9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'Norm QoE'!$L$10</c:f>
              <c:numCache>
                <c:formatCode>General</c:formatCode>
                <c:ptCount val="1"/>
                <c:pt idx="0">
                  <c:v>0.71233071050481189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C0A-4AD7-A658-C8B812F6C46E}"/>
            </c:ext>
          </c:extLst>
        </c:ser>
        <c:ser>
          <c:idx val="5"/>
          <c:order val="2"/>
          <c:tx>
            <c:strRef>
              <c:f>'Norm QoE'!$M$9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'Norm QoE'!$M$10</c:f>
              <c:numCache>
                <c:formatCode>General</c:formatCode>
                <c:ptCount val="1"/>
                <c:pt idx="0">
                  <c:v>0.80036645385301564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AD7-A658-C8B812F6C46E}"/>
            </c:ext>
          </c:extLst>
        </c:ser>
        <c:ser>
          <c:idx val="6"/>
          <c:order val="3"/>
          <c:tx>
            <c:strRef>
              <c:f>'Norm QoE'!$N$9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QoE'!$N$10</c:f>
              <c:numCache>
                <c:formatCode>General</c:formatCode>
                <c:ptCount val="1"/>
                <c:pt idx="0">
                  <c:v>0.78507655415038258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C0A-4AD7-A658-C8B812F6C46E}"/>
            </c:ext>
          </c:extLst>
        </c:ser>
        <c:ser>
          <c:idx val="7"/>
          <c:order val="4"/>
          <c:tx>
            <c:strRef>
              <c:f>'Norm QoE'!$O$9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'Norm QoE'!$O$10</c:f>
              <c:numCache>
                <c:formatCode>General</c:formatCode>
                <c:ptCount val="1"/>
                <c:pt idx="0">
                  <c:v>0.8962087477090005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C0A-4AD7-A658-C8B812F6C46E}"/>
            </c:ext>
          </c:extLst>
        </c:ser>
        <c:ser>
          <c:idx val="8"/>
          <c:order val="5"/>
          <c:tx>
            <c:strRef>
              <c:f>'Norm QoE'!$P$9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QoE'!$P$10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7-4C65-9175-E478D06B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Average QoE</a:t>
                </a:r>
              </a:p>
            </c:rich>
          </c:tx>
          <c:layout>
            <c:manualLayout>
              <c:xMode val="edge"/>
              <c:yMode val="edge"/>
              <c:x val="0"/>
              <c:y val="0.12845533783631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Bitrate!$K$9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Bitrate!$K$10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4A1-4206-BE9F-F57B1273E1DC}"/>
            </c:ext>
          </c:extLst>
        </c:ser>
        <c:ser>
          <c:idx val="4"/>
          <c:order val="1"/>
          <c:tx>
            <c:strRef>
              <c:f>Bitrate!$L$9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Bitrate!$L$10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4A1-4206-BE9F-F57B1273E1DC}"/>
            </c:ext>
          </c:extLst>
        </c:ser>
        <c:ser>
          <c:idx val="5"/>
          <c:order val="2"/>
          <c:tx>
            <c:strRef>
              <c:f>Bitrate!$M$9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Bitrate!$M$10</c:f>
              <c:numCache>
                <c:formatCode>General</c:formatCode>
                <c:ptCount val="1"/>
                <c:pt idx="0">
                  <c:v>96.153937499999756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1-4206-BE9F-F57B1273E1DC}"/>
            </c:ext>
          </c:extLst>
        </c:ser>
        <c:ser>
          <c:idx val="6"/>
          <c:order val="3"/>
          <c:tx>
            <c:strRef>
              <c:f>Bitrate!$N$9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Bitrate!$N$10</c:f>
              <c:numCache>
                <c:formatCode>General</c:formatCode>
                <c:ptCount val="1"/>
                <c:pt idx="0">
                  <c:v>102.79736250000001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1-4206-BE9F-F57B1273E1DC}"/>
            </c:ext>
          </c:extLst>
        </c:ser>
        <c:ser>
          <c:idx val="7"/>
          <c:order val="4"/>
          <c:tx>
            <c:strRef>
              <c:f>Bitrate!$O$9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Bitrate!$O$10</c:f>
              <c:numCache>
                <c:formatCode>General</c:formatCode>
                <c:ptCount val="1"/>
                <c:pt idx="0">
                  <c:v>100.83647499999999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A1-4206-BE9F-F57B1273E1DC}"/>
            </c:ext>
          </c:extLst>
        </c:ser>
        <c:ser>
          <c:idx val="8"/>
          <c:order val="5"/>
          <c:tx>
            <c:strRef>
              <c:f>Bitrate!$P$9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Bitrate!$P$10</c:f>
              <c:numCache>
                <c:formatCode>General</c:formatCode>
                <c:ptCount val="1"/>
                <c:pt idx="0">
                  <c:v>111.00048750000001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A1-4206-BE9F-F57B1273E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Bitrate Quality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(Kbps)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3.84725240223557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('42'!$B$4,'42'!$B$11,'42'!$B$18,'42'!$B$25)</c:f>
              <c:numCache>
                <c:formatCode>General</c:formatCode>
                <c:ptCount val="4"/>
                <c:pt idx="0">
                  <c:v>75.611897499999998</c:v>
                </c:pt>
                <c:pt idx="1">
                  <c:v>34.724087500000003</c:v>
                </c:pt>
                <c:pt idx="2">
                  <c:v>23.925362499999899</c:v>
                </c:pt>
                <c:pt idx="3">
                  <c:v>33.7711775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7-4C46-BB02-A15543D819CA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('42'!$C$4,'42'!$C$11,'42'!$C$18,'42'!$C$25)</c:f>
              <c:numCache>
                <c:formatCode>General</c:formatCode>
                <c:ptCount val="4"/>
                <c:pt idx="0">
                  <c:v>57.491082499999898</c:v>
                </c:pt>
                <c:pt idx="1">
                  <c:v>28.09609</c:v>
                </c:pt>
                <c:pt idx="2">
                  <c:v>17.531692499999998</c:v>
                </c:pt>
                <c:pt idx="3">
                  <c:v>24.344472499999998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4D7-4C46-BB02-A15543D819CA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('42'!$D$4,'42'!$D$11,'42'!$D$18,'42'!$D$25)</c:f>
              <c:numCache>
                <c:formatCode>General</c:formatCode>
                <c:ptCount val="4"/>
                <c:pt idx="0">
                  <c:v>68.197772499999999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7-4C46-BB02-A15543D819CA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('42'!$E$4,'42'!$E$11,'42'!$E$18,'42'!$E$25)</c:f>
              <c:numCache>
                <c:formatCode>General</c:formatCode>
                <c:ptCount val="4"/>
                <c:pt idx="0">
                  <c:v>68.197772000000001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7-4C46-BB02-A15543D819CA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('42'!$F$4,'42'!$F$11,'42'!$F$18,'42'!$F$25)</c:f>
              <c:numCache>
                <c:formatCode>General</c:formatCode>
                <c:ptCount val="4"/>
                <c:pt idx="0">
                  <c:v>74.744829999999993</c:v>
                </c:pt>
                <c:pt idx="1">
                  <c:v>14.8550574999999</c:v>
                </c:pt>
                <c:pt idx="2">
                  <c:v>-19.603597499999999</c:v>
                </c:pt>
                <c:pt idx="3">
                  <c:v>-9.5628150000000005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7-4C46-BB02-A15543D819CA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('42'!$G$4,'42'!$G$11,'42'!$G$18,'42'!$G$25)</c:f>
              <c:numCache>
                <c:formatCode>General</c:formatCode>
                <c:ptCount val="4"/>
                <c:pt idx="0">
                  <c:v>55.5721925</c:v>
                </c:pt>
                <c:pt idx="1">
                  <c:v>29.350614999999902</c:v>
                </c:pt>
                <c:pt idx="2">
                  <c:v>20.438892500000001</c:v>
                </c:pt>
                <c:pt idx="3">
                  <c:v>24.194632500000001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9A4-4E69-943C-1DCB4E895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Rebuf!$K$9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Rebuf!$K$10</c:f>
              <c:numCache>
                <c:formatCode>General</c:formatCode>
                <c:ptCount val="1"/>
                <c:pt idx="0">
                  <c:v>47.037977249999997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3DC-4DBE-B139-0B3B4EAC90B3}"/>
            </c:ext>
          </c:extLst>
        </c:ser>
        <c:ser>
          <c:idx val="4"/>
          <c:order val="1"/>
          <c:tx>
            <c:strRef>
              <c:f>Rebuf!$L$9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Rebuf!$L$10</c:f>
              <c:numCache>
                <c:formatCode>General</c:formatCode>
                <c:ptCount val="1"/>
                <c:pt idx="0">
                  <c:v>46.024807000000003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3DC-4DBE-B139-0B3B4EAC90B3}"/>
            </c:ext>
          </c:extLst>
        </c:ser>
        <c:ser>
          <c:idx val="5"/>
          <c:order val="2"/>
          <c:tx>
            <c:strRef>
              <c:f>Rebuf!$M$9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Rebuf!$M$10</c:f>
              <c:numCache>
                <c:formatCode>General</c:formatCode>
                <c:ptCount val="1"/>
                <c:pt idx="0">
                  <c:v>8.2887957500000002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C-4DBE-B139-0B3B4EAC90B3}"/>
            </c:ext>
          </c:extLst>
        </c:ser>
        <c:ser>
          <c:idx val="6"/>
          <c:order val="3"/>
          <c:tx>
            <c:strRef>
              <c:f>Rebuf!$N$9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Rebuf!$N$10</c:f>
              <c:numCache>
                <c:formatCode>General</c:formatCode>
                <c:ptCount val="1"/>
                <c:pt idx="0">
                  <c:v>12.052187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DC-4DBE-B139-0B3B4EAC90B3}"/>
            </c:ext>
          </c:extLst>
        </c:ser>
        <c:ser>
          <c:idx val="7"/>
          <c:order val="4"/>
          <c:tx>
            <c:strRef>
              <c:f>Rebuf!$O$9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Rebuf!$O$10</c:f>
              <c:numCache>
                <c:formatCode>General</c:formatCode>
                <c:ptCount val="1"/>
                <c:pt idx="0">
                  <c:v>7.62244425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DC-4DBE-B139-0B3B4EAC90B3}"/>
            </c:ext>
          </c:extLst>
        </c:ser>
        <c:ser>
          <c:idx val="8"/>
          <c:order val="5"/>
          <c:tx>
            <c:strRef>
              <c:f>Rebuf!$P$9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Rebuf!$P$10</c:f>
              <c:numCache>
                <c:formatCode>General</c:formatCode>
                <c:ptCount val="1"/>
                <c:pt idx="0">
                  <c:v>8.7814137500000005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DC-4DBE-B139-0B3B4EAC9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Average Rebuffering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65921533392170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Waste!$K$9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Waste!$K$10</c:f>
              <c:numCache>
                <c:formatCode>General</c:formatCode>
                <c:ptCount val="1"/>
                <c:pt idx="0">
                  <c:v>42.191351047999902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0E7-41A3-8D3C-763A5ED44F5B}"/>
            </c:ext>
          </c:extLst>
        </c:ser>
        <c:ser>
          <c:idx val="4"/>
          <c:order val="1"/>
          <c:tx>
            <c:strRef>
              <c:f>Waste!$L$9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Waste!$L$10</c:f>
              <c:numCache>
                <c:formatCode>General</c:formatCode>
                <c:ptCount val="1"/>
                <c:pt idx="0">
                  <c:v>27.041329884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0E7-41A3-8D3C-763A5ED44F5B}"/>
            </c:ext>
          </c:extLst>
        </c:ser>
        <c:ser>
          <c:idx val="5"/>
          <c:order val="2"/>
          <c:tx>
            <c:strRef>
              <c:f>Waste!$M$9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Waste!$M$10</c:f>
              <c:numCache>
                <c:formatCode>General</c:formatCode>
                <c:ptCount val="1"/>
                <c:pt idx="0">
                  <c:v>20.433788707999977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7-41A3-8D3C-763A5ED44F5B}"/>
            </c:ext>
          </c:extLst>
        </c:ser>
        <c:ser>
          <c:idx val="6"/>
          <c:order val="3"/>
          <c:tx>
            <c:strRef>
              <c:f>Waste!$N$9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Waste!$N$10</c:f>
              <c:numCache>
                <c:formatCode>General</c:formatCode>
                <c:ptCount val="1"/>
                <c:pt idx="0">
                  <c:v>33.187162149999999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E7-41A3-8D3C-763A5ED44F5B}"/>
            </c:ext>
          </c:extLst>
        </c:ser>
        <c:ser>
          <c:idx val="7"/>
          <c:order val="4"/>
          <c:tx>
            <c:strRef>
              <c:f>Waste!$O$9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Waste!$O$10</c:f>
              <c:numCache>
                <c:formatCode>General</c:formatCode>
                <c:ptCount val="1"/>
                <c:pt idx="0">
                  <c:v>45.055949911999903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E7-41A3-8D3C-763A5ED44F5B}"/>
            </c:ext>
          </c:extLst>
        </c:ser>
        <c:ser>
          <c:idx val="8"/>
          <c:order val="5"/>
          <c:tx>
            <c:strRef>
              <c:f>Waste!$P$9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Waste!$P$10</c:f>
              <c:numCache>
                <c:formatCode>General</c:formatCode>
                <c:ptCount val="1"/>
                <c:pt idx="0">
                  <c:v>18.80857383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E7-41A3-8D3C-763A5ED44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Wastage (Mbit)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5095104128980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90043097717890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Smooth!$K$9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Smooth!$K$10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7A5-40E4-B117-B0CFD1638E1B}"/>
            </c:ext>
          </c:extLst>
        </c:ser>
        <c:ser>
          <c:idx val="4"/>
          <c:order val="1"/>
          <c:tx>
            <c:strRef>
              <c:f>Smooth!$L$9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Smooth!$L$10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7A5-40E4-B117-B0CFD1638E1B}"/>
            </c:ext>
          </c:extLst>
        </c:ser>
        <c:ser>
          <c:idx val="5"/>
          <c:order val="2"/>
          <c:tx>
            <c:strRef>
              <c:f>Smooth!$M$9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Smooth!$M$10</c:f>
              <c:numCache>
                <c:formatCode>General</c:formatCode>
                <c:ptCount val="1"/>
                <c:pt idx="0">
                  <c:v>11.611000000000001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5-40E4-B117-B0CFD1638E1B}"/>
            </c:ext>
          </c:extLst>
        </c:ser>
        <c:ser>
          <c:idx val="6"/>
          <c:order val="3"/>
          <c:tx>
            <c:strRef>
              <c:f>Smooth!$N$9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Smooth!$N$10</c:f>
              <c:numCache>
                <c:formatCode>General</c:formatCode>
                <c:ptCount val="1"/>
                <c:pt idx="0">
                  <c:v>12.6142875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5-40E4-B117-B0CFD1638E1B}"/>
            </c:ext>
          </c:extLst>
        </c:ser>
        <c:ser>
          <c:idx val="7"/>
          <c:order val="4"/>
          <c:tx>
            <c:strRef>
              <c:f>Smooth!$O$9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Smooth!$O$10</c:f>
              <c:numCache>
                <c:formatCode>General</c:formatCode>
                <c:ptCount val="1"/>
                <c:pt idx="0">
                  <c:v>9.2386874999999993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A5-40E4-B117-B0CFD1638E1B}"/>
            </c:ext>
          </c:extLst>
        </c:ser>
        <c:ser>
          <c:idx val="8"/>
          <c:order val="5"/>
          <c:tx>
            <c:strRef>
              <c:f>Smooth!$P$9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Smooth!$P$10</c:f>
              <c:numCache>
                <c:formatCode>General</c:formatCode>
                <c:ptCount val="1"/>
                <c:pt idx="0">
                  <c:v>8.2836499999999997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A5-40E4-B117-B0CFD1638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Bitrate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Variation (Mbps)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2842355336840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'Norm QoE'!$K$9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'Norm QoE'!$K$10</c:f>
              <c:numCache>
                <c:formatCode>General</c:formatCode>
                <c:ptCount val="1"/>
                <c:pt idx="0">
                  <c:v>0.69065453989229042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1FB-44CB-8091-122A9E13A99A}"/>
            </c:ext>
          </c:extLst>
        </c:ser>
        <c:ser>
          <c:idx val="4"/>
          <c:order val="1"/>
          <c:tx>
            <c:strRef>
              <c:f>'Norm QoE'!$L$9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'Norm QoE'!$L$10</c:f>
              <c:numCache>
                <c:formatCode>General</c:formatCode>
                <c:ptCount val="1"/>
                <c:pt idx="0">
                  <c:v>0.71233071050481189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1FB-44CB-8091-122A9E13A99A}"/>
            </c:ext>
          </c:extLst>
        </c:ser>
        <c:ser>
          <c:idx val="5"/>
          <c:order val="2"/>
          <c:tx>
            <c:strRef>
              <c:f>'Norm QoE'!$M$9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'Norm QoE'!$M$10</c:f>
              <c:numCache>
                <c:formatCode>General</c:formatCode>
                <c:ptCount val="1"/>
                <c:pt idx="0">
                  <c:v>0.80036645385301564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B-44CB-8091-122A9E13A99A}"/>
            </c:ext>
          </c:extLst>
        </c:ser>
        <c:ser>
          <c:idx val="6"/>
          <c:order val="3"/>
          <c:tx>
            <c:strRef>
              <c:f>'Norm QoE'!$N$9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QoE'!$N$10</c:f>
              <c:numCache>
                <c:formatCode>General</c:formatCode>
                <c:ptCount val="1"/>
                <c:pt idx="0">
                  <c:v>0.78507655415038258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FB-44CB-8091-122A9E13A99A}"/>
            </c:ext>
          </c:extLst>
        </c:ser>
        <c:ser>
          <c:idx val="7"/>
          <c:order val="4"/>
          <c:tx>
            <c:strRef>
              <c:f>'Norm QoE'!$O$9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'Norm QoE'!$O$10</c:f>
              <c:numCache>
                <c:formatCode>General</c:formatCode>
                <c:ptCount val="1"/>
                <c:pt idx="0">
                  <c:v>0.8962087477090005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FB-44CB-8091-122A9E13A99A}"/>
            </c:ext>
          </c:extLst>
        </c:ser>
        <c:ser>
          <c:idx val="8"/>
          <c:order val="5"/>
          <c:tx>
            <c:strRef>
              <c:f>'Norm QoE'!$P$9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QoE'!$P$10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FB-44CB-8091-122A9E13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QoE</a:t>
                </a:r>
              </a:p>
            </c:rich>
          </c:tx>
          <c:layout>
            <c:manualLayout>
              <c:xMode val="edge"/>
              <c:yMode val="edge"/>
              <c:x val="0"/>
              <c:y val="0.23440451478604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Waste!$K$9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Waste!$K$10</c:f>
              <c:numCache>
                <c:formatCode>General</c:formatCode>
                <c:ptCount val="1"/>
                <c:pt idx="0">
                  <c:v>42.191351047999902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48F-435D-AA49-EE721C18FF13}"/>
            </c:ext>
          </c:extLst>
        </c:ser>
        <c:ser>
          <c:idx val="4"/>
          <c:order val="1"/>
          <c:tx>
            <c:strRef>
              <c:f>Waste!$L$9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Waste!$L$10</c:f>
              <c:numCache>
                <c:formatCode>General</c:formatCode>
                <c:ptCount val="1"/>
                <c:pt idx="0">
                  <c:v>27.041329884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48F-435D-AA49-EE721C18FF13}"/>
            </c:ext>
          </c:extLst>
        </c:ser>
        <c:ser>
          <c:idx val="5"/>
          <c:order val="2"/>
          <c:tx>
            <c:strRef>
              <c:f>Waste!$M$9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Waste!$M$10</c:f>
              <c:numCache>
                <c:formatCode>General</c:formatCode>
                <c:ptCount val="1"/>
                <c:pt idx="0">
                  <c:v>20.433788707999977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F-435D-AA49-EE721C18FF13}"/>
            </c:ext>
          </c:extLst>
        </c:ser>
        <c:ser>
          <c:idx val="6"/>
          <c:order val="3"/>
          <c:tx>
            <c:strRef>
              <c:f>Waste!$N$9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Waste!$N$10</c:f>
              <c:numCache>
                <c:formatCode>General</c:formatCode>
                <c:ptCount val="1"/>
                <c:pt idx="0">
                  <c:v>33.187162149999999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8F-435D-AA49-EE721C18FF13}"/>
            </c:ext>
          </c:extLst>
        </c:ser>
        <c:ser>
          <c:idx val="7"/>
          <c:order val="4"/>
          <c:tx>
            <c:strRef>
              <c:f>Waste!$O$9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Waste!$O$10</c:f>
              <c:numCache>
                <c:formatCode>General</c:formatCode>
                <c:ptCount val="1"/>
                <c:pt idx="0">
                  <c:v>45.055949911999903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8F-435D-AA49-EE721C18FF13}"/>
            </c:ext>
          </c:extLst>
        </c:ser>
        <c:ser>
          <c:idx val="8"/>
          <c:order val="5"/>
          <c:tx>
            <c:strRef>
              <c:f>Waste!$P$9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Waste!$P$10</c:f>
              <c:numCache>
                <c:formatCode>General</c:formatCode>
                <c:ptCount val="1"/>
                <c:pt idx="0">
                  <c:v>18.80857383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8F-435D-AA49-EE721C18F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Wastage (Mbit)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82757808899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Rebuf!$K$9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Rebuf!$K$10</c:f>
              <c:numCache>
                <c:formatCode>General</c:formatCode>
                <c:ptCount val="1"/>
                <c:pt idx="0">
                  <c:v>47.037977249999997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7CD-429B-A5BB-7A4C2AB7AEC8}"/>
            </c:ext>
          </c:extLst>
        </c:ser>
        <c:ser>
          <c:idx val="4"/>
          <c:order val="1"/>
          <c:tx>
            <c:strRef>
              <c:f>Rebuf!$L$9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Rebuf!$L$10</c:f>
              <c:numCache>
                <c:formatCode>General</c:formatCode>
                <c:ptCount val="1"/>
                <c:pt idx="0">
                  <c:v>46.024807000000003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7CD-429B-A5BB-7A4C2AB7AEC8}"/>
            </c:ext>
          </c:extLst>
        </c:ser>
        <c:ser>
          <c:idx val="5"/>
          <c:order val="2"/>
          <c:tx>
            <c:strRef>
              <c:f>Rebuf!$M$9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Rebuf!$M$10</c:f>
              <c:numCache>
                <c:formatCode>General</c:formatCode>
                <c:ptCount val="1"/>
                <c:pt idx="0">
                  <c:v>8.2887957500000002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CD-429B-A5BB-7A4C2AB7AEC8}"/>
            </c:ext>
          </c:extLst>
        </c:ser>
        <c:ser>
          <c:idx val="6"/>
          <c:order val="3"/>
          <c:tx>
            <c:strRef>
              <c:f>Rebuf!$N$9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Rebuf!$N$10</c:f>
              <c:numCache>
                <c:formatCode>General</c:formatCode>
                <c:ptCount val="1"/>
                <c:pt idx="0">
                  <c:v>12.052187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CD-429B-A5BB-7A4C2AB7AEC8}"/>
            </c:ext>
          </c:extLst>
        </c:ser>
        <c:ser>
          <c:idx val="7"/>
          <c:order val="4"/>
          <c:tx>
            <c:strRef>
              <c:f>Rebuf!$O$9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Rebuf!$O$10</c:f>
              <c:numCache>
                <c:formatCode>General</c:formatCode>
                <c:ptCount val="1"/>
                <c:pt idx="0">
                  <c:v>7.62244425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CD-429B-A5BB-7A4C2AB7AEC8}"/>
            </c:ext>
          </c:extLst>
        </c:ser>
        <c:ser>
          <c:idx val="8"/>
          <c:order val="5"/>
          <c:tx>
            <c:strRef>
              <c:f>Rebuf!$P$9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Rebuf!$P$10</c:f>
              <c:numCache>
                <c:formatCode>General</c:formatCode>
                <c:ptCount val="1"/>
                <c:pt idx="0">
                  <c:v>8.7814137500000005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CD-429B-A5BB-7A4C2AB7A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Re-buffering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6073778991212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Bitrate!$K$9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Bitrate!$K$10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8F6-4239-BC97-C583BE89A4F2}"/>
            </c:ext>
          </c:extLst>
        </c:ser>
        <c:ser>
          <c:idx val="4"/>
          <c:order val="1"/>
          <c:tx>
            <c:strRef>
              <c:f>Bitrate!$L$9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Bitrate!$L$10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8F6-4239-BC97-C583BE89A4F2}"/>
            </c:ext>
          </c:extLst>
        </c:ser>
        <c:ser>
          <c:idx val="5"/>
          <c:order val="2"/>
          <c:tx>
            <c:strRef>
              <c:f>Bitrate!$M$9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Bitrate!$M$10</c:f>
              <c:numCache>
                <c:formatCode>General</c:formatCode>
                <c:ptCount val="1"/>
                <c:pt idx="0">
                  <c:v>96.153937499999756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F6-4239-BC97-C583BE89A4F2}"/>
            </c:ext>
          </c:extLst>
        </c:ser>
        <c:ser>
          <c:idx val="6"/>
          <c:order val="3"/>
          <c:tx>
            <c:strRef>
              <c:f>Bitrate!$N$9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Bitrate!$N$10</c:f>
              <c:numCache>
                <c:formatCode>General</c:formatCode>
                <c:ptCount val="1"/>
                <c:pt idx="0">
                  <c:v>102.79736250000001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F6-4239-BC97-C583BE89A4F2}"/>
            </c:ext>
          </c:extLst>
        </c:ser>
        <c:ser>
          <c:idx val="7"/>
          <c:order val="4"/>
          <c:tx>
            <c:strRef>
              <c:f>Bitrate!$O$9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Bitrate!$O$10</c:f>
              <c:numCache>
                <c:formatCode>General</c:formatCode>
                <c:ptCount val="1"/>
                <c:pt idx="0">
                  <c:v>100.83647499999999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F6-4239-BC97-C583BE89A4F2}"/>
            </c:ext>
          </c:extLst>
        </c:ser>
        <c:ser>
          <c:idx val="8"/>
          <c:order val="5"/>
          <c:tx>
            <c:strRef>
              <c:f>Bitrate!$P$9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Bitrate!$P$10</c:f>
              <c:numCache>
                <c:formatCode>General</c:formatCode>
                <c:ptCount val="1"/>
                <c:pt idx="0">
                  <c:v>111.00048750000001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F6-4239-BC97-C583BE89A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Bitrate Quality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(Kbps)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5751073748363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Time!$K$9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Time!$K$10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BDE-4C52-9FC5-4404B089E82E}"/>
            </c:ext>
          </c:extLst>
        </c:ser>
        <c:ser>
          <c:idx val="4"/>
          <c:order val="1"/>
          <c:tx>
            <c:strRef>
              <c:f>Time!$L$9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Time!$L$10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BDE-4C52-9FC5-4404B089E82E}"/>
            </c:ext>
          </c:extLst>
        </c:ser>
        <c:ser>
          <c:idx val="5"/>
          <c:order val="2"/>
          <c:tx>
            <c:strRef>
              <c:f>Time!$M$9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Time!$M$10</c:f>
              <c:numCache>
                <c:formatCode>General</c:formatCode>
                <c:ptCount val="1"/>
                <c:pt idx="0">
                  <c:v>19.483440458347836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DE-4C52-9FC5-4404B089E82E}"/>
            </c:ext>
          </c:extLst>
        </c:ser>
        <c:ser>
          <c:idx val="6"/>
          <c:order val="3"/>
          <c:tx>
            <c:strRef>
              <c:f>Time!$N$9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Time!$N$10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DE-4C52-9FC5-4404B089E82E}"/>
            </c:ext>
          </c:extLst>
        </c:ser>
        <c:ser>
          <c:idx val="7"/>
          <c:order val="4"/>
          <c:tx>
            <c:strRef>
              <c:f>Time!$O$9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Time!$O$10</c:f>
              <c:numCache>
                <c:formatCode>General</c:formatCode>
                <c:ptCount val="1"/>
                <c:pt idx="0">
                  <c:v>0.94148077139349773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DE-4C52-9FC5-4404B089E82E}"/>
            </c:ext>
          </c:extLst>
        </c:ser>
        <c:ser>
          <c:idx val="8"/>
          <c:order val="5"/>
          <c:tx>
            <c:strRef>
              <c:f>Time!$P$9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Time!$P$10</c:f>
              <c:numCache>
                <c:formatCode>General</c:formatCode>
                <c:ptCount val="1"/>
                <c:pt idx="0">
                  <c:v>6.6683945417420727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DE-4C52-9FC5-4404B089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Running Time (ms)</a:t>
                </a:r>
              </a:p>
            </c:rich>
          </c:tx>
          <c:layout>
            <c:manualLayout>
              <c:xMode val="edge"/>
              <c:yMode val="edge"/>
              <c:x val="0"/>
              <c:y val="0.20689738588015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('30'!$B$5,'30'!$B$12,'30'!$B$19,'30'!$B$26)</c:f>
              <c:numCache>
                <c:formatCode>General</c:formatCode>
                <c:ptCount val="4"/>
                <c:pt idx="0">
                  <c:v>2250.9818999999902</c:v>
                </c:pt>
                <c:pt idx="1">
                  <c:v>1360.21314999999</c:v>
                </c:pt>
                <c:pt idx="2">
                  <c:v>1072.6506999999999</c:v>
                </c:pt>
                <c:pt idx="3">
                  <c:v>1487.07139999999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4-481C-84DC-CBABCC1D1BE5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('30'!$C$5,'30'!$C$12,'30'!$C$19,'30'!$C$26)</c:f>
              <c:numCache>
                <c:formatCode>General</c:formatCode>
                <c:ptCount val="4"/>
                <c:pt idx="0">
                  <c:v>3875.4812499999998</c:v>
                </c:pt>
                <c:pt idx="1">
                  <c:v>2373.2922999999901</c:v>
                </c:pt>
                <c:pt idx="2">
                  <c:v>1799.9855500000001</c:v>
                </c:pt>
                <c:pt idx="3">
                  <c:v>2585.51505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4-481C-84DC-CBABCC1D1BE5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('30'!$D$5,'30'!$D$12,'30'!$D$19,'30'!$D$26)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4-481C-84DC-CBABCC1D1BE5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('30'!$E$5,'30'!$E$12,'30'!$E$19,'30'!$E$26)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4-481C-84DC-CBABCC1D1BE5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('30'!$F$5,'30'!$F$12,'30'!$F$19,'30'!$F$26)</c:f>
              <c:numCache>
                <c:formatCode>General</c:formatCode>
                <c:ptCount val="4"/>
                <c:pt idx="0">
                  <c:v>3838.85025</c:v>
                </c:pt>
                <c:pt idx="1">
                  <c:v>2420.8560499999999</c:v>
                </c:pt>
                <c:pt idx="2">
                  <c:v>2098.5066000000002</c:v>
                </c:pt>
                <c:pt idx="3">
                  <c:v>3066.2915499999999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4-481C-84DC-CBABCC1D1BE5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('30'!$G$5,'30'!$G$12,'30'!$G$19,'30'!$G$26)</c:f>
              <c:numCache>
                <c:formatCode>General</c:formatCode>
                <c:ptCount val="4"/>
                <c:pt idx="0">
                  <c:v>2459.7737499999998</c:v>
                </c:pt>
                <c:pt idx="1">
                  <c:v>2192.4892999999902</c:v>
                </c:pt>
                <c:pt idx="2">
                  <c:v>1709.25755</c:v>
                </c:pt>
                <c:pt idx="3">
                  <c:v>1915.87105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C4-481C-84DC-CBABCC1D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('30'!$B$4,'30'!$B$11,'30'!$B$18,'30'!$B$25)</c:f>
              <c:numCache>
                <c:formatCode>General</c:formatCode>
                <c:ptCount val="4"/>
                <c:pt idx="0">
                  <c:v>103.65132999999901</c:v>
                </c:pt>
                <c:pt idx="1">
                  <c:v>50.908902500000003</c:v>
                </c:pt>
                <c:pt idx="2">
                  <c:v>39.037732499999898</c:v>
                </c:pt>
                <c:pt idx="3">
                  <c:v>53.453132499999903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6-44A6-9045-A7E21B93E908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('30'!$C$4,'30'!$C$11,'30'!$C$18,'30'!$C$25)</c:f>
              <c:numCache>
                <c:formatCode>General</c:formatCode>
                <c:ptCount val="4"/>
                <c:pt idx="0">
                  <c:v>81.8367199999999</c:v>
                </c:pt>
                <c:pt idx="1">
                  <c:v>54.746299999999998</c:v>
                </c:pt>
                <c:pt idx="2">
                  <c:v>40.979862500000003</c:v>
                </c:pt>
                <c:pt idx="3">
                  <c:v>41.476934999999898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F26-44A6-9045-A7E21B93E908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('30'!$D$4,'30'!$D$11,'30'!$D$18,'30'!$D$25)</c:f>
              <c:numCache>
                <c:formatCode>General</c:formatCode>
                <c:ptCount val="4"/>
                <c:pt idx="0">
                  <c:v>103.6648625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6-44A6-9045-A7E21B93E908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('30'!$E$4,'30'!$E$11,'30'!$E$18,'30'!$E$25)</c:f>
              <c:numCache>
                <c:formatCode>General</c:formatCode>
                <c:ptCount val="4"/>
                <c:pt idx="0">
                  <c:v>103.664862499999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6-44A6-9045-A7E21B93E908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('30'!$F$4,'30'!$F$11,'30'!$F$18,'30'!$F$25)</c:f>
              <c:numCache>
                <c:formatCode>General</c:formatCode>
                <c:ptCount val="4"/>
                <c:pt idx="0">
                  <c:v>105.035249999999</c:v>
                </c:pt>
                <c:pt idx="1">
                  <c:v>43.813569999999899</c:v>
                </c:pt>
                <c:pt idx="2">
                  <c:v>-1.42818</c:v>
                </c:pt>
                <c:pt idx="3">
                  <c:v>9.2234724999999802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26-44A6-9045-A7E21B93E908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('30'!$G$4,'30'!$G$11,'30'!$G$18,'30'!$G$25)</c:f>
              <c:numCache>
                <c:formatCode>General</c:formatCode>
                <c:ptCount val="4"/>
                <c:pt idx="0">
                  <c:v>72.254692500000004</c:v>
                </c:pt>
                <c:pt idx="1">
                  <c:v>56.3517624999999</c:v>
                </c:pt>
                <c:pt idx="2">
                  <c:v>46.591819999999998</c:v>
                </c:pt>
                <c:pt idx="3">
                  <c:v>42.524014999999999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26-44A6-9045-A7E21B93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('20'!$B$5,'20'!$B$12,'20'!$B$19,'20'!$B$26)</c:f>
              <c:numCache>
                <c:formatCode>General</c:formatCode>
                <c:ptCount val="4"/>
                <c:pt idx="0">
                  <c:v>3708.2824000000001</c:v>
                </c:pt>
                <c:pt idx="1">
                  <c:v>2382.5729000000001</c:v>
                </c:pt>
                <c:pt idx="2">
                  <c:v>1710.1538</c:v>
                </c:pt>
                <c:pt idx="3">
                  <c:v>2690.6831000000002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8-4782-8D24-A8DAA1CA4703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('20'!$C$5,'20'!$C$12,'20'!$C$19,'20'!$C$26)</c:f>
              <c:numCache>
                <c:formatCode>General</c:formatCode>
                <c:ptCount val="4"/>
                <c:pt idx="0">
                  <c:v>4298.3624499999996</c:v>
                </c:pt>
                <c:pt idx="1">
                  <c:v>2894.4005999999999</c:v>
                </c:pt>
                <c:pt idx="2">
                  <c:v>2107.8560499999999</c:v>
                </c:pt>
                <c:pt idx="3">
                  <c:v>2787.2583500000001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8-4782-8D24-A8DAA1CA4703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('20'!$D$5,'20'!$D$12,'20'!$D$19,'20'!$D$26)</c:f>
              <c:numCache>
                <c:formatCode>General</c:formatCode>
                <c:ptCount val="4"/>
                <c:pt idx="0">
                  <c:v>11299.5563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8-4782-8D24-A8DAA1CA4703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('20'!$E$5,'20'!$E$12,'20'!$E$19,'20'!$E$26)</c:f>
              <c:numCache>
                <c:formatCode>General</c:formatCode>
                <c:ptCount val="4"/>
                <c:pt idx="0">
                  <c:v>11627.039049999999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8-4782-8D24-A8DAA1CA4703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('20'!$F$5,'20'!$F$12,'20'!$F$19,'20'!$F$26)</c:f>
              <c:numCache>
                <c:formatCode>General</c:formatCode>
                <c:ptCount val="4"/>
                <c:pt idx="0">
                  <c:v>4180.5002000000004</c:v>
                </c:pt>
                <c:pt idx="1">
                  <c:v>2676.6125499999998</c:v>
                </c:pt>
                <c:pt idx="2">
                  <c:v>2394.1423500000001</c:v>
                </c:pt>
                <c:pt idx="3">
                  <c:v>3156.4290999999998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8-4782-8D24-A8DAA1CA4703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('20'!$G$5,'20'!$G$12,'20'!$G$19,'20'!$G$26)</c:f>
              <c:numCache>
                <c:formatCode>General</c:formatCode>
                <c:ptCount val="4"/>
                <c:pt idx="0">
                  <c:v>3036.1089499999998</c:v>
                </c:pt>
                <c:pt idx="1">
                  <c:v>2563.8451500000001</c:v>
                </c:pt>
                <c:pt idx="2">
                  <c:v>2057.5586499999999</c:v>
                </c:pt>
                <c:pt idx="3">
                  <c:v>2352.1450499999901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18-4782-8D24-A8DAA1CA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('20'!$B$4,'20'!$B$11,'20'!$B$18,'20'!$B$25)</c:f>
              <c:numCache>
                <c:formatCode>General</c:formatCode>
                <c:ptCount val="4"/>
                <c:pt idx="0">
                  <c:v>149.18528749999999</c:v>
                </c:pt>
                <c:pt idx="1">
                  <c:v>71.639234999999999</c:v>
                </c:pt>
                <c:pt idx="2">
                  <c:v>55.8047325</c:v>
                </c:pt>
                <c:pt idx="3">
                  <c:v>76.334164999999999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C-4192-BCFA-B1A952B6709F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('20'!$C$4,'20'!$C$11,'20'!$C$18,'20'!$C$25)</c:f>
              <c:numCache>
                <c:formatCode>General</c:formatCode>
                <c:ptCount val="4"/>
                <c:pt idx="0">
                  <c:v>114.78801999999899</c:v>
                </c:pt>
                <c:pt idx="1">
                  <c:v>74.244619999999998</c:v>
                </c:pt>
                <c:pt idx="2">
                  <c:v>56.993324999999999</c:v>
                </c:pt>
                <c:pt idx="3">
                  <c:v>63.192812500000002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E6C-4192-BCFA-B1A952B6709F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('20'!$D$4,'20'!$D$11,'20'!$D$18,'20'!$D$25)</c:f>
              <c:numCache>
                <c:formatCode>General</c:formatCode>
                <c:ptCount val="4"/>
                <c:pt idx="0">
                  <c:v>148.47463749999901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C-4192-BCFA-B1A952B6709F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('20'!$E$4,'20'!$E$11,'20'!$E$18,'20'!$E$25)</c:f>
              <c:numCache>
                <c:formatCode>General</c:formatCode>
                <c:ptCount val="4"/>
                <c:pt idx="0">
                  <c:v>148.52283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C-4192-BCFA-B1A952B6709F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('20'!$F$4,'20'!$F$11,'20'!$F$18,'20'!$F$25)</c:f>
              <c:numCache>
                <c:formatCode>General</c:formatCode>
                <c:ptCount val="4"/>
                <c:pt idx="0">
                  <c:v>150.54228999999901</c:v>
                </c:pt>
                <c:pt idx="1">
                  <c:v>71.850227499999903</c:v>
                </c:pt>
                <c:pt idx="2">
                  <c:v>6.4676199999999904</c:v>
                </c:pt>
                <c:pt idx="3">
                  <c:v>23.7927774999999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C-4192-BCFA-B1A952B6709F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('20'!$G$4,'20'!$G$11,'20'!$G$18,'20'!$G$25)</c:f>
              <c:numCache>
                <c:formatCode>General</c:formatCode>
                <c:ptCount val="4"/>
                <c:pt idx="0">
                  <c:v>119.7596925</c:v>
                </c:pt>
                <c:pt idx="1">
                  <c:v>82.242114999999998</c:v>
                </c:pt>
                <c:pt idx="2">
                  <c:v>63.610635000000002</c:v>
                </c:pt>
                <c:pt idx="3">
                  <c:v>68.323759999999993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6C-4192-BCFA-B1A952B67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traces'!$B$5,'50 user traces'!$B$12,'50 user traces'!$B$19,'50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9-49CF-A12E-4081D2108C3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('50 user traces'!$D$5,'50 user traces'!$D$12,'50 user traces'!$D$19,'50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9-49CF-A12E-4081D2108C3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traces'!$E$5,'50 user traces'!$E$12,'50 user traces'!$E$19,'50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9-49CF-A12E-4081D2108C3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traces'!$F$5,'50 user traces'!$F$12,'50 user traces'!$F$19,'50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A9-49CF-A12E-4081D2108C3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A9-49CF-A12E-4081D2108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traces'!$C$5,'50 user traces'!$C$12,'50 user traces'!$C$19,'50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9A9-49CF-A12E-4081D2108C31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3592056396408661"/>
          <c:w val="0.90428264379271539"/>
          <c:h val="0.65919580657605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traces'!$B$4,'50 user traces'!$B$11,'50 user traces'!$B$18,'50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B-4367-9B6E-8466B364E99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traces'!$D$4,'50 user traces'!$D$11,'50 user traces'!$D$18,'50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B-4367-9B6E-8466B364E99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traces'!$E$4,'50 user traces'!$E$11,'50 user traces'!$E$18,'50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B-4367-9B6E-8466B364E99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594-4268-A192-9D0D8109228A}"/>
              </c:ext>
            </c:extLst>
          </c:dPt>
          <c:val>
            <c:numRef>
              <c:f>('50 user traces'!$F$4,'50 user traces'!$F$11,'50 user traces'!$F$18,'50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B-4367-9B6E-8466B364E99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6B-4367-9B6E-8466B364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traces'!$C$4,'50 user traces'!$C$11,'50 user traces'!$C$18,'50 user traces'!$C$25)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107.16285415</c:v>
                      </c:pt>
                      <c:pt idx="1">
                        <c:v>65.037681699999993</c:v>
                      </c:pt>
                      <c:pt idx="2">
                        <c:v>50.273487549999999</c:v>
                      </c:pt>
                      <c:pt idx="3">
                        <c:v>56.687869300000003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A6B-4367-9B6E-8466B364E991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330545404312481E-2"/>
          <c:y val="3.368117692674779E-2"/>
          <c:w val="0.9286694545956875"/>
          <c:h val="0.78881718265330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('50 user traces'!$D$5,'50 user traces'!$D$12,'50 user traces'!$D$19,'50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C0A-4AD7-A658-C8B812F6C46E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traces'!$F$5,'50 user traces'!$F$12,'50 user traces'!$F$19,'50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C0A-4AD7-A658-C8B812F6C46E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AD7-A658-C8B812F6C46E}"/>
            </c:ext>
          </c:extLst>
        </c:ser>
        <c:ser>
          <c:idx val="6"/>
          <c:order val="6"/>
          <c:tx>
            <c:strRef>
              <c:f>'50 user traces'!$H$1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traces'!$H$5,'50 user traces'!$H$12,'50 user traces'!$H$19,'50 user traces'!$H$26)</c:f>
              <c:numCache>
                <c:formatCode>General</c:formatCode>
                <c:ptCount val="4"/>
                <c:pt idx="0">
                  <c:v>7403.1791479999902</c:v>
                </c:pt>
                <c:pt idx="1">
                  <c:v>3143.3183600000002</c:v>
                </c:pt>
                <c:pt idx="2">
                  <c:v>2315.199807</c:v>
                </c:pt>
                <c:pt idx="3">
                  <c:v>3731.8837600000002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C0A-4AD7-A658-C8B812F6C46E}"/>
            </c:ext>
          </c:extLst>
        </c:ser>
        <c:ser>
          <c:idx val="7"/>
          <c:order val="7"/>
          <c:tx>
            <c:strRef>
              <c:f>'50 user traces'!$I$1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traces'!$I$5,'50 user traces'!$I$12,'50 user traces'!$I$19,'50 user traces'!$I$26)</c:f>
              <c:numCache>
                <c:formatCode>General</c:formatCode>
                <c:ptCount val="4"/>
                <c:pt idx="0">
                  <c:v>12186.940406</c:v>
                </c:pt>
                <c:pt idx="1">
                  <c:v>3329.9534229999999</c:v>
                </c:pt>
                <c:pt idx="2">
                  <c:v>2311.425729</c:v>
                </c:pt>
                <c:pt idx="3">
                  <c:v>4699.6553979999999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C0A-4AD7-A658-C8B812F6C46E}"/>
            </c:ext>
          </c:extLst>
        </c:ser>
        <c:ser>
          <c:idx val="8"/>
          <c:order val="8"/>
          <c:tx>
            <c:strRef>
              <c:f>'50 user traces'!$J$1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traces'!$J$5,'50 user traces'!$J$12,'50 user traces'!$J$19,'50 user traces'!$J$26)</c:f>
              <c:numCache>
                <c:formatCode>General</c:formatCode>
                <c:ptCount val="4"/>
                <c:pt idx="0">
                  <c:v>2977.9900479999901</c:v>
                </c:pt>
                <c:pt idx="1">
                  <c:v>2296.7297130000002</c:v>
                </c:pt>
                <c:pt idx="2">
                  <c:v>1816.5412080000001</c:v>
                </c:pt>
                <c:pt idx="3">
                  <c:v>2313.0259460000002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7-4C65-9175-E478D06B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'50 user traces'!$B$1</c15:sqref>
                        </c15:formulaRef>
                      </c:ext>
                    </c:extLst>
                    <c:strCache>
                      <c:ptCount val="1"/>
                      <c:pt idx="0">
                        <c:v>Proposed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traces'!$B$5,'50 user traces'!$B$12,'50 user traces'!$B$19,'50 user traces'!$B$26)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3411.424477</c:v>
                      </c:pt>
                      <c:pt idx="1">
                        <c:v>2087.10855299999</c:v>
                      </c:pt>
                      <c:pt idx="2">
                        <c:v>1487.2717829999899</c:v>
                      </c:pt>
                      <c:pt idx="3">
                        <c:v>2311.2760539999999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0A-4AD7-A658-C8B812F6C46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traces'!$C$5,'50 user traces'!$C$12,'50 user traces'!$C$19,'50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0A-4AD7-A658-C8B812F6C46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traces'!$E$1</c15:sqref>
                        </c15:formulaRef>
                      </c:ext>
                    </c:extLst>
                    <c:strCache>
                      <c:ptCount val="1"/>
                      <c:pt idx="0">
                        <c:v>WaterFall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traces'!$E$5,'50 user traces'!$E$12,'50 user traces'!$E$19,'50 user traces'!$E$26)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11204.3372389999</c:v>
                      </c:pt>
                      <c:pt idx="1">
                        <c:v>3282.2179839999999</c:v>
                      </c:pt>
                      <c:pt idx="2">
                        <c:v>2844.9444619999999</c:v>
                      </c:pt>
                      <c:pt idx="3">
                        <c:v>4664.7995349999901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0A-4AD7-A658-C8B812F6C46E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		Medium		Low		Mixed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263015551048006"/>
              <c:y val="0.83957624970174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72677325070674E-2"/>
          <c:y val="0.92836174242424241"/>
          <c:w val="0.86222368735008603"/>
          <c:h val="6.690325681120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603673</xdr:colOff>
      <xdr:row>3</xdr:row>
      <xdr:rowOff>144780</xdr:rowOff>
    </xdr:from>
    <xdr:to>
      <xdr:col>19</xdr:col>
      <xdr:colOff>304800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44845-345D-0DE2-CA2D-C7A184FCE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563035</xdr:colOff>
      <xdr:row>17</xdr:row>
      <xdr:rowOff>167640</xdr:rowOff>
    </xdr:from>
    <xdr:to>
      <xdr:col>19</xdr:col>
      <xdr:colOff>320040</xdr:colOff>
      <xdr:row>32</xdr:row>
      <xdr:rowOff>62654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BABD0C-3B04-B8C7-975A-22ABD45EF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47C3B-32BF-4699-838F-F0B722F4B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D4211D45-324B-4854-8E7E-EADA2CE0A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359118</xdr:colOff>
      <xdr:row>12</xdr:row>
      <xdr:rowOff>149915</xdr:rowOff>
    </xdr:from>
    <xdr:to>
      <xdr:col>29</xdr:col>
      <xdr:colOff>322542</xdr:colOff>
      <xdr:row>26</xdr:row>
      <xdr:rowOff>11993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EA136-CB44-4FFD-A7E2-0634A2147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22208</xdr:colOff>
      <xdr:row>13</xdr:row>
      <xdr:rowOff>55305</xdr:rowOff>
    </xdr:from>
    <xdr:to>
      <xdr:col>4</xdr:col>
      <xdr:colOff>425239</xdr:colOff>
      <xdr:row>26</xdr:row>
      <xdr:rowOff>120210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71F399-FD5C-47FE-AF90-3F7BE55FC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134471</xdr:colOff>
      <xdr:row>13</xdr:row>
      <xdr:rowOff>48634</xdr:rowOff>
    </xdr:from>
    <xdr:to>
      <xdr:col>23</xdr:col>
      <xdr:colOff>97895</xdr:colOff>
      <xdr:row>26</xdr:row>
      <xdr:rowOff>93592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9E0B830C-5D80-48DD-8C74-AFB3FF668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327581</xdr:colOff>
      <xdr:row>13</xdr:row>
      <xdr:rowOff>37028</xdr:rowOff>
    </xdr:from>
    <xdr:to>
      <xdr:col>16</xdr:col>
      <xdr:colOff>277504</xdr:colOff>
      <xdr:row>26</xdr:row>
      <xdr:rowOff>63930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2075DE-0B87-4F5E-9052-7B67D4CE2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283956</xdr:colOff>
      <xdr:row>13</xdr:row>
      <xdr:rowOff>59839</xdr:rowOff>
    </xdr:from>
    <xdr:to>
      <xdr:col>11</xdr:col>
      <xdr:colOff>227502</xdr:colOff>
      <xdr:row>26</xdr:row>
      <xdr:rowOff>84836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7CBA60-130A-4335-811C-81E86BB8D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552199</xdr:colOff>
      <xdr:row>13</xdr:row>
      <xdr:rowOff>98559</xdr:rowOff>
    </xdr:from>
    <xdr:to>
      <xdr:col>9</xdr:col>
      <xdr:colOff>121288</xdr:colOff>
      <xdr:row>26</xdr:row>
      <xdr:rowOff>141612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F0E8BFCD-8D7E-4680-9622-C059865D6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05D23-2C53-47DC-984A-014FA664E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15212-07A3-44CA-9F51-39ED8B09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6BDAF-91D2-4371-9919-F5DE071B6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4DBE6-7673-4C9A-B828-7DA3F54C6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586528</xdr:colOff>
      <xdr:row>2</xdr:row>
      <xdr:rowOff>114300</xdr:rowOff>
    </xdr:from>
    <xdr:to>
      <xdr:col>23</xdr:col>
      <xdr:colOff>287655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7448A-2CF9-4377-B768-3DA8259BE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608755</xdr:colOff>
      <xdr:row>17</xdr:row>
      <xdr:rowOff>165735</xdr:rowOff>
    </xdr:from>
    <xdr:to>
      <xdr:col>23</xdr:col>
      <xdr:colOff>312420</xdr:colOff>
      <xdr:row>32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70EE6-9F32-4462-8673-553C012C5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29</xdr:row>
      <xdr:rowOff>76200</xdr:rowOff>
    </xdr:from>
    <xdr:to>
      <xdr:col>10</xdr:col>
      <xdr:colOff>701040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30C058-4C04-4BAB-8DB5-1D4D92C16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52</xdr:row>
      <xdr:rowOff>161925</xdr:rowOff>
    </xdr:from>
    <xdr:to>
      <xdr:col>15</xdr:col>
      <xdr:colOff>173355</xdr:colOff>
      <xdr:row>77</xdr:row>
      <xdr:rowOff>100965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2CB3E-9A0D-4B04-B0B6-A19D77011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438150</xdr:colOff>
      <xdr:row>5</xdr:row>
      <xdr:rowOff>52387</xdr:rowOff>
    </xdr:from>
    <xdr:to>
      <xdr:col>20</xdr:col>
      <xdr:colOff>133350</xdr:colOff>
      <xdr:row>19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745F8B-C82C-9853-A6C2-D5A25C94B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586528</xdr:colOff>
      <xdr:row>2</xdr:row>
      <xdr:rowOff>114300</xdr:rowOff>
    </xdr:from>
    <xdr:to>
      <xdr:col>23</xdr:col>
      <xdr:colOff>287655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4B7BC-1C31-4644-992D-09B551200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608755</xdr:colOff>
      <xdr:row>17</xdr:row>
      <xdr:rowOff>165735</xdr:rowOff>
    </xdr:from>
    <xdr:to>
      <xdr:col>23</xdr:col>
      <xdr:colOff>312420</xdr:colOff>
      <xdr:row>32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0EE14-A81E-4CE7-9CF7-C8EA9CF4E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29</xdr:row>
      <xdr:rowOff>171450</xdr:rowOff>
    </xdr:from>
    <xdr:to>
      <xdr:col>15</xdr:col>
      <xdr:colOff>28575</xdr:colOff>
      <xdr:row>52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07F52C-6E79-410E-A2F1-3BB263ED7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52</xdr:row>
      <xdr:rowOff>161925</xdr:rowOff>
    </xdr:from>
    <xdr:to>
      <xdr:col>15</xdr:col>
      <xdr:colOff>173355</xdr:colOff>
      <xdr:row>77</xdr:row>
      <xdr:rowOff>100965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3A6074-26AA-4F7C-AE19-84C3E079A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A1DF5-3413-421B-9BDC-C14C62467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29</xdr:row>
      <xdr:rowOff>76200</xdr:rowOff>
    </xdr:from>
    <xdr:to>
      <xdr:col>10</xdr:col>
      <xdr:colOff>701040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228B53-BB87-4AD5-92F1-BC69A6133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E64A7-0D6D-C3EF-5076-666DA828B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F0C0C-F5F9-4B59-926F-8CFB71983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72D6-8F04-4783-A03F-303C3066C99A}">
  <dimension ref="A1:H29"/>
  <sheetViews>
    <sheetView zoomScaleNormal="100" workbookViewId="0">
      <selection activeCell="K21" sqref="K21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8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  <c r="H1" t="s">
        <v>23</v>
      </c>
    </row>
    <row r="2" spans="1:8" x14ac:dyDescent="0.3">
      <c r="A2" t="s">
        <v>3</v>
      </c>
      <c r="B2">
        <v>15.783258500000001</v>
      </c>
      <c r="C2">
        <v>-1.08654829999998</v>
      </c>
      <c r="D2">
        <v>-2.50696369999998</v>
      </c>
      <c r="E2">
        <v>-2.50696369999</v>
      </c>
      <c r="F2">
        <v>7.0062730000000197</v>
      </c>
      <c r="G2">
        <v>2.6814019000000102</v>
      </c>
      <c r="H2">
        <v>12.400029399999999</v>
      </c>
    </row>
    <row r="3" spans="1:8" x14ac:dyDescent="0.3">
      <c r="A3" t="s">
        <v>4</v>
      </c>
      <c r="B3">
        <v>13777784.75</v>
      </c>
      <c r="C3">
        <v>13488782.699999999</v>
      </c>
      <c r="D3">
        <v>17676184.050000001</v>
      </c>
      <c r="E3">
        <v>17676184</v>
      </c>
      <c r="F3">
        <v>14922764.25</v>
      </c>
      <c r="G3">
        <v>11612697.65</v>
      </c>
      <c r="H3">
        <v>13457863.9</v>
      </c>
    </row>
    <row r="4" spans="1:8" x14ac:dyDescent="0.3">
      <c r="A4" t="s">
        <v>5</v>
      </c>
      <c r="B4">
        <v>75.611897499999998</v>
      </c>
      <c r="C4">
        <v>57.491082499999898</v>
      </c>
      <c r="D4">
        <v>68.197772499999999</v>
      </c>
      <c r="E4">
        <v>68.197772000000001</v>
      </c>
      <c r="F4">
        <v>74.744829999999993</v>
      </c>
      <c r="G4">
        <v>55.5721925</v>
      </c>
      <c r="H4">
        <v>72.553984999999997</v>
      </c>
    </row>
    <row r="5" spans="1:8" x14ac:dyDescent="0.3">
      <c r="A5" t="s">
        <v>6</v>
      </c>
      <c r="B5">
        <v>3365.33725</v>
      </c>
      <c r="C5">
        <v>5371.4324999999999</v>
      </c>
      <c r="D5">
        <v>7916.5024999999996</v>
      </c>
      <c r="E5">
        <v>7916.5024999999996</v>
      </c>
      <c r="F5">
        <v>5024.7009500000004</v>
      </c>
      <c r="G5">
        <v>4183.6509500000002</v>
      </c>
      <c r="H5">
        <v>3696.1902500000001</v>
      </c>
    </row>
    <row r="6" spans="1:8" x14ac:dyDescent="0.3">
      <c r="A6" t="s">
        <v>18</v>
      </c>
      <c r="B6">
        <v>1.3063542776002799</v>
      </c>
      <c r="C6">
        <v>1.5761448349307701</v>
      </c>
      <c r="D6">
        <v>1.629392971246</v>
      </c>
      <c r="E6">
        <v>1.6293929</v>
      </c>
      <c r="F6">
        <v>1.3915512957046501</v>
      </c>
      <c r="G6">
        <v>1.53472961779671</v>
      </c>
      <c r="H6">
        <v>1.31345402910898</v>
      </c>
    </row>
    <row r="8" spans="1:8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23</v>
      </c>
    </row>
    <row r="9" spans="1:8" x14ac:dyDescent="0.3">
      <c r="A9" t="s">
        <v>3</v>
      </c>
      <c r="B9">
        <v>-2.5879234999999898</v>
      </c>
      <c r="C9">
        <v>-9.4437493999999909</v>
      </c>
      <c r="D9">
        <v>-39.506892000000001</v>
      </c>
      <c r="E9">
        <v>-39.506799999999998</v>
      </c>
      <c r="F9">
        <v>-40.222479299999897</v>
      </c>
      <c r="G9">
        <v>-5.4507463999999999</v>
      </c>
      <c r="H9">
        <v>-5.9809045999999899</v>
      </c>
    </row>
    <row r="10" spans="1:8" x14ac:dyDescent="0.3">
      <c r="A10" t="s">
        <v>4</v>
      </c>
      <c r="B10">
        <v>8691127.75</v>
      </c>
      <c r="C10">
        <v>8568084.8499999996</v>
      </c>
      <c r="D10">
        <v>13623903.1</v>
      </c>
      <c r="E10">
        <v>13623903.1</v>
      </c>
      <c r="F10">
        <v>13630634.199999999</v>
      </c>
      <c r="G10">
        <v>7801590.3499999996</v>
      </c>
      <c r="H10">
        <v>8958526.1500000004</v>
      </c>
    </row>
    <row r="11" spans="1:8" x14ac:dyDescent="0.3">
      <c r="A11" t="s">
        <v>5</v>
      </c>
      <c r="B11">
        <v>34.724087500000003</v>
      </c>
      <c r="C11">
        <v>28.09609</v>
      </c>
      <c r="D11">
        <v>14.988720000000001</v>
      </c>
      <c r="E11">
        <v>14.988720000000001</v>
      </c>
      <c r="F11">
        <v>14.8550574999999</v>
      </c>
      <c r="G11">
        <v>29.350614999999902</v>
      </c>
      <c r="H11">
        <v>32.373199999999997</v>
      </c>
    </row>
    <row r="12" spans="1:8" x14ac:dyDescent="0.3">
      <c r="A12" t="s">
        <v>6</v>
      </c>
      <c r="B12">
        <v>2177.1801</v>
      </c>
      <c r="C12">
        <v>3162.5140499999902</v>
      </c>
      <c r="D12">
        <v>4227.29655</v>
      </c>
      <c r="E12">
        <v>4227.29655</v>
      </c>
      <c r="F12">
        <v>4222.7664500000001</v>
      </c>
      <c r="G12">
        <v>3169.2586499999902</v>
      </c>
      <c r="H12">
        <v>2909.2682</v>
      </c>
    </row>
    <row r="13" spans="1:8" x14ac:dyDescent="0.3">
      <c r="A13" t="s">
        <v>18</v>
      </c>
      <c r="B13">
        <v>1.2708555200567899</v>
      </c>
      <c r="C13">
        <v>1.3927345876227599</v>
      </c>
      <c r="D13">
        <v>1.244823</v>
      </c>
      <c r="E13">
        <v>1.244823</v>
      </c>
      <c r="F13">
        <v>1.2436398059401199</v>
      </c>
      <c r="G13">
        <v>1.4246834694118999</v>
      </c>
      <c r="H13">
        <v>1.2637557685481</v>
      </c>
    </row>
    <row r="15" spans="1:8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23</v>
      </c>
    </row>
    <row r="16" spans="1:8" x14ac:dyDescent="0.3">
      <c r="A16" t="s">
        <v>3</v>
      </c>
      <c r="B16">
        <v>-3.7565119</v>
      </c>
      <c r="C16">
        <v>-12.8520667</v>
      </c>
      <c r="D16">
        <v>-73.6114441</v>
      </c>
      <c r="E16">
        <v>-73.6114441</v>
      </c>
      <c r="F16">
        <v>-72.793028699999994</v>
      </c>
      <c r="G16">
        <v>-7.8780840999999997</v>
      </c>
      <c r="H16">
        <v>-11.717597899999999</v>
      </c>
    </row>
    <row r="17" spans="1:8" x14ac:dyDescent="0.3">
      <c r="A17" t="s">
        <v>4</v>
      </c>
      <c r="B17">
        <v>6164843.5999999996</v>
      </c>
      <c r="C17">
        <v>6913439.7999999998</v>
      </c>
      <c r="D17">
        <v>13336756.65</v>
      </c>
      <c r="E17">
        <v>13336756.65</v>
      </c>
      <c r="F17">
        <v>13297357.800000001</v>
      </c>
      <c r="G17">
        <v>6496744.1500000004</v>
      </c>
      <c r="H17">
        <v>7007740.0999999996</v>
      </c>
    </row>
    <row r="18" spans="1:8" x14ac:dyDescent="0.3">
      <c r="A18" t="s">
        <v>5</v>
      </c>
      <c r="B18">
        <v>23.925362499999899</v>
      </c>
      <c r="C18">
        <v>17.531692499999998</v>
      </c>
      <c r="D18">
        <v>-20.2644175</v>
      </c>
      <c r="E18">
        <v>-20.2644175</v>
      </c>
      <c r="F18">
        <v>-19.603597499999999</v>
      </c>
      <c r="G18">
        <v>20.438892500000001</v>
      </c>
      <c r="H18">
        <v>18.6258625</v>
      </c>
    </row>
    <row r="19" spans="1:8" x14ac:dyDescent="0.3">
      <c r="A19" t="s">
        <v>6</v>
      </c>
      <c r="B19">
        <v>1598.0773999999999</v>
      </c>
      <c r="C19">
        <v>2339.4616499999902</v>
      </c>
      <c r="D19">
        <v>3951.39545</v>
      </c>
      <c r="E19">
        <v>3951.39545</v>
      </c>
      <c r="F19">
        <v>3873.2804500000002</v>
      </c>
      <c r="G19">
        <v>2516.9164999999998</v>
      </c>
      <c r="H19">
        <v>2475.1986000000002</v>
      </c>
    </row>
    <row r="20" spans="1:8" x14ac:dyDescent="0.3">
      <c r="A20" t="s">
        <v>18</v>
      </c>
      <c r="B20">
        <v>1.2696722281386801</v>
      </c>
      <c r="C20">
        <v>1.3276535321263701</v>
      </c>
      <c r="D20">
        <v>1.2128742160691</v>
      </c>
      <c r="E20">
        <v>1.2128742160691</v>
      </c>
      <c r="F20">
        <v>1.2116909241509799</v>
      </c>
      <c r="G20">
        <v>1.36315228966986</v>
      </c>
      <c r="H20">
        <v>1.27203881197491</v>
      </c>
    </row>
    <row r="22" spans="1:8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23</v>
      </c>
    </row>
    <row r="23" spans="1:8" x14ac:dyDescent="0.3">
      <c r="A23" t="s">
        <v>3</v>
      </c>
      <c r="B23">
        <v>-8.3451152999999891</v>
      </c>
      <c r="C23">
        <v>-16.998861299999898</v>
      </c>
      <c r="D23">
        <v>-69.066112899999894</v>
      </c>
      <c r="E23">
        <v>-69.066112899999894</v>
      </c>
      <c r="F23">
        <v>-68.7246793999999</v>
      </c>
      <c r="G23">
        <v>-14.4909006999999</v>
      </c>
      <c r="H23">
        <v>-12.5949740999999</v>
      </c>
    </row>
    <row r="24" spans="1:8" x14ac:dyDescent="0.3">
      <c r="A24" t="s">
        <v>4</v>
      </c>
      <c r="B24">
        <v>9732823.1999999993</v>
      </c>
      <c r="C24">
        <v>9314583.4499999993</v>
      </c>
      <c r="D24">
        <v>14330005.1</v>
      </c>
      <c r="E24">
        <v>14330005.1</v>
      </c>
      <c r="F24">
        <v>13888591.1</v>
      </c>
      <c r="G24">
        <v>8466383.3000000007</v>
      </c>
      <c r="H24">
        <v>9616830.4000000004</v>
      </c>
    </row>
    <row r="25" spans="1:8" x14ac:dyDescent="0.3">
      <c r="A25" t="s">
        <v>5</v>
      </c>
      <c r="B25">
        <v>33.7711775</v>
      </c>
      <c r="C25">
        <v>24.344472499999998</v>
      </c>
      <c r="D25">
        <v>-11.7460924999999</v>
      </c>
      <c r="E25">
        <v>-11.7460924999999</v>
      </c>
      <c r="F25">
        <v>-9.5628150000000005</v>
      </c>
      <c r="G25">
        <v>24.194632500000001</v>
      </c>
      <c r="H25">
        <v>30.322347499999999</v>
      </c>
    </row>
    <row r="26" spans="1:8" x14ac:dyDescent="0.3">
      <c r="A26" t="s">
        <v>6</v>
      </c>
      <c r="B26">
        <v>2391.0097000000001</v>
      </c>
      <c r="C26">
        <v>3545.5950499999999</v>
      </c>
      <c r="D26">
        <v>4903.0218500000001</v>
      </c>
      <c r="E26">
        <v>4903.0218500000001</v>
      </c>
      <c r="F26">
        <v>4327.3940000000002</v>
      </c>
      <c r="G26">
        <v>3136.9722499999998</v>
      </c>
      <c r="H26">
        <v>2806.8782500000002</v>
      </c>
    </row>
    <row r="27" spans="1:8" x14ac:dyDescent="0.3">
      <c r="A27" t="s">
        <v>18</v>
      </c>
      <c r="B27">
        <v>1.2578393089575199</v>
      </c>
      <c r="C27">
        <v>1.4010176310495801</v>
      </c>
      <c r="D27">
        <v>1.3146373210270901</v>
      </c>
      <c r="E27">
        <v>1.3146373210270901</v>
      </c>
      <c r="F27">
        <v>1.2755886877292599</v>
      </c>
      <c r="G27">
        <v>1.42231688557567</v>
      </c>
      <c r="H27">
        <v>1.27795527156549</v>
      </c>
    </row>
    <row r="29" spans="1:8" x14ac:dyDescent="0.3">
      <c r="B29">
        <f t="shared" ref="B29:G29" si="0">AVERAGE(B4,B11,B18,B25)</f>
        <v>42.00813124999997</v>
      </c>
      <c r="C29">
        <f t="shared" si="0"/>
        <v>31.86583437499997</v>
      </c>
      <c r="D29">
        <f t="shared" si="0"/>
        <v>12.793995625000026</v>
      </c>
      <c r="E29">
        <f t="shared" si="0"/>
        <v>12.793995500000026</v>
      </c>
      <c r="F29">
        <f t="shared" si="0"/>
        <v>15.108368749999975</v>
      </c>
      <c r="G29">
        <f t="shared" si="0"/>
        <v>32.389083124999978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2476-7B20-4BC1-9A2C-7B57BF2DFF2D}">
  <dimension ref="A1:P10"/>
  <sheetViews>
    <sheetView zoomScale="85" zoomScaleNormal="85" workbookViewId="0">
      <selection activeCell="E10" sqref="E10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69.20866536249973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f>A10/H10</f>
        <v>0.69065453989229042</v>
      </c>
      <c r="L10">
        <f>B10/H10</f>
        <v>0.71233071050481189</v>
      </c>
      <c r="M10">
        <f>C10/H10</f>
        <v>0.80036645385301564</v>
      </c>
      <c r="N10">
        <f>D10/H10</f>
        <v>0.78507655415038258</v>
      </c>
      <c r="O10">
        <f>E10/H10</f>
        <v>0.8962087477090005</v>
      </c>
      <c r="P10">
        <f>F10/H10</f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CC03-0E86-44F0-A740-C588AFD08406}">
  <dimension ref="A1:P11"/>
  <sheetViews>
    <sheetView zoomScale="85" zoomScaleNormal="85" workbookViewId="0">
      <selection activeCell="E32" sqref="E32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146.74199999999999</v>
      </c>
      <c r="L10">
        <v>146.74199999999999</v>
      </c>
      <c r="M10">
        <v>96.153937499999756</v>
      </c>
      <c r="N10">
        <v>102.79736250000001</v>
      </c>
      <c r="O10">
        <v>100.83647499999999</v>
      </c>
      <c r="P10">
        <v>111.00048750000001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ED85-0425-4F60-8810-F7307836DD14}">
  <dimension ref="A1:P11"/>
  <sheetViews>
    <sheetView zoomScale="85" zoomScaleNormal="85" workbookViewId="0">
      <selection activeCell="K37" sqref="K37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47.037977249999997</v>
      </c>
      <c r="L10">
        <v>46.024807000000003</v>
      </c>
      <c r="M10">
        <v>8.2887957500000002</v>
      </c>
      <c r="N10">
        <v>12.052187</v>
      </c>
      <c r="O10">
        <v>7.62244425</v>
      </c>
      <c r="P10">
        <v>8.7814137500000005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42A3-2CF7-4652-8B35-1499859F004B}">
  <dimension ref="A1:T11"/>
  <sheetViews>
    <sheetView zoomScale="85" zoomScaleNormal="85" workbookViewId="0">
      <selection activeCell="P10" sqref="P10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20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20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  <c r="T2">
        <v>26.243651663999898</v>
      </c>
    </row>
    <row r="3" spans="1:20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  <c r="T3">
        <v>19.747750736</v>
      </c>
    </row>
    <row r="4" spans="1:20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  <c r="T4">
        <v>16.191865312000001</v>
      </c>
    </row>
    <row r="5" spans="1:20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  <c r="T5">
        <v>19.55188712</v>
      </c>
    </row>
    <row r="6" spans="1:20" x14ac:dyDescent="0.3">
      <c r="T6">
        <f>AVERAGE(T2,T3,T4,T5)</f>
        <v>20.433788707999977</v>
      </c>
    </row>
    <row r="9" spans="1:20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20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 s="5">
        <v>42.191351047999902</v>
      </c>
      <c r="L10" s="5">
        <v>27.041329884</v>
      </c>
      <c r="M10" s="5">
        <v>20.433788707999977</v>
      </c>
      <c r="N10" s="5">
        <v>33.187162149999999</v>
      </c>
      <c r="O10" s="5">
        <v>45.055949911999903</v>
      </c>
      <c r="P10" s="5">
        <v>18.80857383</v>
      </c>
    </row>
    <row r="11" spans="1:20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FB5C-D2BC-4459-A139-B18C08871457}">
  <dimension ref="A1:P11"/>
  <sheetViews>
    <sheetView topLeftCell="H1" zoomScaleNormal="100" workbookViewId="0">
      <selection activeCell="Y25" sqref="Y25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0.1</v>
      </c>
      <c r="L10">
        <v>0.1</v>
      </c>
      <c r="M10">
        <v>11.611000000000001</v>
      </c>
      <c r="N10">
        <v>12.6142875</v>
      </c>
      <c r="O10">
        <v>9.2386874999999993</v>
      </c>
      <c r="P10">
        <v>8.2836499999999997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B554-3C03-402F-AB4D-14B565240528}">
  <dimension ref="A1:G6"/>
  <sheetViews>
    <sheetView workbookViewId="0">
      <selection activeCell="B6" sqref="B6:G6"/>
    </sheetView>
  </sheetViews>
  <sheetFormatPr defaultRowHeight="14.4" x14ac:dyDescent="0.3"/>
  <cols>
    <col min="2" max="2" width="11.44140625" customWidth="1"/>
    <col min="3" max="3" width="15.88671875" customWidth="1"/>
    <col min="4" max="4" width="10" customWidth="1"/>
    <col min="5" max="5" width="12.88671875" customWidth="1"/>
    <col min="6" max="6" width="9.88671875" customWidth="1"/>
    <col min="7" max="7" width="10.33203125" customWidth="1"/>
  </cols>
  <sheetData>
    <row r="1" spans="1:7" x14ac:dyDescent="0.3">
      <c r="A1" t="s">
        <v>5</v>
      </c>
      <c r="B1" t="s">
        <v>14</v>
      </c>
      <c r="C1" t="s">
        <v>29</v>
      </c>
      <c r="D1" t="s">
        <v>17</v>
      </c>
      <c r="E1" t="s">
        <v>30</v>
      </c>
      <c r="F1" t="s">
        <v>31</v>
      </c>
      <c r="G1" t="s">
        <v>8</v>
      </c>
    </row>
    <row r="2" spans="1:7" x14ac:dyDescent="0.3">
      <c r="A2" s="1" t="s">
        <v>9</v>
      </c>
      <c r="B2" s="19">
        <v>2.1057145389484999E-6</v>
      </c>
      <c r="C2" s="19">
        <v>9.1198482313804801E-6</v>
      </c>
      <c r="D2">
        <v>3.3365516791282E-3</v>
      </c>
      <c r="E2" s="19">
        <v>4.0886438242992303E-6</v>
      </c>
      <c r="F2">
        <v>8.7244080680936502E-4</v>
      </c>
      <c r="G2">
        <v>4.9428399692877196E-3</v>
      </c>
    </row>
    <row r="3" spans="1:7" x14ac:dyDescent="0.3">
      <c r="A3" t="s">
        <v>144</v>
      </c>
      <c r="B3" s="19">
        <v>1.90497010460088E-6</v>
      </c>
      <c r="C3" s="19">
        <v>9.0165229003555798E-6</v>
      </c>
      <c r="D3">
        <v>9.5876612410049303E-3</v>
      </c>
      <c r="E3" s="19">
        <v>3.5239718015538102E-6</v>
      </c>
      <c r="F3">
        <v>9.6815314447216299E-4</v>
      </c>
      <c r="G3">
        <v>7.40949199786212E-3</v>
      </c>
    </row>
    <row r="4" spans="1:7" x14ac:dyDescent="0.3">
      <c r="A4" t="s">
        <v>11</v>
      </c>
      <c r="B4" s="19">
        <v>1.7588623851299999E-6</v>
      </c>
      <c r="C4" s="19">
        <v>8.2377768085898507E-6</v>
      </c>
      <c r="D4">
        <v>1.2630051102555301E-2</v>
      </c>
      <c r="E4" s="19">
        <v>3.0911812138985699E-6</v>
      </c>
      <c r="F4">
        <v>9.7263029851022895E-4</v>
      </c>
      <c r="G4">
        <v>7.59261408079285E-3</v>
      </c>
    </row>
    <row r="5" spans="1:7" x14ac:dyDescent="0.3">
      <c r="A5" t="s">
        <v>12</v>
      </c>
      <c r="B5" s="19">
        <v>2.4586124709349598E-6</v>
      </c>
      <c r="C5" s="19">
        <v>9.7192961610029208E-6</v>
      </c>
      <c r="D5">
        <v>9.0214373800542296E-3</v>
      </c>
      <c r="E5" s="19">
        <v>3.8571203883815203E-6</v>
      </c>
      <c r="F5">
        <v>9.5269883578223398E-4</v>
      </c>
      <c r="G5">
        <v>6.7286321190256002E-3</v>
      </c>
    </row>
    <row r="6" spans="1:7" x14ac:dyDescent="0.3">
      <c r="A6" t="s">
        <v>145</v>
      </c>
      <c r="B6" s="19">
        <f>AVERAGE(B2,B3,B4,B5)*1000</f>
        <v>2.057039874903585E-3</v>
      </c>
      <c r="C6" s="19">
        <f t="shared" ref="C6:G6" si="0">AVERAGE(C2,C3,C4,C5)*1000</f>
        <v>9.0233610253322074E-3</v>
      </c>
      <c r="D6" s="19">
        <f t="shared" si="0"/>
        <v>8.6439253506856648</v>
      </c>
      <c r="E6" s="19">
        <f t="shared" si="0"/>
        <v>3.6402293070332829E-3</v>
      </c>
      <c r="F6" s="19">
        <f t="shared" si="0"/>
        <v>0.94148077139349773</v>
      </c>
      <c r="G6" s="19">
        <f t="shared" si="0"/>
        <v>6.6683945417420727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06586-4F9F-48D7-8E87-8605D42303F3}">
  <dimension ref="A1:T11"/>
  <sheetViews>
    <sheetView tabSelected="1" topLeftCell="A7" zoomScaleNormal="100" workbookViewId="0">
      <selection activeCell="P20" sqref="P20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20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  <c r="T1">
        <v>8.2827468718723492E-3</v>
      </c>
    </row>
    <row r="2" spans="1:20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  <c r="T2">
        <v>2.1558662173009498E-2</v>
      </c>
    </row>
    <row r="3" spans="1:20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  <c r="T3">
        <v>2.6735762959762099E-2</v>
      </c>
    </row>
    <row r="4" spans="1:20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  <c r="T4">
        <v>2.1356589828747399E-2</v>
      </c>
    </row>
    <row r="5" spans="1:20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  <c r="T5">
        <f>AVERAGE(T1,T2,T3,T4)*1000</f>
        <v>19.483440458347836</v>
      </c>
    </row>
    <row r="9" spans="1:20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20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 s="5">
        <v>0.1</v>
      </c>
      <c r="L10" s="5">
        <v>0.1</v>
      </c>
      <c r="M10" s="5">
        <v>19.483440458347836</v>
      </c>
      <c r="N10" s="5">
        <v>0.1</v>
      </c>
      <c r="O10" s="5">
        <v>0.94148077139349773</v>
      </c>
      <c r="P10" s="5">
        <v>6.6683945417420727</v>
      </c>
    </row>
    <row r="11" spans="1:20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D993-7A0F-4E59-A595-265B666FF3E8}">
  <dimension ref="A1:G29"/>
  <sheetViews>
    <sheetView zoomScaleNormal="100" workbookViewId="0">
      <selection activeCell="G32" sqref="G32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30.633637399999898</v>
      </c>
      <c r="C2">
        <v>17.699299199999999</v>
      </c>
      <c r="D2">
        <v>11.3098122999999</v>
      </c>
      <c r="E2">
        <v>11.3098122999999</v>
      </c>
      <c r="F2">
        <v>23.029175599999899</v>
      </c>
      <c r="G2">
        <v>19.326067099999999</v>
      </c>
    </row>
    <row r="3" spans="1:7" x14ac:dyDescent="0.3">
      <c r="A3" t="s">
        <v>4</v>
      </c>
      <c r="B3">
        <v>17329423.149999999</v>
      </c>
      <c r="C3">
        <v>15011230.199999999</v>
      </c>
      <c r="D3">
        <v>23088762.550000001</v>
      </c>
      <c r="E3">
        <v>23088762.550000001</v>
      </c>
      <c r="F3">
        <v>18697768.600000001</v>
      </c>
      <c r="G3">
        <v>12226531.35</v>
      </c>
    </row>
    <row r="4" spans="1:7" x14ac:dyDescent="0.3">
      <c r="A4" t="s">
        <v>5</v>
      </c>
      <c r="B4">
        <v>103.65132999999901</v>
      </c>
      <c r="C4">
        <v>81.8367199999999</v>
      </c>
      <c r="D4">
        <v>103.6648625</v>
      </c>
      <c r="E4">
        <v>103.664862499999</v>
      </c>
      <c r="F4">
        <v>105.035249999999</v>
      </c>
      <c r="G4">
        <v>72.254692500000004</v>
      </c>
    </row>
    <row r="5" spans="1:7" x14ac:dyDescent="0.3">
      <c r="A5" t="s">
        <v>6</v>
      </c>
      <c r="B5">
        <v>2250.9818999999902</v>
      </c>
      <c r="C5">
        <v>3875.4812499999998</v>
      </c>
      <c r="D5">
        <v>8612.1738499999992</v>
      </c>
      <c r="E5">
        <v>8612.1738499999992</v>
      </c>
      <c r="F5">
        <v>3838.85025</v>
      </c>
      <c r="G5">
        <v>2459.7737499999998</v>
      </c>
    </row>
    <row r="6" spans="1:7" x14ac:dyDescent="0.3">
      <c r="A6" t="s">
        <v>7</v>
      </c>
      <c r="B6">
        <v>1.1650682155882699</v>
      </c>
      <c r="C6">
        <v>1.29677157908955</v>
      </c>
      <c r="D6">
        <v>1.55848980143185</v>
      </c>
      <c r="E6">
        <v>1.55848980143185</v>
      </c>
      <c r="F6">
        <v>1.2528704579224601</v>
      </c>
      <c r="G6">
        <v>1.25962447656355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4.5770823000000096</v>
      </c>
      <c r="C9">
        <v>9.4838410000000106</v>
      </c>
      <c r="D9">
        <v>-30.664689499999898</v>
      </c>
      <c r="E9">
        <v>-30.664689499999898</v>
      </c>
      <c r="F9">
        <v>-30.039263599999899</v>
      </c>
      <c r="G9">
        <v>14.442761900000001</v>
      </c>
    </row>
    <row r="10" spans="1:7" x14ac:dyDescent="0.3">
      <c r="A10" t="s">
        <v>4</v>
      </c>
      <c r="B10">
        <v>10787330.050000001</v>
      </c>
      <c r="C10">
        <v>10324364.75</v>
      </c>
      <c r="D10">
        <v>17386933</v>
      </c>
      <c r="E10">
        <v>17386933</v>
      </c>
      <c r="F10">
        <v>16960083.399999999</v>
      </c>
      <c r="G10">
        <v>9606625.1500000004</v>
      </c>
    </row>
    <row r="11" spans="1:7" x14ac:dyDescent="0.3">
      <c r="A11" t="s">
        <v>5</v>
      </c>
      <c r="B11">
        <v>50.908902500000003</v>
      </c>
      <c r="C11">
        <v>54.746299999999998</v>
      </c>
      <c r="D11">
        <v>38.883042500000002</v>
      </c>
      <c r="E11">
        <v>38.883042500000002</v>
      </c>
      <c r="F11">
        <v>43.813569999999899</v>
      </c>
      <c r="G11">
        <v>56.3517624999999</v>
      </c>
    </row>
    <row r="12" spans="1:7" x14ac:dyDescent="0.3">
      <c r="A12" t="s">
        <v>6</v>
      </c>
      <c r="B12">
        <v>1360.21314999999</v>
      </c>
      <c r="C12">
        <v>2373.2922999999901</v>
      </c>
      <c r="D12">
        <v>2837.4988499999999</v>
      </c>
      <c r="E12">
        <v>2837.4988499999999</v>
      </c>
      <c r="F12">
        <v>2420.8560499999999</v>
      </c>
      <c r="G12">
        <v>2192.4892999999902</v>
      </c>
    </row>
    <row r="13" spans="1:7" x14ac:dyDescent="0.3">
      <c r="A13" t="s">
        <v>7</v>
      </c>
      <c r="B13">
        <v>1.15831419694718</v>
      </c>
      <c r="C13">
        <v>1.2537147102526001</v>
      </c>
      <c r="D13">
        <v>1.17182223422936</v>
      </c>
      <c r="E13">
        <v>1.17182223422936</v>
      </c>
      <c r="F13">
        <v>1.1388963933540399</v>
      </c>
      <c r="G13">
        <v>1.23514115898959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4.88657249999999</v>
      </c>
      <c r="C16">
        <v>3.5010064999999999</v>
      </c>
      <c r="D16">
        <v>-73.356635599999905</v>
      </c>
      <c r="E16">
        <v>-73.356635599999905</v>
      </c>
      <c r="F16">
        <v>-73.261244000000005</v>
      </c>
      <c r="G16">
        <v>11.2015174</v>
      </c>
    </row>
    <row r="17" spans="1:7" x14ac:dyDescent="0.3">
      <c r="A17" t="s">
        <v>4</v>
      </c>
      <c r="B17">
        <v>7763415</v>
      </c>
      <c r="C17">
        <v>8638464</v>
      </c>
      <c r="D17">
        <v>16971412.649999999</v>
      </c>
      <c r="E17">
        <v>16971412.649999999</v>
      </c>
      <c r="F17">
        <v>16640141</v>
      </c>
      <c r="G17">
        <v>8311325.6500000004</v>
      </c>
    </row>
    <row r="18" spans="1:7" x14ac:dyDescent="0.3">
      <c r="A18" t="s">
        <v>5</v>
      </c>
      <c r="B18">
        <v>39.037732499999898</v>
      </c>
      <c r="C18">
        <v>40.979862500000003</v>
      </c>
      <c r="D18">
        <v>-5.4709849999999998</v>
      </c>
      <c r="E18">
        <v>-5.4709849999999998</v>
      </c>
      <c r="F18">
        <v>-1.42818</v>
      </c>
      <c r="G18">
        <v>46.591819999999998</v>
      </c>
    </row>
    <row r="19" spans="1:7" x14ac:dyDescent="0.3">
      <c r="A19" t="s">
        <v>6</v>
      </c>
      <c r="B19">
        <v>1072.6506999999999</v>
      </c>
      <c r="C19">
        <v>1799.9855500000001</v>
      </c>
      <c r="D19">
        <v>2408.5197499999999</v>
      </c>
      <c r="E19">
        <v>2408.5197499999999</v>
      </c>
      <c r="F19">
        <v>2098.5066000000002</v>
      </c>
      <c r="G19">
        <v>1709.25755</v>
      </c>
    </row>
    <row r="20" spans="1:7" x14ac:dyDescent="0.3">
      <c r="A20" t="s">
        <v>7</v>
      </c>
      <c r="B20">
        <v>1.163379710928</v>
      </c>
      <c r="C20">
        <v>1.2224773740375501</v>
      </c>
      <c r="D20">
        <v>1.1439619073348599</v>
      </c>
      <c r="E20">
        <v>1.1439619073348599</v>
      </c>
      <c r="F20">
        <v>1.1177900851006299</v>
      </c>
      <c r="G20">
        <v>1.22416587869782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1.06209869999997</v>
      </c>
      <c r="C23">
        <v>-5.78112639999999</v>
      </c>
      <c r="D23">
        <v>-66.423331000000005</v>
      </c>
      <c r="E23">
        <v>-66.423331000000005</v>
      </c>
      <c r="F23">
        <v>-67.156231500000004</v>
      </c>
      <c r="G23">
        <v>0.71796760000000803</v>
      </c>
    </row>
    <row r="24" spans="1:7" x14ac:dyDescent="0.3">
      <c r="A24" t="s">
        <v>4</v>
      </c>
      <c r="B24">
        <v>12299008.449999999</v>
      </c>
      <c r="C24">
        <v>10883265.35</v>
      </c>
      <c r="D24">
        <v>18234254</v>
      </c>
      <c r="E24">
        <v>18234254</v>
      </c>
      <c r="F24">
        <v>17591801</v>
      </c>
      <c r="G24">
        <v>9745886.8499999996</v>
      </c>
    </row>
    <row r="25" spans="1:7" x14ac:dyDescent="0.3">
      <c r="A25" t="s">
        <v>5</v>
      </c>
      <c r="B25">
        <v>53.453132499999903</v>
      </c>
      <c r="C25">
        <v>41.476934999999898</v>
      </c>
      <c r="D25">
        <v>6.5136849999999704</v>
      </c>
      <c r="E25">
        <v>6.5136849999999704</v>
      </c>
      <c r="F25">
        <v>9.2234724999999802</v>
      </c>
      <c r="G25">
        <v>42.524014999999999</v>
      </c>
    </row>
    <row r="26" spans="1:7" x14ac:dyDescent="0.3">
      <c r="A26" t="s">
        <v>6</v>
      </c>
      <c r="B26">
        <v>1487.07139999999</v>
      </c>
      <c r="C26">
        <v>2585.51505</v>
      </c>
      <c r="D26">
        <v>3713.6121499999999</v>
      </c>
      <c r="E26">
        <v>3713.6121499999999</v>
      </c>
      <c r="F26">
        <v>3066.2915499999999</v>
      </c>
      <c r="G26">
        <v>1915.87105</v>
      </c>
    </row>
    <row r="27" spans="1:7" x14ac:dyDescent="0.3">
      <c r="A27" t="s">
        <v>7</v>
      </c>
      <c r="B27">
        <v>1.1473389166554</v>
      </c>
      <c r="C27">
        <v>1.24527218695123</v>
      </c>
      <c r="D27">
        <v>1.2275428880183701</v>
      </c>
      <c r="E27">
        <v>1.2275428880183701</v>
      </c>
      <c r="F27">
        <v>1.1802647575307299</v>
      </c>
      <c r="G27">
        <v>1.2258543833580899</v>
      </c>
    </row>
    <row r="29" spans="1:7" x14ac:dyDescent="0.3">
      <c r="B29">
        <f t="shared" ref="B29:G29" si="0">AVERAGE(B4,B11,B18,B25)</f>
        <v>61.762774374999701</v>
      </c>
      <c r="C29">
        <f t="shared" si="0"/>
        <v>54.75995437499995</v>
      </c>
      <c r="D29">
        <f t="shared" si="0"/>
        <v>35.897651249999996</v>
      </c>
      <c r="E29">
        <f t="shared" si="0"/>
        <v>35.89765124999974</v>
      </c>
      <c r="F29">
        <f t="shared" si="0"/>
        <v>39.161028124999724</v>
      </c>
      <c r="G29">
        <f t="shared" si="0"/>
        <v>54.430572499999975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A5A0-DD3F-4BF4-9AB4-20D6211728EE}">
  <dimension ref="A1:G29"/>
  <sheetViews>
    <sheetView zoomScaleNormal="100" workbookViewId="0">
      <selection activeCell="G31" sqref="G31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47.6696038999997</v>
      </c>
      <c r="C2">
        <v>27.050693399999901</v>
      </c>
      <c r="D2">
        <v>20.169438899999701</v>
      </c>
      <c r="E2">
        <v>18.921106999999701</v>
      </c>
      <c r="F2">
        <v>46.200812199999703</v>
      </c>
      <c r="G2">
        <v>37.641777299999802</v>
      </c>
    </row>
    <row r="3" spans="1:7" x14ac:dyDescent="0.3">
      <c r="A3" t="s">
        <v>4</v>
      </c>
      <c r="B3">
        <v>24569545.899999999</v>
      </c>
      <c r="C3">
        <v>20812456.649999999</v>
      </c>
      <c r="D3">
        <v>32076299.649999999</v>
      </c>
      <c r="E3">
        <v>32400430.75</v>
      </c>
      <c r="F3">
        <v>25299119.449999999</v>
      </c>
      <c r="G3">
        <v>19157603.800000001</v>
      </c>
    </row>
    <row r="4" spans="1:7" x14ac:dyDescent="0.3">
      <c r="A4" t="s">
        <v>5</v>
      </c>
      <c r="B4">
        <v>149.18528749999999</v>
      </c>
      <c r="C4">
        <v>114.78801999999899</v>
      </c>
      <c r="D4">
        <v>148.47463749999901</v>
      </c>
      <c r="E4">
        <v>148.52283</v>
      </c>
      <c r="F4">
        <v>150.54228999999901</v>
      </c>
      <c r="G4">
        <v>119.7596925</v>
      </c>
    </row>
    <row r="5" spans="1:7" x14ac:dyDescent="0.3">
      <c r="A5" t="s">
        <v>6</v>
      </c>
      <c r="B5">
        <v>3708.2824000000001</v>
      </c>
      <c r="C5">
        <v>4298.3624499999996</v>
      </c>
      <c r="D5">
        <v>11299.5563</v>
      </c>
      <c r="E5">
        <v>11627.039049999999</v>
      </c>
      <c r="F5">
        <v>4180.5002000000004</v>
      </c>
      <c r="G5">
        <v>3036.1089499999998</v>
      </c>
    </row>
    <row r="6" spans="1:7" x14ac:dyDescent="0.3">
      <c r="A6" t="s">
        <v>7</v>
      </c>
      <c r="B6">
        <v>1.159996192833</v>
      </c>
      <c r="C6">
        <v>1.2510112787322101</v>
      </c>
      <c r="D6">
        <v>1.53773854280683</v>
      </c>
      <c r="E6">
        <v>1.5543948983962299</v>
      </c>
      <c r="F6">
        <v>1.1939037738542799</v>
      </c>
      <c r="G6">
        <v>1.2147242183410201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6.8640382000000004</v>
      </c>
      <c r="C9">
        <v>11.697803199999999</v>
      </c>
      <c r="D9">
        <v>-21.927329700000001</v>
      </c>
      <c r="E9">
        <v>-21.927329700000001</v>
      </c>
      <c r="F9">
        <v>-24.681796899999998</v>
      </c>
      <c r="G9">
        <v>22.510033400000001</v>
      </c>
    </row>
    <row r="10" spans="1:7" x14ac:dyDescent="0.3">
      <c r="A10" t="s">
        <v>4</v>
      </c>
      <c r="B10">
        <v>15571299.199999999</v>
      </c>
      <c r="C10">
        <v>14616704.199999999</v>
      </c>
      <c r="D10">
        <v>23318635.550000001</v>
      </c>
      <c r="E10">
        <v>23318635.550000001</v>
      </c>
      <c r="F10">
        <v>23323631.100000001</v>
      </c>
      <c r="G10">
        <v>14041770.4</v>
      </c>
    </row>
    <row r="11" spans="1:7" x14ac:dyDescent="0.3">
      <c r="A11" t="s">
        <v>5</v>
      </c>
      <c r="B11">
        <v>71.639234999999999</v>
      </c>
      <c r="C11">
        <v>74.244619999999998</v>
      </c>
      <c r="D11">
        <v>71.347212499999898</v>
      </c>
      <c r="E11">
        <v>71.347212499999898</v>
      </c>
      <c r="F11">
        <v>71.850227499999903</v>
      </c>
      <c r="G11">
        <v>82.242114999999998</v>
      </c>
    </row>
    <row r="12" spans="1:7" x14ac:dyDescent="0.3">
      <c r="A12" t="s">
        <v>6</v>
      </c>
      <c r="B12">
        <v>2382.5729000000001</v>
      </c>
      <c r="C12">
        <v>2894.4005999999999</v>
      </c>
      <c r="D12">
        <v>2702.1483499999999</v>
      </c>
      <c r="E12">
        <v>2702.1483499999999</v>
      </c>
      <c r="F12">
        <v>2676.6125499999998</v>
      </c>
      <c r="G12">
        <v>2563.8451500000001</v>
      </c>
    </row>
    <row r="13" spans="1:7" x14ac:dyDescent="0.3">
      <c r="A13" t="s">
        <v>7</v>
      </c>
      <c r="B13">
        <v>1.1480987959834299</v>
      </c>
      <c r="C13">
        <v>1.21353447865607</v>
      </c>
      <c r="D13">
        <v>1.0993194689001999</v>
      </c>
      <c r="E13">
        <v>1.0993194689001999</v>
      </c>
      <c r="F13">
        <v>1.0987245990577199</v>
      </c>
      <c r="G13">
        <v>1.17189358968257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8.5384062999999895</v>
      </c>
      <c r="C16">
        <v>5.7169107999999902</v>
      </c>
      <c r="D16">
        <v>-85.566866999999903</v>
      </c>
      <c r="E16">
        <v>-85.566866999999903</v>
      </c>
      <c r="F16">
        <v>-88.891375999999994</v>
      </c>
      <c r="G16">
        <v>14.9222784</v>
      </c>
    </row>
    <row r="17" spans="1:7" x14ac:dyDescent="0.3">
      <c r="A17" t="s">
        <v>4</v>
      </c>
      <c r="B17">
        <v>11143456.550000001</v>
      </c>
      <c r="C17">
        <v>11950978.550000001</v>
      </c>
      <c r="D17">
        <v>23038869.25</v>
      </c>
      <c r="E17">
        <v>23038869.25</v>
      </c>
      <c r="F17">
        <v>23053499</v>
      </c>
      <c r="G17">
        <v>11685839.15</v>
      </c>
    </row>
    <row r="18" spans="1:7" x14ac:dyDescent="0.3">
      <c r="A18" t="s">
        <v>5</v>
      </c>
      <c r="B18">
        <v>55.8047325</v>
      </c>
      <c r="C18">
        <v>56.993324999999999</v>
      </c>
      <c r="D18">
        <v>6.5886100000000098</v>
      </c>
      <c r="E18">
        <v>6.5886100000000098</v>
      </c>
      <c r="F18">
        <v>6.4676199999999904</v>
      </c>
      <c r="G18">
        <v>63.610635000000002</v>
      </c>
    </row>
    <row r="19" spans="1:7" x14ac:dyDescent="0.3">
      <c r="A19" t="s">
        <v>6</v>
      </c>
      <c r="B19">
        <v>1710.1538</v>
      </c>
      <c r="C19">
        <v>2107.8560499999999</v>
      </c>
      <c r="D19">
        <v>2383.2707500000001</v>
      </c>
      <c r="E19">
        <v>2383.2707500000001</v>
      </c>
      <c r="F19">
        <v>2394.1423500000001</v>
      </c>
      <c r="G19">
        <v>2057.5586499999999</v>
      </c>
    </row>
    <row r="20" spans="1:7" x14ac:dyDescent="0.3">
      <c r="A20" t="s">
        <v>7</v>
      </c>
      <c r="B20">
        <v>1.15404749440822</v>
      </c>
      <c r="C20">
        <v>1.1802217674772699</v>
      </c>
      <c r="D20">
        <v>1.0856374625231999</v>
      </c>
      <c r="E20">
        <v>1.0856374625231999</v>
      </c>
      <c r="F20">
        <v>1.08623233236567</v>
      </c>
      <c r="G20">
        <v>1.1617808023604399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2.8983185999999299</v>
      </c>
      <c r="C23">
        <v>-5.9722900000010501E-2</v>
      </c>
      <c r="D23">
        <v>-80.909058200000104</v>
      </c>
      <c r="E23">
        <v>-80.909058200000104</v>
      </c>
      <c r="F23">
        <v>-74.304498899999999</v>
      </c>
      <c r="G23">
        <v>7.2142171999999603</v>
      </c>
    </row>
    <row r="24" spans="1:7" x14ac:dyDescent="0.3">
      <c r="A24" t="s">
        <v>4</v>
      </c>
      <c r="B24">
        <v>17677086.600000001</v>
      </c>
      <c r="C24">
        <v>14910633.85</v>
      </c>
      <c r="D24">
        <v>25095220.800000001</v>
      </c>
      <c r="E24">
        <v>25095220.800000001</v>
      </c>
      <c r="F24">
        <v>23969319.100000001</v>
      </c>
      <c r="G24">
        <v>14490510.699999999</v>
      </c>
    </row>
    <row r="25" spans="1:7" x14ac:dyDescent="0.3">
      <c r="A25" t="s">
        <v>5</v>
      </c>
      <c r="B25">
        <v>76.334164999999999</v>
      </c>
      <c r="C25">
        <v>63.192812500000002</v>
      </c>
      <c r="D25">
        <v>19.4718249999998</v>
      </c>
      <c r="E25">
        <v>19.4718249999998</v>
      </c>
      <c r="F25">
        <v>23.7927774999999</v>
      </c>
      <c r="G25">
        <v>68.323759999999993</v>
      </c>
    </row>
    <row r="26" spans="1:7" x14ac:dyDescent="0.3">
      <c r="A26" t="s">
        <v>6</v>
      </c>
      <c r="B26">
        <v>2690.6831000000002</v>
      </c>
      <c r="C26">
        <v>2787.2583500000001</v>
      </c>
      <c r="D26">
        <v>4482.2654000000002</v>
      </c>
      <c r="E26">
        <v>4482.2654000000002</v>
      </c>
      <c r="F26">
        <v>3156.4290999999998</v>
      </c>
      <c r="G26">
        <v>2352.1450499999901</v>
      </c>
    </row>
    <row r="27" spans="1:7" x14ac:dyDescent="0.3">
      <c r="A27" t="s">
        <v>7</v>
      </c>
      <c r="B27">
        <v>1.13679626897634</v>
      </c>
      <c r="C27">
        <v>1.1980678627516199</v>
      </c>
      <c r="D27">
        <v>1.1873602055870101</v>
      </c>
      <c r="E27">
        <v>1.1873602055870101</v>
      </c>
      <c r="F27">
        <v>1.12787322133917</v>
      </c>
      <c r="G27">
        <v>1.1671346309427399</v>
      </c>
    </row>
    <row r="29" spans="1:7" x14ac:dyDescent="0.3">
      <c r="B29">
        <f t="shared" ref="B29:G29" si="0">AVERAGE(B4,B11,B18,B25)</f>
        <v>88.240854999999996</v>
      </c>
      <c r="C29">
        <f t="shared" si="0"/>
        <v>77.304694374999741</v>
      </c>
      <c r="D29">
        <f t="shared" si="0"/>
        <v>61.470571249999679</v>
      </c>
      <c r="E29">
        <f t="shared" si="0"/>
        <v>61.482619374999928</v>
      </c>
      <c r="F29">
        <f t="shared" si="0"/>
        <v>63.163228749999703</v>
      </c>
      <c r="G29">
        <f t="shared" si="0"/>
        <v>83.484050624999995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8C31-FBD1-48A7-BAB2-E03F8B1EA857}">
  <dimension ref="A1:L29"/>
  <sheetViews>
    <sheetView topLeftCell="A10" zoomScaleNormal="100" workbookViewId="0">
      <selection activeCell="B25" sqref="B25:K25"/>
    </sheetView>
  </sheetViews>
  <sheetFormatPr defaultRowHeight="14.4" x14ac:dyDescent="0.3"/>
  <cols>
    <col min="1" max="1" width="13" customWidth="1"/>
    <col min="2" max="2" width="11.5546875" customWidth="1"/>
    <col min="3" max="3" width="8.88671875" bestFit="1" customWidth="1"/>
    <col min="4" max="5" width="11" bestFit="1" customWidth="1"/>
    <col min="6" max="6" width="14.44140625" customWidth="1"/>
    <col min="7" max="7" width="12.6640625" customWidth="1"/>
    <col min="8" max="8" width="13.88671875" customWidth="1"/>
    <col min="9" max="9" width="12.88671875" customWidth="1"/>
    <col min="10" max="11" width="14.44140625" customWidth="1"/>
  </cols>
  <sheetData>
    <row r="1" spans="1:12" x14ac:dyDescent="0.3">
      <c r="A1" s="3" t="s">
        <v>9</v>
      </c>
      <c r="B1" s="4" t="s">
        <v>8</v>
      </c>
      <c r="C1" s="4" t="s">
        <v>15</v>
      </c>
      <c r="D1" t="s">
        <v>14</v>
      </c>
      <c r="E1" s="4" t="s">
        <v>13</v>
      </c>
      <c r="F1" t="s">
        <v>29</v>
      </c>
      <c r="G1" t="s">
        <v>17</v>
      </c>
      <c r="H1" t="s">
        <v>30</v>
      </c>
      <c r="I1" t="s">
        <v>31</v>
      </c>
      <c r="J1" t="s">
        <v>8</v>
      </c>
      <c r="K1" t="s">
        <v>25</v>
      </c>
      <c r="L1" t="s">
        <v>26</v>
      </c>
    </row>
    <row r="2" spans="1:12" x14ac:dyDescent="0.3">
      <c r="A2" t="s">
        <v>3</v>
      </c>
      <c r="B2">
        <v>47.626003435999799</v>
      </c>
      <c r="C2">
        <v>26.789736353999899</v>
      </c>
      <c r="D2">
        <v>23.822091607999798</v>
      </c>
      <c r="E2">
        <v>20.609071105999799</v>
      </c>
      <c r="F2">
        <v>45.006469479999801</v>
      </c>
      <c r="G2">
        <v>30.6171889579999</v>
      </c>
      <c r="H2">
        <v>17.881305673999901</v>
      </c>
      <c r="I2">
        <v>4.01654212199991</v>
      </c>
      <c r="J2">
        <v>49.079521519999801</v>
      </c>
      <c r="K2">
        <v>49.130266033999803</v>
      </c>
      <c r="L2">
        <v>45.127986257999801</v>
      </c>
    </row>
    <row r="3" spans="1:12" x14ac:dyDescent="0.3">
      <c r="A3" t="s">
        <v>4</v>
      </c>
      <c r="B3">
        <v>21676498.890999898</v>
      </c>
      <c r="C3">
        <v>18977666.9489999</v>
      </c>
      <c r="D3">
        <v>28419447.347999901</v>
      </c>
      <c r="E3">
        <v>29227814.485999901</v>
      </c>
      <c r="F3">
        <v>22587369.030000001</v>
      </c>
      <c r="G3">
        <v>17855505.048</v>
      </c>
      <c r="H3">
        <v>23248049.044</v>
      </c>
      <c r="I3">
        <v>27777837.306999899</v>
      </c>
      <c r="J3">
        <v>20477611.120000001</v>
      </c>
      <c r="K3">
        <v>20529321.429000001</v>
      </c>
      <c r="L3">
        <v>21326380.222999901</v>
      </c>
    </row>
    <row r="4" spans="1:12" x14ac:dyDescent="0.3">
      <c r="A4" t="s">
        <v>5</v>
      </c>
      <c r="B4">
        <v>138.379549</v>
      </c>
      <c r="C4">
        <v>107.16285415</v>
      </c>
      <c r="D4">
        <v>137.49988099999999</v>
      </c>
      <c r="E4">
        <v>137.52032904999999</v>
      </c>
      <c r="F4">
        <v>140.95589559999999</v>
      </c>
      <c r="G4">
        <v>108.25515915</v>
      </c>
      <c r="H4">
        <v>115.70660185</v>
      </c>
      <c r="I4">
        <v>119.08759135</v>
      </c>
      <c r="J4">
        <v>136.189966</v>
      </c>
      <c r="K4">
        <v>136.46390174999999</v>
      </c>
      <c r="L4">
        <v>135.99200714999901</v>
      </c>
    </row>
    <row r="5" spans="1:12" x14ac:dyDescent="0.3">
      <c r="A5" t="s">
        <v>6</v>
      </c>
      <c r="B5">
        <v>3411.424477</v>
      </c>
      <c r="C5">
        <v>4288.7718590000004</v>
      </c>
      <c r="D5">
        <v>10398.499846999999</v>
      </c>
      <c r="E5">
        <v>11204.3372389999</v>
      </c>
      <c r="F5">
        <v>4255.4862089999997</v>
      </c>
      <c r="G5">
        <v>3269.9377039999999</v>
      </c>
      <c r="H5">
        <v>7403.1791479999902</v>
      </c>
      <c r="I5">
        <v>12186.940406</v>
      </c>
      <c r="J5">
        <v>2977.9900479999901</v>
      </c>
      <c r="K5">
        <v>2978.9633490000001</v>
      </c>
      <c r="L5">
        <v>3983.7205019999901</v>
      </c>
    </row>
    <row r="6" spans="1:12" x14ac:dyDescent="0.3">
      <c r="A6" t="s">
        <v>18</v>
      </c>
      <c r="B6">
        <v>1.2350466627275101</v>
      </c>
      <c r="C6">
        <v>1.3717298131634601</v>
      </c>
      <c r="D6">
        <v>1.59174579693887</v>
      </c>
      <c r="E6">
        <v>1.62171582599213</v>
      </c>
      <c r="F6">
        <v>1.2794572116413501</v>
      </c>
      <c r="G6">
        <v>1.3412999970677999</v>
      </c>
      <c r="H6">
        <v>1.4730012996810899</v>
      </c>
      <c r="I6">
        <v>1.74814986684213</v>
      </c>
      <c r="J6">
        <v>1.2142247388742</v>
      </c>
      <c r="K6">
        <v>1.21294057916065</v>
      </c>
      <c r="L6">
        <v>1.27504564180865</v>
      </c>
    </row>
    <row r="8" spans="1:12" x14ac:dyDescent="0.3">
      <c r="A8" s="3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19</v>
      </c>
      <c r="I8" t="s">
        <v>20</v>
      </c>
      <c r="J8" t="s">
        <v>24</v>
      </c>
      <c r="K8" t="s">
        <v>25</v>
      </c>
      <c r="L8" t="s">
        <v>26</v>
      </c>
    </row>
    <row r="9" spans="1:12" x14ac:dyDescent="0.3">
      <c r="A9" t="s">
        <v>3</v>
      </c>
      <c r="B9">
        <v>11.120784489999901</v>
      </c>
      <c r="C9">
        <v>8.2414489359999994</v>
      </c>
      <c r="D9">
        <v>-16.098914579999999</v>
      </c>
      <c r="E9">
        <v>-16.098914579999999</v>
      </c>
      <c r="F9">
        <v>-16.651639326000002</v>
      </c>
      <c r="G9">
        <v>15.5316397799999</v>
      </c>
      <c r="H9">
        <v>-1.0554253180000099</v>
      </c>
      <c r="I9">
        <v>12.8801552899999</v>
      </c>
      <c r="J9">
        <v>16.5340577559999</v>
      </c>
      <c r="K9">
        <v>15.063474357999899</v>
      </c>
    </row>
    <row r="10" spans="1:12" x14ac:dyDescent="0.3">
      <c r="A10" t="s">
        <v>4</v>
      </c>
      <c r="B10">
        <v>13656150.140000001</v>
      </c>
      <c r="C10">
        <v>13029720.691</v>
      </c>
      <c r="D10">
        <v>21237273.8699999</v>
      </c>
      <c r="E10">
        <v>21237273.8699999</v>
      </c>
      <c r="F10">
        <v>21077434.394000001</v>
      </c>
      <c r="G10">
        <v>12827764.93</v>
      </c>
      <c r="H10">
        <v>15109874.9669999</v>
      </c>
      <c r="I10">
        <v>14206173.640000001</v>
      </c>
      <c r="J10">
        <v>14462880.710999999</v>
      </c>
      <c r="K10">
        <v>14721491.472999999</v>
      </c>
    </row>
    <row r="11" spans="1:12" x14ac:dyDescent="0.3">
      <c r="A11" t="s">
        <v>5</v>
      </c>
      <c r="B11">
        <v>70.091735049999897</v>
      </c>
      <c r="C11">
        <v>65.037681699999993</v>
      </c>
      <c r="D11">
        <v>68.850180899999998</v>
      </c>
      <c r="E11">
        <v>68.850180899999998</v>
      </c>
      <c r="F11">
        <v>70.205548250000007</v>
      </c>
      <c r="G11">
        <v>71.217999500000005</v>
      </c>
      <c r="H11">
        <v>62.088824549999998</v>
      </c>
      <c r="I11">
        <v>72.059849849999907</v>
      </c>
      <c r="J11">
        <v>78.416080600000001</v>
      </c>
      <c r="K11">
        <v>77.911990250000002</v>
      </c>
    </row>
    <row r="12" spans="1:12" x14ac:dyDescent="0.3">
      <c r="A12" t="s">
        <v>6</v>
      </c>
      <c r="B12">
        <v>2087.10855299999</v>
      </c>
      <c r="C12">
        <v>2626.4527079999998</v>
      </c>
      <c r="D12">
        <v>3282.2179839999999</v>
      </c>
      <c r="E12">
        <v>3282.2179839999999</v>
      </c>
      <c r="F12">
        <v>3066.4288449999999</v>
      </c>
      <c r="G12">
        <v>2581.6783300000002</v>
      </c>
      <c r="H12">
        <v>3143.3183600000002</v>
      </c>
      <c r="I12">
        <v>3329.9534229999999</v>
      </c>
      <c r="J12">
        <v>2296.7297130000002</v>
      </c>
      <c r="K12">
        <v>2345.3693010000002</v>
      </c>
    </row>
    <row r="13" spans="1:12" x14ac:dyDescent="0.3">
      <c r="A13" t="s">
        <v>18</v>
      </c>
      <c r="B13">
        <v>1.20497150666523</v>
      </c>
      <c r="C13">
        <v>1.2788217689328401</v>
      </c>
      <c r="D13">
        <v>1.1906122780792401</v>
      </c>
      <c r="E13">
        <v>1.1906122780792401</v>
      </c>
      <c r="F13">
        <v>1.17993579546954</v>
      </c>
      <c r="G13">
        <v>1.2825072931927299</v>
      </c>
      <c r="H13">
        <v>1.23591375816989</v>
      </c>
      <c r="I13">
        <v>1.3147230141155299</v>
      </c>
      <c r="J13">
        <v>1.2036082010706799</v>
      </c>
      <c r="K13">
        <v>1.19990217124946</v>
      </c>
    </row>
    <row r="15" spans="1:12" x14ac:dyDescent="0.3">
      <c r="A15" s="2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19</v>
      </c>
      <c r="I15" t="s">
        <v>20</v>
      </c>
      <c r="J15" t="s">
        <v>24</v>
      </c>
      <c r="K15" t="s">
        <v>25</v>
      </c>
      <c r="L15" t="s">
        <v>26</v>
      </c>
    </row>
    <row r="16" spans="1:12" x14ac:dyDescent="0.3">
      <c r="A16" t="s">
        <v>3</v>
      </c>
      <c r="B16">
        <v>8.4614960799999892</v>
      </c>
      <c r="C16">
        <v>3.12527921</v>
      </c>
      <c r="D16">
        <v>-74.006715277999902</v>
      </c>
      <c r="E16">
        <v>-74.006715277999902</v>
      </c>
      <c r="F16">
        <v>-74.552627091999895</v>
      </c>
      <c r="G16">
        <v>11.273646321999999</v>
      </c>
      <c r="H16">
        <v>-15.209341125999901</v>
      </c>
      <c r="I16">
        <v>6.8372700479999997</v>
      </c>
      <c r="J16">
        <v>7.6779566020000098</v>
      </c>
      <c r="K16">
        <v>6.0464890200000099</v>
      </c>
      <c r="L16">
        <v>6.9798076820000103</v>
      </c>
    </row>
    <row r="17" spans="1:12" x14ac:dyDescent="0.3">
      <c r="A17" t="s">
        <v>4</v>
      </c>
      <c r="B17">
        <v>9923233.8550000004</v>
      </c>
      <c r="C17">
        <v>10759852.0849999</v>
      </c>
      <c r="D17">
        <v>20840047.831999999</v>
      </c>
      <c r="E17">
        <v>20840047.831999999</v>
      </c>
      <c r="F17">
        <v>20771566.598000001</v>
      </c>
      <c r="G17">
        <v>10638648.657</v>
      </c>
      <c r="H17">
        <v>12481486.893999999</v>
      </c>
      <c r="I17">
        <v>11235619.088</v>
      </c>
      <c r="J17">
        <v>11314415.987</v>
      </c>
      <c r="K17">
        <v>11515727.394999901</v>
      </c>
      <c r="L17">
        <v>11385288.092</v>
      </c>
    </row>
    <row r="18" spans="1:12" x14ac:dyDescent="0.3">
      <c r="A18" t="s">
        <v>5</v>
      </c>
      <c r="B18">
        <v>51.840931499999897</v>
      </c>
      <c r="C18">
        <v>50.273487549999999</v>
      </c>
      <c r="D18">
        <v>9.3534760499999905</v>
      </c>
      <c r="E18">
        <v>9.3534760499999905</v>
      </c>
      <c r="F18">
        <v>10.2208392999999</v>
      </c>
      <c r="G18">
        <v>56.73894095</v>
      </c>
      <c r="H18">
        <v>36.397806449999997</v>
      </c>
      <c r="I18">
        <v>53.036196400000001</v>
      </c>
      <c r="J18">
        <v>56.050970549999903</v>
      </c>
      <c r="K18">
        <v>55.396315950000002</v>
      </c>
      <c r="L18">
        <v>56.531310050000002</v>
      </c>
    </row>
    <row r="19" spans="1:12" x14ac:dyDescent="0.3">
      <c r="A19" t="s">
        <v>6</v>
      </c>
      <c r="B19">
        <v>1487.2717829999899</v>
      </c>
      <c r="C19">
        <v>2042.210724</v>
      </c>
      <c r="D19">
        <v>2844.9444619999999</v>
      </c>
      <c r="E19">
        <v>2844.9444619999999</v>
      </c>
      <c r="F19">
        <v>2748.3808759999902</v>
      </c>
      <c r="G19">
        <v>2071.0399779999998</v>
      </c>
      <c r="H19">
        <v>2315.199807</v>
      </c>
      <c r="I19">
        <v>2311.425729</v>
      </c>
      <c r="J19">
        <v>1816.5412080000001</v>
      </c>
      <c r="K19">
        <v>1851.99972399999</v>
      </c>
      <c r="L19">
        <v>1853.558955</v>
      </c>
    </row>
    <row r="20" spans="1:12" x14ac:dyDescent="0.3">
      <c r="A20" t="s">
        <v>18</v>
      </c>
      <c r="B20">
        <v>1.20882052038777</v>
      </c>
      <c r="C20">
        <v>1.25104130325142</v>
      </c>
      <c r="D20">
        <v>1.16677458966456</v>
      </c>
      <c r="E20">
        <v>1.16677458966456</v>
      </c>
      <c r="F20">
        <v>1.16113454993895</v>
      </c>
      <c r="G20">
        <v>1.25779937936546</v>
      </c>
      <c r="H20">
        <v>1.19779922730968</v>
      </c>
      <c r="I20">
        <v>1.26626836578888</v>
      </c>
      <c r="J20">
        <v>1.2025769768341701</v>
      </c>
      <c r="K20">
        <v>1.1972270936256699</v>
      </c>
      <c r="L20">
        <v>1.2029751413584</v>
      </c>
    </row>
    <row r="22" spans="1:12" x14ac:dyDescent="0.3">
      <c r="A22" s="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19</v>
      </c>
      <c r="I22" t="s">
        <v>20</v>
      </c>
      <c r="J22" t="s">
        <v>24</v>
      </c>
      <c r="K22" t="s">
        <v>25</v>
      </c>
      <c r="L22" t="s">
        <v>26</v>
      </c>
    </row>
    <row r="23" spans="1:12" x14ac:dyDescent="0.3">
      <c r="A23" t="s">
        <v>3</v>
      </c>
      <c r="B23">
        <v>5.2833863919999402</v>
      </c>
      <c r="C23">
        <v>-1.9232142760000099</v>
      </c>
      <c r="D23">
        <v>-67.009977296000002</v>
      </c>
      <c r="E23">
        <v>-67.365790930000003</v>
      </c>
      <c r="F23">
        <v>-64.348991905999995</v>
      </c>
      <c r="G23">
        <v>3.1487729659999699</v>
      </c>
      <c r="H23">
        <v>-10.133793069999999</v>
      </c>
      <c r="I23">
        <v>-2.19752247000002</v>
      </c>
      <c r="J23">
        <v>10.3133583639999</v>
      </c>
      <c r="K23">
        <v>9.8665112439999394</v>
      </c>
    </row>
    <row r="24" spans="1:12" x14ac:dyDescent="0.3">
      <c r="A24" t="s">
        <v>4</v>
      </c>
      <c r="B24">
        <v>15387965.8769999</v>
      </c>
      <c r="C24">
        <v>13630695.893999999</v>
      </c>
      <c r="D24">
        <v>22548351.923999902</v>
      </c>
      <c r="E24">
        <v>22642079.719999999</v>
      </c>
      <c r="F24">
        <v>21541821.739</v>
      </c>
      <c r="G24">
        <v>13372338.995999999</v>
      </c>
      <c r="H24">
        <v>16095069.105</v>
      </c>
      <c r="I24">
        <v>16271324.355</v>
      </c>
      <c r="J24">
        <v>15121478.1839999</v>
      </c>
      <c r="K24">
        <v>15286636.188999999</v>
      </c>
    </row>
    <row r="25" spans="1:12" x14ac:dyDescent="0.3">
      <c r="A25" t="s">
        <v>5</v>
      </c>
      <c r="B25">
        <v>70.940349900000001</v>
      </c>
      <c r="C25">
        <v>56.687869300000003</v>
      </c>
      <c r="D25">
        <v>23.183430399999899</v>
      </c>
      <c r="E25">
        <v>23.202527949999901</v>
      </c>
      <c r="F25">
        <v>25.0021450499999</v>
      </c>
      <c r="G25">
        <v>61.372028950000001</v>
      </c>
      <c r="H25">
        <v>57.352883349999999</v>
      </c>
      <c r="I25">
        <v>65.801424949999998</v>
      </c>
      <c r="J25">
        <v>75.227871099999902</v>
      </c>
      <c r="K25">
        <v>75.407705999999905</v>
      </c>
    </row>
    <row r="26" spans="1:12" x14ac:dyDescent="0.3">
      <c r="A26" t="s">
        <v>6</v>
      </c>
      <c r="B26">
        <v>2311.2760539999999</v>
      </c>
      <c r="C26">
        <v>2780.2042669999901</v>
      </c>
      <c r="D26">
        <v>4570.0132309999899</v>
      </c>
      <c r="E26">
        <v>4664.7995349999901</v>
      </c>
      <c r="F26">
        <v>3450.3690120000001</v>
      </c>
      <c r="G26">
        <v>2511.1707609999999</v>
      </c>
      <c r="H26">
        <v>3731.8837600000002</v>
      </c>
      <c r="I26">
        <v>4699.6553979999999</v>
      </c>
      <c r="J26">
        <v>2313.0259460000002</v>
      </c>
      <c r="K26">
        <v>2340.3117309999998</v>
      </c>
    </row>
    <row r="27" spans="1:12" x14ac:dyDescent="0.3">
      <c r="A27" t="s">
        <v>18</v>
      </c>
      <c r="B27">
        <v>1.20068084223903</v>
      </c>
      <c r="C27">
        <v>1.27913262342328</v>
      </c>
      <c r="D27">
        <v>1.26323016914034</v>
      </c>
      <c r="E27">
        <v>1.26658644657563</v>
      </c>
      <c r="F27">
        <v>1.2075661745427599</v>
      </c>
      <c r="G27">
        <v>1.2750114365837799</v>
      </c>
      <c r="H27">
        <v>1.27016437513809</v>
      </c>
      <c r="I27">
        <v>1.36902469297624</v>
      </c>
      <c r="J27">
        <v>1.19888444702577</v>
      </c>
      <c r="K27">
        <v>1.196845063087</v>
      </c>
    </row>
    <row r="29" spans="1:12" x14ac:dyDescent="0.3">
      <c r="A29" s="2" t="s">
        <v>21</v>
      </c>
      <c r="B29">
        <f t="shared" ref="B29:H29" si="0">AVERAGE(B4,B11,B18,B25)</f>
        <v>82.813141362499948</v>
      </c>
      <c r="C29">
        <f t="shared" si="0"/>
        <v>69.790473175000002</v>
      </c>
      <c r="D29">
        <f t="shared" si="0"/>
        <v>59.721742087499969</v>
      </c>
      <c r="E29">
        <f t="shared" si="0"/>
        <v>59.731628487499968</v>
      </c>
      <c r="F29">
        <f t="shared" si="0"/>
        <v>61.596107049999958</v>
      </c>
      <c r="G29">
        <f t="shared" si="0"/>
        <v>74.396032137500001</v>
      </c>
      <c r="H29">
        <f t="shared" si="0"/>
        <v>67.886529049999993</v>
      </c>
      <c r="I29">
        <f>AVERAGE(I4,I11,I18,I25)</f>
        <v>77.496265637499974</v>
      </c>
      <c r="J29">
        <f>AVERAGE(J4,J11,J18,J25)</f>
        <v>86.471222062499947</v>
      </c>
      <c r="K29">
        <f>AVERAGE(K4,K11,K18,K25)</f>
        <v>86.294978487499975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BF89-FACE-48EC-9998-C867D257671B}">
  <dimension ref="A1:AA46"/>
  <sheetViews>
    <sheetView zoomScaleNormal="100" workbookViewId="0">
      <selection activeCell="Y42" sqref="Y42"/>
    </sheetView>
  </sheetViews>
  <sheetFormatPr defaultRowHeight="14.4" x14ac:dyDescent="0.3"/>
  <sheetData>
    <row r="1" spans="1:27" x14ac:dyDescent="0.3">
      <c r="A1" t="s">
        <v>17</v>
      </c>
      <c r="F1" t="s">
        <v>24</v>
      </c>
      <c r="K1" t="s">
        <v>68</v>
      </c>
      <c r="P1" t="s">
        <v>29</v>
      </c>
      <c r="U1" t="s">
        <v>30</v>
      </c>
      <c r="Z1" t="s">
        <v>31</v>
      </c>
    </row>
    <row r="2" spans="1:27" x14ac:dyDescent="0.3">
      <c r="A2" t="s">
        <v>9</v>
      </c>
      <c r="B2" t="s">
        <v>32</v>
      </c>
      <c r="G2" t="s">
        <v>48</v>
      </c>
      <c r="L2" t="s">
        <v>64</v>
      </c>
      <c r="Q2" t="s">
        <v>75</v>
      </c>
      <c r="V2" t="s">
        <v>83</v>
      </c>
      <c r="Z2" t="s">
        <v>99</v>
      </c>
      <c r="AA2" t="s">
        <v>100</v>
      </c>
    </row>
    <row r="3" spans="1:27" x14ac:dyDescent="0.3">
      <c r="B3" t="s">
        <v>33</v>
      </c>
      <c r="G3" t="s">
        <v>49</v>
      </c>
      <c r="L3" t="s">
        <v>65</v>
      </c>
      <c r="Q3" t="s">
        <v>65</v>
      </c>
      <c r="V3" t="s">
        <v>84</v>
      </c>
      <c r="AA3" t="s">
        <v>101</v>
      </c>
    </row>
    <row r="4" spans="1:27" x14ac:dyDescent="0.3">
      <c r="B4" t="s">
        <v>34</v>
      </c>
      <c r="G4" t="s">
        <v>50</v>
      </c>
      <c r="L4" t="s">
        <v>66</v>
      </c>
      <c r="Q4" t="s">
        <v>76</v>
      </c>
      <c r="V4" t="s">
        <v>85</v>
      </c>
      <c r="AA4" t="s">
        <v>102</v>
      </c>
    </row>
    <row r="5" spans="1:27" x14ac:dyDescent="0.3">
      <c r="B5" t="s">
        <v>35</v>
      </c>
      <c r="G5" t="s">
        <v>51</v>
      </c>
      <c r="L5" t="s">
        <v>67</v>
      </c>
      <c r="Q5" t="s">
        <v>67</v>
      </c>
      <c r="V5" t="s">
        <v>86</v>
      </c>
      <c r="AA5" t="s">
        <v>103</v>
      </c>
    </row>
    <row r="6" spans="1:27" x14ac:dyDescent="0.3">
      <c r="A6" t="s">
        <v>10</v>
      </c>
    </row>
    <row r="7" spans="1:27" x14ac:dyDescent="0.3">
      <c r="B7" t="s">
        <v>36</v>
      </c>
      <c r="G7" t="s">
        <v>52</v>
      </c>
      <c r="L7" t="s">
        <v>69</v>
      </c>
      <c r="Q7" t="s">
        <v>77</v>
      </c>
      <c r="V7" t="s">
        <v>87</v>
      </c>
      <c r="AA7" t="s">
        <v>104</v>
      </c>
    </row>
    <row r="8" spans="1:27" x14ac:dyDescent="0.3">
      <c r="B8" t="s">
        <v>37</v>
      </c>
      <c r="G8" t="s">
        <v>53</v>
      </c>
      <c r="L8" t="s">
        <v>65</v>
      </c>
      <c r="Q8" t="s">
        <v>65</v>
      </c>
      <c r="V8" t="s">
        <v>88</v>
      </c>
      <c r="AA8" t="s">
        <v>105</v>
      </c>
    </row>
    <row r="9" spans="1:27" x14ac:dyDescent="0.3">
      <c r="B9" t="s">
        <v>38</v>
      </c>
      <c r="G9" t="s">
        <v>54</v>
      </c>
      <c r="L9" t="s">
        <v>70</v>
      </c>
      <c r="Q9" t="s">
        <v>78</v>
      </c>
      <c r="V9" t="s">
        <v>89</v>
      </c>
      <c r="AA9" t="s">
        <v>106</v>
      </c>
    </row>
    <row r="10" spans="1:27" x14ac:dyDescent="0.3">
      <c r="B10" t="s">
        <v>39</v>
      </c>
      <c r="G10" t="s">
        <v>55</v>
      </c>
      <c r="L10" t="s">
        <v>67</v>
      </c>
      <c r="Q10" t="s">
        <v>67</v>
      </c>
      <c r="V10" t="s">
        <v>90</v>
      </c>
      <c r="AA10" t="s">
        <v>107</v>
      </c>
    </row>
    <row r="11" spans="1:27" x14ac:dyDescent="0.3">
      <c r="A11" t="s">
        <v>11</v>
      </c>
    </row>
    <row r="12" spans="1:27" x14ac:dyDescent="0.3">
      <c r="B12" t="s">
        <v>40</v>
      </c>
      <c r="G12" t="s">
        <v>56</v>
      </c>
      <c r="L12" t="s">
        <v>71</v>
      </c>
      <c r="Q12" t="s">
        <v>79</v>
      </c>
      <c r="V12" t="s">
        <v>91</v>
      </c>
      <c r="AA12" t="s">
        <v>108</v>
      </c>
    </row>
    <row r="13" spans="1:27" x14ac:dyDescent="0.3">
      <c r="B13" t="s">
        <v>41</v>
      </c>
      <c r="G13" t="s">
        <v>57</v>
      </c>
      <c r="L13" t="s">
        <v>65</v>
      </c>
      <c r="Q13" t="s">
        <v>65</v>
      </c>
      <c r="V13" t="s">
        <v>92</v>
      </c>
      <c r="AA13" t="s">
        <v>109</v>
      </c>
    </row>
    <row r="14" spans="1:27" x14ac:dyDescent="0.3">
      <c r="B14" t="s">
        <v>42</v>
      </c>
      <c r="G14" t="s">
        <v>58</v>
      </c>
      <c r="L14" t="s">
        <v>72</v>
      </c>
      <c r="Q14" t="s">
        <v>80</v>
      </c>
      <c r="V14" t="s">
        <v>93</v>
      </c>
      <c r="AA14" t="s">
        <v>110</v>
      </c>
    </row>
    <row r="15" spans="1:27" x14ac:dyDescent="0.3">
      <c r="B15" t="s">
        <v>43</v>
      </c>
      <c r="G15" t="s">
        <v>59</v>
      </c>
      <c r="L15" t="s">
        <v>67</v>
      </c>
      <c r="Q15" t="s">
        <v>67</v>
      </c>
      <c r="V15" t="s">
        <v>94</v>
      </c>
      <c r="AA15" t="s">
        <v>111</v>
      </c>
    </row>
    <row r="16" spans="1:27" x14ac:dyDescent="0.3">
      <c r="A16" t="s">
        <v>12</v>
      </c>
    </row>
    <row r="17" spans="1:27" x14ac:dyDescent="0.3">
      <c r="B17" t="s">
        <v>44</v>
      </c>
      <c r="G17" t="s">
        <v>60</v>
      </c>
      <c r="L17" t="s">
        <v>73</v>
      </c>
      <c r="Q17" t="s">
        <v>81</v>
      </c>
      <c r="V17" t="s">
        <v>95</v>
      </c>
      <c r="AA17" t="s">
        <v>112</v>
      </c>
    </row>
    <row r="18" spans="1:27" x14ac:dyDescent="0.3">
      <c r="B18" t="s">
        <v>45</v>
      </c>
      <c r="G18" t="s">
        <v>61</v>
      </c>
      <c r="L18" t="s">
        <v>65</v>
      </c>
      <c r="Q18" t="s">
        <v>65</v>
      </c>
      <c r="V18" t="s">
        <v>96</v>
      </c>
      <c r="AA18" t="s">
        <v>113</v>
      </c>
    </row>
    <row r="19" spans="1:27" x14ac:dyDescent="0.3">
      <c r="B19" t="s">
        <v>46</v>
      </c>
      <c r="G19" t="s">
        <v>62</v>
      </c>
      <c r="L19" t="s">
        <v>74</v>
      </c>
      <c r="Q19" t="s">
        <v>82</v>
      </c>
      <c r="V19" t="s">
        <v>97</v>
      </c>
      <c r="AA19" t="s">
        <v>114</v>
      </c>
    </row>
    <row r="20" spans="1:27" x14ac:dyDescent="0.3">
      <c r="B20" t="s">
        <v>47</v>
      </c>
      <c r="G20" t="s">
        <v>63</v>
      </c>
      <c r="L20" t="s">
        <v>67</v>
      </c>
      <c r="Q20" t="s">
        <v>67</v>
      </c>
      <c r="V20" t="s">
        <v>98</v>
      </c>
      <c r="AA20" t="s">
        <v>115</v>
      </c>
    </row>
    <row r="23" spans="1:27" x14ac:dyDescent="0.3">
      <c r="A23" t="s">
        <v>143</v>
      </c>
    </row>
    <row r="24" spans="1:27" x14ac:dyDescent="0.3">
      <c r="B24" t="s">
        <v>121</v>
      </c>
      <c r="D24" t="s">
        <v>122</v>
      </c>
      <c r="F24" t="s">
        <v>125</v>
      </c>
      <c r="H24" t="s">
        <v>123</v>
      </c>
      <c r="J24" t="s">
        <v>124</v>
      </c>
      <c r="N24" t="s">
        <v>130</v>
      </c>
      <c r="P24" t="s">
        <v>131</v>
      </c>
      <c r="R24" t="s">
        <v>138</v>
      </c>
      <c r="T24" t="s">
        <v>132</v>
      </c>
      <c r="V24" t="s">
        <v>133</v>
      </c>
    </row>
    <row r="25" spans="1:27" x14ac:dyDescent="0.3">
      <c r="B25" t="s">
        <v>5</v>
      </c>
      <c r="C25" t="s">
        <v>141</v>
      </c>
      <c r="D25" t="s">
        <v>5</v>
      </c>
      <c r="E25" t="s">
        <v>141</v>
      </c>
      <c r="F25" t="s">
        <v>5</v>
      </c>
      <c r="G25" t="s">
        <v>141</v>
      </c>
      <c r="H25" t="s">
        <v>5</v>
      </c>
      <c r="I25" t="s">
        <v>141</v>
      </c>
      <c r="J25" t="s">
        <v>5</v>
      </c>
      <c r="K25" t="s">
        <v>141</v>
      </c>
      <c r="N25" t="s">
        <v>5</v>
      </c>
      <c r="O25" t="s">
        <v>141</v>
      </c>
      <c r="P25" t="s">
        <v>5</v>
      </c>
      <c r="Q25" t="s">
        <v>141</v>
      </c>
      <c r="R25" t="s">
        <v>5</v>
      </c>
      <c r="S25" t="s">
        <v>141</v>
      </c>
      <c r="T25" t="s">
        <v>5</v>
      </c>
      <c r="U25" t="s">
        <v>141</v>
      </c>
      <c r="V25" t="s">
        <v>5</v>
      </c>
      <c r="W25" t="s">
        <v>141</v>
      </c>
    </row>
    <row r="26" spans="1:27" x14ac:dyDescent="0.3">
      <c r="A26" t="s">
        <v>9</v>
      </c>
      <c r="B26">
        <v>134.673911</v>
      </c>
      <c r="C26">
        <v>23.863214928000001</v>
      </c>
      <c r="D26">
        <v>136.0315942</v>
      </c>
      <c r="E26">
        <v>23.86473316</v>
      </c>
      <c r="F26">
        <v>136.189966</v>
      </c>
      <c r="G26">
        <v>23.823920384000001</v>
      </c>
      <c r="H26">
        <v>136.15739274999899</v>
      </c>
      <c r="I26">
        <v>23.910072759999998</v>
      </c>
      <c r="J26">
        <v>136.19233629999999</v>
      </c>
      <c r="K26">
        <v>23.916122808000001</v>
      </c>
      <c r="M26" t="s">
        <v>9</v>
      </c>
      <c r="N26">
        <v>136.212232999999</v>
      </c>
      <c r="O26">
        <v>24.152510463999999</v>
      </c>
      <c r="P26">
        <v>136.19818584999999</v>
      </c>
      <c r="Q26">
        <v>23.987009583999999</v>
      </c>
      <c r="R26">
        <v>136.189966</v>
      </c>
      <c r="S26">
        <v>23.823920384000001</v>
      </c>
      <c r="T26">
        <v>136.10277495</v>
      </c>
      <c r="U26">
        <v>23.585238111999999</v>
      </c>
      <c r="V26">
        <v>136.11493325000001</v>
      </c>
      <c r="W26">
        <v>24.206973080000001</v>
      </c>
    </row>
    <row r="27" spans="1:27" x14ac:dyDescent="0.3">
      <c r="A27" t="s">
        <v>10</v>
      </c>
      <c r="B27">
        <v>76.593031049999993</v>
      </c>
      <c r="C27">
        <v>18.342516728</v>
      </c>
      <c r="D27">
        <v>78.239183249999996</v>
      </c>
      <c r="E27">
        <v>18.4695429359999</v>
      </c>
      <c r="F27">
        <v>78.416080600000001</v>
      </c>
      <c r="G27">
        <v>18.373837704</v>
      </c>
      <c r="H27">
        <v>78.438806349999993</v>
      </c>
      <c r="I27">
        <v>18.427426248</v>
      </c>
      <c r="J27">
        <v>78.472801799999999</v>
      </c>
      <c r="K27">
        <v>18.444388495999998</v>
      </c>
      <c r="M27" t="s">
        <v>10</v>
      </c>
      <c r="N27">
        <v>78.268139450000007</v>
      </c>
      <c r="O27">
        <v>18.110315679999999</v>
      </c>
      <c r="P27">
        <v>78.297264999999996</v>
      </c>
      <c r="Q27">
        <v>18.205645231999998</v>
      </c>
      <c r="R27">
        <v>78.416080600000001</v>
      </c>
      <c r="S27">
        <v>18.373837704</v>
      </c>
      <c r="T27">
        <v>78.567696299999994</v>
      </c>
      <c r="U27">
        <v>18.4963202</v>
      </c>
      <c r="V27">
        <v>78.289519149999904</v>
      </c>
      <c r="W27">
        <v>19.146927519999998</v>
      </c>
    </row>
    <row r="28" spans="1:27" x14ac:dyDescent="0.3">
      <c r="A28" t="s">
        <v>11</v>
      </c>
      <c r="B28">
        <v>54.633431299999998</v>
      </c>
      <c r="C28">
        <v>14.5196695279999</v>
      </c>
      <c r="D28">
        <v>55.911649500000003</v>
      </c>
      <c r="E28">
        <v>14.562896152</v>
      </c>
      <c r="F28">
        <v>56.050970549999903</v>
      </c>
      <c r="G28">
        <v>14.532329663999899</v>
      </c>
      <c r="H28">
        <v>56.021988100000002</v>
      </c>
      <c r="I28">
        <v>14.581009784000001</v>
      </c>
      <c r="J28">
        <v>56.0238384499999</v>
      </c>
      <c r="K28">
        <v>14.523653759999901</v>
      </c>
      <c r="M28" t="s">
        <v>11</v>
      </c>
      <c r="N28">
        <v>55.994835350000002</v>
      </c>
      <c r="O28">
        <v>14.306582799999999</v>
      </c>
      <c r="P28">
        <v>56.007399699999901</v>
      </c>
      <c r="Q28">
        <v>14.406964783999999</v>
      </c>
      <c r="R28">
        <v>56.050970549999903</v>
      </c>
      <c r="S28">
        <v>14.532329663999899</v>
      </c>
      <c r="T28">
        <v>56.103927400000003</v>
      </c>
      <c r="U28">
        <v>14.653527759999999</v>
      </c>
      <c r="V28">
        <v>55.822662099999903</v>
      </c>
      <c r="W28">
        <v>15.1425584319999</v>
      </c>
    </row>
    <row r="29" spans="1:27" x14ac:dyDescent="0.3">
      <c r="A29" t="s">
        <v>12</v>
      </c>
      <c r="B29">
        <v>73.418160099999994</v>
      </c>
      <c r="C29">
        <v>18.2400012159999</v>
      </c>
      <c r="D29">
        <v>75.078614849999894</v>
      </c>
      <c r="E29">
        <v>18.444686591999901</v>
      </c>
      <c r="F29">
        <v>75.227871099999902</v>
      </c>
      <c r="G29">
        <v>18.504207567999899</v>
      </c>
      <c r="H29">
        <v>75.216581299999902</v>
      </c>
      <c r="I29">
        <v>18.598694367999901</v>
      </c>
      <c r="J29">
        <v>75.223368750000006</v>
      </c>
      <c r="K29">
        <v>18.564890727999899</v>
      </c>
      <c r="M29" t="s">
        <v>12</v>
      </c>
      <c r="N29">
        <v>75.162456800000001</v>
      </c>
      <c r="O29">
        <v>18.447326087999901</v>
      </c>
      <c r="P29">
        <v>75.196798700000002</v>
      </c>
      <c r="Q29">
        <v>18.491786703999999</v>
      </c>
      <c r="R29">
        <v>75.227871099999902</v>
      </c>
      <c r="S29">
        <v>18.504207567999899</v>
      </c>
      <c r="T29">
        <v>75.217179650000006</v>
      </c>
      <c r="U29">
        <v>18.525901559999902</v>
      </c>
      <c r="V29">
        <v>75.234480050000002</v>
      </c>
      <c r="W29">
        <v>18.784887871999999</v>
      </c>
    </row>
    <row r="30" spans="1:27" x14ac:dyDescent="0.3">
      <c r="A30" t="s">
        <v>116</v>
      </c>
      <c r="B30">
        <f>AVERAGE(B26:B29)</f>
        <v>84.829633362500005</v>
      </c>
      <c r="C30">
        <f t="shared" ref="C30:K30" si="0">AVERAGE(C26:C29)</f>
        <v>18.741350599999951</v>
      </c>
      <c r="D30">
        <f t="shared" si="0"/>
        <v>86.315260449999968</v>
      </c>
      <c r="E30">
        <f t="shared" si="0"/>
        <v>18.83546470999995</v>
      </c>
      <c r="F30">
        <f t="shared" si="0"/>
        <v>86.471222062499947</v>
      </c>
      <c r="G30">
        <f t="shared" si="0"/>
        <v>18.808573829999951</v>
      </c>
      <c r="H30">
        <f t="shared" si="0"/>
        <v>86.458692124999729</v>
      </c>
      <c r="I30">
        <f t="shared" si="0"/>
        <v>18.879300789999974</v>
      </c>
      <c r="J30">
        <f t="shared" si="0"/>
        <v>86.478086324999978</v>
      </c>
      <c r="K30">
        <f t="shared" si="0"/>
        <v>18.862263947999949</v>
      </c>
      <c r="M30" t="s">
        <v>116</v>
      </c>
      <c r="N30">
        <f>AVERAGE(N26:N29)</f>
        <v>86.409416149999743</v>
      </c>
      <c r="O30">
        <f t="shared" ref="O30" si="1">AVERAGE(O26:O29)</f>
        <v>18.754183757999975</v>
      </c>
      <c r="P30">
        <f t="shared" ref="P30" si="2">AVERAGE(P26:P29)</f>
        <v>86.42491231249997</v>
      </c>
      <c r="Q30">
        <f t="shared" ref="Q30" si="3">AVERAGE(Q26:Q29)</f>
        <v>18.772851576000001</v>
      </c>
      <c r="R30">
        <f t="shared" ref="R30" si="4">AVERAGE(R26:R29)</f>
        <v>86.471222062499947</v>
      </c>
      <c r="S30">
        <f t="shared" ref="S30" si="5">AVERAGE(S26:S29)</f>
        <v>18.808573829999951</v>
      </c>
      <c r="T30">
        <f t="shared" ref="T30" si="6">AVERAGE(T26:T29)</f>
        <v>86.497894574999989</v>
      </c>
      <c r="U30">
        <f t="shared" ref="U30" si="7">AVERAGE(U26:U29)</f>
        <v>18.815246907999978</v>
      </c>
      <c r="V30">
        <f t="shared" ref="V30" si="8">AVERAGE(V26:V29)</f>
        <v>86.36539863749995</v>
      </c>
      <c r="W30">
        <f t="shared" ref="W30" si="9">AVERAGE(W26:W29)</f>
        <v>19.320336725999976</v>
      </c>
    </row>
    <row r="32" spans="1:27" x14ac:dyDescent="0.3">
      <c r="B32" t="s">
        <v>126</v>
      </c>
      <c r="D32" t="s">
        <v>134</v>
      </c>
      <c r="F32" t="s">
        <v>127</v>
      </c>
      <c r="H32" t="s">
        <v>128</v>
      </c>
      <c r="J32" t="s">
        <v>129</v>
      </c>
      <c r="N32" t="s">
        <v>135</v>
      </c>
      <c r="P32" t="s">
        <v>136</v>
      </c>
      <c r="R32" t="s">
        <v>137</v>
      </c>
      <c r="T32" t="s">
        <v>139</v>
      </c>
      <c r="V32" t="s">
        <v>140</v>
      </c>
    </row>
    <row r="33" spans="1:23" x14ac:dyDescent="0.3">
      <c r="B33" t="s">
        <v>5</v>
      </c>
      <c r="C33" t="s">
        <v>141</v>
      </c>
      <c r="D33" t="s">
        <v>5</v>
      </c>
      <c r="E33" t="s">
        <v>141</v>
      </c>
      <c r="F33" t="s">
        <v>5</v>
      </c>
      <c r="G33" t="s">
        <v>141</v>
      </c>
      <c r="H33" t="s">
        <v>5</v>
      </c>
      <c r="I33" t="s">
        <v>141</v>
      </c>
      <c r="J33" t="s">
        <v>5</v>
      </c>
      <c r="K33" t="s">
        <v>141</v>
      </c>
      <c r="N33" t="s">
        <v>5</v>
      </c>
      <c r="O33" t="s">
        <v>141</v>
      </c>
      <c r="P33" t="s">
        <v>5</v>
      </c>
      <c r="Q33" t="s">
        <v>141</v>
      </c>
      <c r="R33" t="s">
        <v>5</v>
      </c>
      <c r="S33" t="s">
        <v>141</v>
      </c>
      <c r="T33" t="s">
        <v>5</v>
      </c>
      <c r="U33" t="s">
        <v>141</v>
      </c>
      <c r="V33" t="s">
        <v>5</v>
      </c>
      <c r="W33" t="s">
        <v>141</v>
      </c>
    </row>
    <row r="34" spans="1:23" x14ac:dyDescent="0.3">
      <c r="A34" t="s">
        <v>9</v>
      </c>
      <c r="B34">
        <v>136.18520419999999</v>
      </c>
      <c r="C34">
        <v>23.400394047999999</v>
      </c>
      <c r="D34">
        <v>136.189966</v>
      </c>
      <c r="E34">
        <v>23.823920384000001</v>
      </c>
      <c r="F34">
        <v>135.94490414999899</v>
      </c>
      <c r="G34">
        <v>24.541658351999999</v>
      </c>
      <c r="H34">
        <v>135.67176949999899</v>
      </c>
      <c r="I34">
        <v>24.786889343999999</v>
      </c>
      <c r="J34">
        <v>135.51101944999999</v>
      </c>
      <c r="K34">
        <v>24.836980671999999</v>
      </c>
      <c r="M34" t="s">
        <v>9</v>
      </c>
      <c r="N34">
        <v>136.14087685000001</v>
      </c>
      <c r="O34">
        <v>23.768442048000001</v>
      </c>
      <c r="P34">
        <v>136.189966</v>
      </c>
      <c r="Q34">
        <v>23.823920384000001</v>
      </c>
      <c r="R34">
        <v>135.12059239999999</v>
      </c>
      <c r="S34">
        <v>23.575035360000001</v>
      </c>
      <c r="T34">
        <v>133.31713514999899</v>
      </c>
      <c r="U34">
        <v>23.375822631999998</v>
      </c>
      <c r="V34">
        <v>130.9433994</v>
      </c>
      <c r="W34">
        <v>22.712332224000001</v>
      </c>
    </row>
    <row r="35" spans="1:23" x14ac:dyDescent="0.3">
      <c r="A35" t="s">
        <v>10</v>
      </c>
      <c r="B35">
        <v>79.015965549999905</v>
      </c>
      <c r="C35">
        <v>18.162128631999899</v>
      </c>
      <c r="D35">
        <v>78.416080600000001</v>
      </c>
      <c r="E35">
        <v>18.373837704</v>
      </c>
      <c r="F35">
        <v>77.592258900000004</v>
      </c>
      <c r="G35">
        <v>18.583228120000001</v>
      </c>
      <c r="H35">
        <v>77.128182249999995</v>
      </c>
      <c r="I35">
        <v>18.632958456000001</v>
      </c>
      <c r="J35">
        <v>76.893153099999907</v>
      </c>
      <c r="K35">
        <v>18.689183111999998</v>
      </c>
      <c r="M35" t="s">
        <v>10</v>
      </c>
      <c r="N35">
        <v>76.949892250000005</v>
      </c>
      <c r="O35">
        <v>18.745333888000001</v>
      </c>
      <c r="P35">
        <v>78.416080600000001</v>
      </c>
      <c r="Q35">
        <v>18.373837704</v>
      </c>
      <c r="R35">
        <v>77.716055850000004</v>
      </c>
      <c r="S35">
        <v>18.108683167999999</v>
      </c>
      <c r="T35">
        <v>76.026621950000006</v>
      </c>
      <c r="U35">
        <v>17.943735087999901</v>
      </c>
      <c r="V35">
        <v>73.988863100000003</v>
      </c>
      <c r="W35">
        <v>17.846337679999898</v>
      </c>
    </row>
    <row r="36" spans="1:23" x14ac:dyDescent="0.3">
      <c r="A36" t="s">
        <v>11</v>
      </c>
      <c r="B36">
        <v>56.397348800000003</v>
      </c>
      <c r="C36">
        <v>14.415629592</v>
      </c>
      <c r="D36">
        <v>56.050970549999903</v>
      </c>
      <c r="E36">
        <v>14.532329663999899</v>
      </c>
      <c r="F36">
        <v>56.054028250000002</v>
      </c>
      <c r="G36">
        <v>14.625477271999999</v>
      </c>
      <c r="H36">
        <v>56.006739499999902</v>
      </c>
      <c r="I36">
        <v>14.620942960000001</v>
      </c>
      <c r="J36">
        <v>55.948510450000001</v>
      </c>
      <c r="K36">
        <v>14.648207640000001</v>
      </c>
      <c r="M36" t="s">
        <v>11</v>
      </c>
      <c r="N36">
        <v>55.2406468</v>
      </c>
      <c r="O36">
        <v>14.655572063999999</v>
      </c>
      <c r="P36">
        <v>56.050970549999903</v>
      </c>
      <c r="Q36">
        <v>14.532329663999899</v>
      </c>
      <c r="R36">
        <v>55.069440149999998</v>
      </c>
      <c r="S36">
        <v>14.483293288</v>
      </c>
      <c r="T36">
        <v>53.7379119</v>
      </c>
      <c r="U36">
        <v>14.545069847999899</v>
      </c>
      <c r="V36">
        <v>52.028439249999998</v>
      </c>
      <c r="W36">
        <v>14.456265648</v>
      </c>
    </row>
    <row r="37" spans="1:23" x14ac:dyDescent="0.3">
      <c r="A37" t="s">
        <v>12</v>
      </c>
      <c r="B37">
        <v>75.241970649999999</v>
      </c>
      <c r="C37">
        <v>18.132993712000001</v>
      </c>
      <c r="D37">
        <v>75.227871099999902</v>
      </c>
      <c r="E37">
        <v>18.504207567999899</v>
      </c>
      <c r="F37">
        <v>74.724775949999994</v>
      </c>
      <c r="G37">
        <v>18.632996752</v>
      </c>
      <c r="H37">
        <v>74.332921299999995</v>
      </c>
      <c r="I37">
        <v>18.833611688000001</v>
      </c>
      <c r="J37">
        <v>73.957813049999999</v>
      </c>
      <c r="K37">
        <v>18.874195535999998</v>
      </c>
      <c r="M37" t="s">
        <v>12</v>
      </c>
      <c r="N37">
        <v>75.190910200000005</v>
      </c>
      <c r="O37">
        <v>18.705876856</v>
      </c>
      <c r="P37">
        <v>75.227871099999902</v>
      </c>
      <c r="Q37">
        <v>18.504207567999899</v>
      </c>
      <c r="R37">
        <v>74.111319649999899</v>
      </c>
      <c r="S37">
        <v>18.070927944000001</v>
      </c>
      <c r="T37">
        <v>72.291652149999905</v>
      </c>
      <c r="U37">
        <v>17.885553679999902</v>
      </c>
      <c r="V37">
        <v>70.671461549999904</v>
      </c>
      <c r="W37">
        <v>17.73361732</v>
      </c>
    </row>
    <row r="38" spans="1:23" x14ac:dyDescent="0.3">
      <c r="A38" t="s">
        <v>116</v>
      </c>
      <c r="B38">
        <f>AVERAGE(B34:B37)</f>
        <v>86.710122299999966</v>
      </c>
      <c r="C38">
        <f t="shared" ref="C38:K38" si="10">AVERAGE(C34:C37)</f>
        <v>18.527786495999976</v>
      </c>
      <c r="D38">
        <f t="shared" si="10"/>
        <v>86.471222062499947</v>
      </c>
      <c r="E38">
        <f t="shared" si="10"/>
        <v>18.808573829999951</v>
      </c>
      <c r="F38">
        <f t="shared" si="10"/>
        <v>86.078991812499737</v>
      </c>
      <c r="G38">
        <f t="shared" si="10"/>
        <v>19.095840123999999</v>
      </c>
      <c r="H38">
        <f t="shared" si="10"/>
        <v>85.784903137499725</v>
      </c>
      <c r="I38">
        <f t="shared" si="10"/>
        <v>19.218600611999999</v>
      </c>
      <c r="J38">
        <f t="shared" si="10"/>
        <v>85.577624012499967</v>
      </c>
      <c r="K38">
        <f t="shared" si="10"/>
        <v>19.262141740000001</v>
      </c>
      <c r="M38" t="s">
        <v>116</v>
      </c>
      <c r="N38">
        <f>AVERAGE(N34:N37)</f>
        <v>85.880581525000011</v>
      </c>
      <c r="O38">
        <f>AVERAGE(O34:O37)</f>
        <v>18.968806214000001</v>
      </c>
      <c r="P38">
        <f t="shared" ref="P38" si="11">AVERAGE(P34:P37)</f>
        <v>86.471222062499947</v>
      </c>
      <c r="Q38">
        <f t="shared" ref="Q38" si="12">AVERAGE(Q34:Q37)</f>
        <v>18.808573829999951</v>
      </c>
      <c r="R38">
        <f t="shared" ref="R38" si="13">AVERAGE(R34:R37)</f>
        <v>85.504352012499965</v>
      </c>
      <c r="S38">
        <f t="shared" ref="S38" si="14">AVERAGE(S34:S37)</f>
        <v>18.559484940000001</v>
      </c>
      <c r="T38">
        <f t="shared" ref="T38" si="15">AVERAGE(T34:T37)</f>
        <v>83.843330287499725</v>
      </c>
      <c r="U38">
        <f t="shared" ref="U38" si="16">AVERAGE(U34:U37)</f>
        <v>18.437545311999926</v>
      </c>
      <c r="V38">
        <f t="shared" ref="V38" si="17">AVERAGE(V34:V37)</f>
        <v>81.908040824999972</v>
      </c>
      <c r="W38">
        <f t="shared" ref="W38" si="18">AVERAGE(W34:W37)</f>
        <v>18.187138217999973</v>
      </c>
    </row>
    <row r="41" spans="1:23" ht="15" thickBot="1" x14ac:dyDescent="0.35"/>
    <row r="42" spans="1:23" x14ac:dyDescent="0.3">
      <c r="A42" s="11"/>
      <c r="B42" s="12" t="s">
        <v>121</v>
      </c>
      <c r="C42" s="12"/>
      <c r="D42" s="12" t="s">
        <v>122</v>
      </c>
      <c r="E42" s="12"/>
      <c r="F42" s="12" t="s">
        <v>125</v>
      </c>
      <c r="G42" s="12"/>
      <c r="H42" s="12" t="s">
        <v>123</v>
      </c>
      <c r="I42" s="12"/>
      <c r="J42" s="12" t="s">
        <v>124</v>
      </c>
      <c r="K42" s="6"/>
      <c r="L42" s="6"/>
      <c r="M42" s="12"/>
      <c r="N42" s="12" t="s">
        <v>130</v>
      </c>
      <c r="O42" s="12"/>
      <c r="P42" s="12" t="s">
        <v>131</v>
      </c>
      <c r="Q42" s="12"/>
      <c r="R42" s="12" t="s">
        <v>138</v>
      </c>
      <c r="S42" s="12"/>
      <c r="T42" s="12" t="s">
        <v>132</v>
      </c>
      <c r="U42" s="12"/>
      <c r="V42" s="13" t="s">
        <v>133</v>
      </c>
    </row>
    <row r="43" spans="1:23" x14ac:dyDescent="0.3">
      <c r="A43" s="14" t="s">
        <v>142</v>
      </c>
      <c r="B43" s="10">
        <f>B30-C30</f>
        <v>66.088282762500057</v>
      </c>
      <c r="C43" s="10"/>
      <c r="D43" s="10">
        <f>D30-E30</f>
        <v>67.479795740000014</v>
      </c>
      <c r="E43" s="10"/>
      <c r="F43" s="10">
        <f>F30-G30</f>
        <v>67.662648232500004</v>
      </c>
      <c r="G43" s="10"/>
      <c r="H43" s="10">
        <f>H30-I30</f>
        <v>67.579391334999755</v>
      </c>
      <c r="I43" s="10"/>
      <c r="J43" s="10">
        <f>J30-K30</f>
        <v>67.615822377000029</v>
      </c>
      <c r="M43" s="10" t="s">
        <v>142</v>
      </c>
      <c r="N43" s="10">
        <f>N30-O30</f>
        <v>67.65523239199976</v>
      </c>
      <c r="O43" s="10"/>
      <c r="P43" s="10">
        <f>P30-Q30</f>
        <v>67.652060736499976</v>
      </c>
      <c r="Q43" s="10"/>
      <c r="R43" s="10">
        <f>R30-S30</f>
        <v>67.662648232500004</v>
      </c>
      <c r="S43" s="10"/>
      <c r="T43" s="10">
        <f>T30-U30</f>
        <v>67.682647667000012</v>
      </c>
      <c r="U43" s="10"/>
      <c r="V43" s="15">
        <f>V30-W30</f>
        <v>67.045061911499971</v>
      </c>
    </row>
    <row r="44" spans="1:23" x14ac:dyDescent="0.3">
      <c r="A44" s="7"/>
      <c r="K44" s="7"/>
      <c r="L44" s="8"/>
      <c r="V44" s="8"/>
    </row>
    <row r="45" spans="1:23" x14ac:dyDescent="0.3">
      <c r="A45" s="14"/>
      <c r="B45" s="10" t="s">
        <v>126</v>
      </c>
      <c r="C45" s="10"/>
      <c r="D45" s="10" t="s">
        <v>134</v>
      </c>
      <c r="E45" s="10"/>
      <c r="F45" s="10" t="s">
        <v>127</v>
      </c>
      <c r="G45" s="10"/>
      <c r="H45" s="10" t="s">
        <v>128</v>
      </c>
      <c r="I45" s="10"/>
      <c r="J45" s="10" t="s">
        <v>129</v>
      </c>
      <c r="M45" s="10"/>
      <c r="N45" s="10" t="s">
        <v>135</v>
      </c>
      <c r="O45" s="10"/>
      <c r="P45" s="10" t="s">
        <v>136</v>
      </c>
      <c r="Q45" s="10"/>
      <c r="R45" s="10" t="s">
        <v>137</v>
      </c>
      <c r="S45" s="10"/>
      <c r="T45" s="10" t="s">
        <v>139</v>
      </c>
      <c r="U45" s="10"/>
      <c r="V45" s="15" t="s">
        <v>140</v>
      </c>
    </row>
    <row r="46" spans="1:23" ht="15" thickBot="1" x14ac:dyDescent="0.35">
      <c r="A46" s="16" t="s">
        <v>142</v>
      </c>
      <c r="B46" s="17">
        <f>B38-C38</f>
        <v>68.18233580399999</v>
      </c>
      <c r="C46" s="17"/>
      <c r="D46" s="17">
        <f>D38-E38</f>
        <v>67.662648232500004</v>
      </c>
      <c r="E46" s="17"/>
      <c r="F46" s="17">
        <f>F38-G38</f>
        <v>66.983151688499731</v>
      </c>
      <c r="G46" s="17"/>
      <c r="H46" s="17">
        <f>H38-I38</f>
        <v>66.566302525499722</v>
      </c>
      <c r="I46" s="17"/>
      <c r="J46" s="17">
        <f>J38-K38</f>
        <v>66.315482272499963</v>
      </c>
      <c r="K46" s="9"/>
      <c r="L46" s="9"/>
      <c r="M46" s="17" t="s">
        <v>142</v>
      </c>
      <c r="N46" s="17">
        <f>N38-O38</f>
        <v>66.911775311000014</v>
      </c>
      <c r="O46" s="17"/>
      <c r="P46" s="17">
        <f>P38-Q38</f>
        <v>67.662648232500004</v>
      </c>
      <c r="Q46" s="17"/>
      <c r="R46" s="17">
        <f>R38-S38</f>
        <v>66.94486707249996</v>
      </c>
      <c r="S46" s="17"/>
      <c r="T46" s="17">
        <f>T38-U38</f>
        <v>65.405784975499799</v>
      </c>
      <c r="U46" s="17"/>
      <c r="V46" s="18">
        <f>V38-W38</f>
        <v>63.720902606999999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1405-9404-4955-96CF-9958097825BE}">
  <dimension ref="A1:J29"/>
  <sheetViews>
    <sheetView topLeftCell="A10" zoomScaleNormal="100" workbookViewId="0">
      <selection activeCell="L26" sqref="L26"/>
    </sheetView>
  </sheetViews>
  <sheetFormatPr defaultRowHeight="14.4" x14ac:dyDescent="0.3"/>
  <cols>
    <col min="1" max="1" width="13" customWidth="1"/>
    <col min="2" max="2" width="11.5546875" customWidth="1"/>
    <col min="3" max="3" width="8.88671875" bestFit="1" customWidth="1"/>
    <col min="4" max="5" width="11" bestFit="1" customWidth="1"/>
    <col min="6" max="6" width="14.44140625" customWidth="1"/>
    <col min="7" max="7" width="12.6640625" customWidth="1"/>
    <col min="8" max="8" width="13.88671875" customWidth="1"/>
    <col min="9" max="9" width="12.88671875" customWidth="1"/>
    <col min="10" max="10" width="14.44140625" customWidth="1"/>
  </cols>
  <sheetData>
    <row r="1" spans="1:10" x14ac:dyDescent="0.3">
      <c r="A1" s="3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  <c r="H1" t="s">
        <v>22</v>
      </c>
      <c r="I1" t="s">
        <v>20</v>
      </c>
      <c r="J1" t="s">
        <v>24</v>
      </c>
    </row>
    <row r="2" spans="1:10" x14ac:dyDescent="0.3">
      <c r="A2" t="s">
        <v>3</v>
      </c>
      <c r="B2">
        <v>47.626003435999799</v>
      </c>
      <c r="C2">
        <v>26.789736353999899</v>
      </c>
      <c r="D2">
        <v>23.822091607999798</v>
      </c>
      <c r="E2">
        <v>20.609071105999799</v>
      </c>
      <c r="F2">
        <v>45.006469479999801</v>
      </c>
      <c r="G2">
        <v>30.6171889579999</v>
      </c>
      <c r="H2">
        <v>17.881305673999901</v>
      </c>
      <c r="I2">
        <v>4.01654212199991</v>
      </c>
      <c r="J2">
        <v>49.130266033999803</v>
      </c>
    </row>
    <row r="3" spans="1:10" x14ac:dyDescent="0.3">
      <c r="A3" t="s">
        <v>4</v>
      </c>
      <c r="B3">
        <v>21676498.890999898</v>
      </c>
      <c r="C3">
        <v>18977666.9489999</v>
      </c>
      <c r="D3">
        <v>28419447.347999901</v>
      </c>
      <c r="E3">
        <v>29227814.485999901</v>
      </c>
      <c r="F3">
        <v>22587369.030000001</v>
      </c>
      <c r="G3">
        <v>17855505.048</v>
      </c>
      <c r="H3">
        <v>23248049.044</v>
      </c>
      <c r="I3">
        <v>27777837.306999899</v>
      </c>
      <c r="J3">
        <v>20529321.429000001</v>
      </c>
    </row>
    <row r="4" spans="1:10" x14ac:dyDescent="0.3">
      <c r="A4" t="s">
        <v>5</v>
      </c>
      <c r="B4">
        <v>138.379549</v>
      </c>
      <c r="C4">
        <v>107.16285415</v>
      </c>
      <c r="D4">
        <v>137.49988099999999</v>
      </c>
      <c r="E4">
        <v>137.52032904999999</v>
      </c>
      <c r="F4">
        <v>140.95589559999999</v>
      </c>
      <c r="G4">
        <v>108.25515915</v>
      </c>
      <c r="H4">
        <v>115.70660185</v>
      </c>
      <c r="I4">
        <v>119.08759135</v>
      </c>
      <c r="J4">
        <v>136.46390174999999</v>
      </c>
    </row>
    <row r="5" spans="1:10" x14ac:dyDescent="0.3">
      <c r="A5" t="s">
        <v>6</v>
      </c>
      <c r="B5">
        <v>3411.424477</v>
      </c>
      <c r="C5">
        <v>4288.7718590000004</v>
      </c>
      <c r="D5">
        <v>10398.499846999999</v>
      </c>
      <c r="E5">
        <v>11204.3372389999</v>
      </c>
      <c r="F5">
        <v>4255.4862089999997</v>
      </c>
      <c r="G5">
        <v>3269.9377039999999</v>
      </c>
      <c r="H5">
        <v>7403.1791479999902</v>
      </c>
      <c r="I5">
        <v>12186.940406</v>
      </c>
      <c r="J5">
        <v>2978.9633490000001</v>
      </c>
    </row>
    <row r="6" spans="1:10" x14ac:dyDescent="0.3">
      <c r="A6" t="s">
        <v>18</v>
      </c>
      <c r="B6">
        <v>1.2350466627275101</v>
      </c>
      <c r="C6">
        <v>1.3717298131634601</v>
      </c>
      <c r="D6">
        <v>1.59174579693887</v>
      </c>
      <c r="E6">
        <v>1.62171582599213</v>
      </c>
      <c r="F6">
        <v>1.2794572116413501</v>
      </c>
      <c r="G6">
        <v>1.3412999970677999</v>
      </c>
      <c r="H6">
        <v>1.4730012996810899</v>
      </c>
      <c r="I6">
        <v>1.74814986684213</v>
      </c>
      <c r="J6">
        <v>1.21294057916065</v>
      </c>
    </row>
    <row r="8" spans="1:10" x14ac:dyDescent="0.3">
      <c r="A8" s="3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19</v>
      </c>
      <c r="I8" t="s">
        <v>20</v>
      </c>
      <c r="J8" t="s">
        <v>24</v>
      </c>
    </row>
    <row r="9" spans="1:10" x14ac:dyDescent="0.3">
      <c r="A9" t="s">
        <v>3</v>
      </c>
      <c r="B9">
        <v>11.120784489999901</v>
      </c>
      <c r="C9">
        <v>8.2414489359999994</v>
      </c>
      <c r="D9">
        <v>-16.098914579999999</v>
      </c>
      <c r="E9">
        <v>-16.098914579999999</v>
      </c>
      <c r="F9">
        <v>-16.651639326000002</v>
      </c>
      <c r="G9">
        <v>15.5316397799999</v>
      </c>
      <c r="H9">
        <v>-1.0554253180000099</v>
      </c>
      <c r="I9">
        <v>12.8801552899999</v>
      </c>
      <c r="J9">
        <v>15.063474357999899</v>
      </c>
    </row>
    <row r="10" spans="1:10" x14ac:dyDescent="0.3">
      <c r="A10" t="s">
        <v>4</v>
      </c>
      <c r="B10">
        <v>13656150.140000001</v>
      </c>
      <c r="C10">
        <v>13029720.691</v>
      </c>
      <c r="D10">
        <v>21237273.8699999</v>
      </c>
      <c r="E10">
        <v>21237273.8699999</v>
      </c>
      <c r="F10">
        <v>21077434.394000001</v>
      </c>
      <c r="G10">
        <v>12827764.93</v>
      </c>
      <c r="H10">
        <v>15109874.9669999</v>
      </c>
      <c r="I10">
        <v>14206173.640000001</v>
      </c>
      <c r="J10">
        <v>14721491.472999999</v>
      </c>
    </row>
    <row r="11" spans="1:10" x14ac:dyDescent="0.3">
      <c r="A11" t="s">
        <v>5</v>
      </c>
      <c r="B11">
        <v>70.091735049999897</v>
      </c>
      <c r="C11">
        <v>65.037681699999993</v>
      </c>
      <c r="D11">
        <v>68.850180899999998</v>
      </c>
      <c r="E11">
        <v>68.850180899999998</v>
      </c>
      <c r="F11">
        <v>70.205548250000007</v>
      </c>
      <c r="G11">
        <v>71.217999500000005</v>
      </c>
      <c r="H11">
        <v>62.088824549999998</v>
      </c>
      <c r="I11">
        <v>72.059849849999907</v>
      </c>
      <c r="J11">
        <v>77.911990250000002</v>
      </c>
    </row>
    <row r="12" spans="1:10" x14ac:dyDescent="0.3">
      <c r="A12" t="s">
        <v>6</v>
      </c>
      <c r="B12">
        <v>2087.10855299999</v>
      </c>
      <c r="C12">
        <v>2626.4527079999998</v>
      </c>
      <c r="D12">
        <v>3282.2179839999999</v>
      </c>
      <c r="E12">
        <v>3282.2179839999999</v>
      </c>
      <c r="F12">
        <v>3066.4288449999999</v>
      </c>
      <c r="G12">
        <v>2581.6783300000002</v>
      </c>
      <c r="H12">
        <v>3143.3183600000002</v>
      </c>
      <c r="I12">
        <v>3329.9534229999999</v>
      </c>
      <c r="J12">
        <v>2345.3693010000002</v>
      </c>
    </row>
    <row r="13" spans="1:10" x14ac:dyDescent="0.3">
      <c r="A13" t="s">
        <v>18</v>
      </c>
      <c r="B13">
        <v>1.20497150666523</v>
      </c>
      <c r="C13">
        <v>1.2788217689328401</v>
      </c>
      <c r="D13">
        <v>1.1906122780792401</v>
      </c>
      <c r="E13">
        <v>1.1906122780792401</v>
      </c>
      <c r="F13">
        <v>1.17993579546954</v>
      </c>
      <c r="G13">
        <v>1.2825072931927299</v>
      </c>
      <c r="H13">
        <v>1.23591375816989</v>
      </c>
      <c r="I13">
        <v>1.3147230141155299</v>
      </c>
      <c r="J13">
        <v>1.19990217124946</v>
      </c>
    </row>
    <row r="15" spans="1:10" x14ac:dyDescent="0.3">
      <c r="A15" s="2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19</v>
      </c>
      <c r="I15" t="s">
        <v>20</v>
      </c>
      <c r="J15" t="s">
        <v>24</v>
      </c>
    </row>
    <row r="16" spans="1:10" x14ac:dyDescent="0.3">
      <c r="A16" t="s">
        <v>3</v>
      </c>
      <c r="B16">
        <v>8.4614960799999892</v>
      </c>
      <c r="C16">
        <v>3.12527921</v>
      </c>
      <c r="D16">
        <v>-74.006715277999902</v>
      </c>
      <c r="E16">
        <v>-74.006715277999902</v>
      </c>
      <c r="F16">
        <v>-74.552627091999895</v>
      </c>
      <c r="G16">
        <v>11.273646321999999</v>
      </c>
      <c r="H16">
        <v>-15.209341125999901</v>
      </c>
      <c r="I16">
        <v>6.8372700479999997</v>
      </c>
      <c r="J16">
        <v>6.0464890200000099</v>
      </c>
    </row>
    <row r="17" spans="1:10" x14ac:dyDescent="0.3">
      <c r="A17" t="s">
        <v>4</v>
      </c>
      <c r="B17">
        <v>9923233.8550000004</v>
      </c>
      <c r="C17">
        <v>10759852.0849999</v>
      </c>
      <c r="D17">
        <v>20840047.831999999</v>
      </c>
      <c r="E17">
        <v>20840047.831999999</v>
      </c>
      <c r="F17">
        <v>20771566.598000001</v>
      </c>
      <c r="G17">
        <v>10638648.657</v>
      </c>
      <c r="H17">
        <v>12481486.893999999</v>
      </c>
      <c r="I17">
        <v>11235619.088</v>
      </c>
      <c r="J17">
        <v>11515727.394999901</v>
      </c>
    </row>
    <row r="18" spans="1:10" x14ac:dyDescent="0.3">
      <c r="A18" t="s">
        <v>5</v>
      </c>
      <c r="B18">
        <v>51.840931499999897</v>
      </c>
      <c r="C18">
        <v>50.273487549999999</v>
      </c>
      <c r="D18">
        <v>9.3534760499999905</v>
      </c>
      <c r="E18">
        <v>9.3534760499999905</v>
      </c>
      <c r="F18">
        <v>10.2208392999999</v>
      </c>
      <c r="G18">
        <v>56.73894095</v>
      </c>
      <c r="H18">
        <v>36.397806449999997</v>
      </c>
      <c r="I18">
        <v>53.036196400000001</v>
      </c>
      <c r="J18">
        <v>55.396315950000002</v>
      </c>
    </row>
    <row r="19" spans="1:10" x14ac:dyDescent="0.3">
      <c r="A19" t="s">
        <v>6</v>
      </c>
      <c r="B19">
        <v>1487.2717829999899</v>
      </c>
      <c r="C19">
        <v>2042.210724</v>
      </c>
      <c r="D19">
        <v>2844.9444619999999</v>
      </c>
      <c r="E19">
        <v>2844.9444619999999</v>
      </c>
      <c r="F19">
        <v>2748.3808759999902</v>
      </c>
      <c r="G19">
        <v>2071.0399779999998</v>
      </c>
      <c r="H19">
        <v>2315.199807</v>
      </c>
      <c r="I19">
        <v>2311.425729</v>
      </c>
      <c r="J19">
        <v>1851.99972399999</v>
      </c>
    </row>
    <row r="20" spans="1:10" x14ac:dyDescent="0.3">
      <c r="A20" t="s">
        <v>18</v>
      </c>
      <c r="B20">
        <v>1.20882052038777</v>
      </c>
      <c r="C20">
        <v>1.25104130325142</v>
      </c>
      <c r="D20">
        <v>1.16677458966456</v>
      </c>
      <c r="E20">
        <v>1.16677458966456</v>
      </c>
      <c r="F20">
        <v>1.16113454993895</v>
      </c>
      <c r="G20">
        <v>1.25779937936546</v>
      </c>
      <c r="H20">
        <v>1.19779922730968</v>
      </c>
      <c r="I20">
        <v>1.26626836578888</v>
      </c>
      <c r="J20">
        <v>1.1972270936256699</v>
      </c>
    </row>
    <row r="22" spans="1:10" x14ac:dyDescent="0.3">
      <c r="A22" s="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19</v>
      </c>
      <c r="I22" t="s">
        <v>20</v>
      </c>
      <c r="J22" t="s">
        <v>24</v>
      </c>
    </row>
    <row r="23" spans="1:10" x14ac:dyDescent="0.3">
      <c r="A23" t="s">
        <v>3</v>
      </c>
      <c r="B23">
        <v>5.2833863919999402</v>
      </c>
      <c r="C23">
        <v>-1.9232142760000099</v>
      </c>
      <c r="D23">
        <v>-67.009977296000002</v>
      </c>
      <c r="E23">
        <v>-67.365790930000003</v>
      </c>
      <c r="F23">
        <v>-64.348991905999995</v>
      </c>
      <c r="G23">
        <v>3.1487729659999699</v>
      </c>
      <c r="H23">
        <v>-10.133793069999999</v>
      </c>
      <c r="I23">
        <v>-2.19752247000002</v>
      </c>
      <c r="J23">
        <v>9.8665112439999394</v>
      </c>
    </row>
    <row r="24" spans="1:10" x14ac:dyDescent="0.3">
      <c r="A24" t="s">
        <v>4</v>
      </c>
      <c r="B24">
        <v>15387965.8769999</v>
      </c>
      <c r="C24">
        <v>13630695.893999999</v>
      </c>
      <c r="D24">
        <v>22548351.923999902</v>
      </c>
      <c r="E24">
        <v>22642079.719999999</v>
      </c>
      <c r="F24">
        <v>21541821.739</v>
      </c>
      <c r="G24">
        <v>13372338.995999999</v>
      </c>
      <c r="H24">
        <v>16095069.105</v>
      </c>
      <c r="I24">
        <v>16271324.355</v>
      </c>
      <c r="J24">
        <v>15286636.188999999</v>
      </c>
    </row>
    <row r="25" spans="1:10" x14ac:dyDescent="0.3">
      <c r="A25" t="s">
        <v>5</v>
      </c>
      <c r="B25">
        <v>70.940349900000001</v>
      </c>
      <c r="C25">
        <v>56.687869300000003</v>
      </c>
      <c r="D25">
        <v>23.183430399999899</v>
      </c>
      <c r="E25">
        <v>23.202527949999901</v>
      </c>
      <c r="F25">
        <v>25.0021450499999</v>
      </c>
      <c r="G25">
        <v>61.372028950000001</v>
      </c>
      <c r="H25">
        <v>57.352883349999999</v>
      </c>
      <c r="I25">
        <v>65.801424949999998</v>
      </c>
      <c r="J25">
        <v>75.407705999999905</v>
      </c>
    </row>
    <row r="26" spans="1:10" x14ac:dyDescent="0.3">
      <c r="A26" t="s">
        <v>6</v>
      </c>
      <c r="B26">
        <v>2311.2760539999999</v>
      </c>
      <c r="C26">
        <v>2780.2042669999901</v>
      </c>
      <c r="D26">
        <v>4570.0132309999899</v>
      </c>
      <c r="E26">
        <v>4664.7995349999901</v>
      </c>
      <c r="F26">
        <v>3450.3690120000001</v>
      </c>
      <c r="G26">
        <v>2511.1707609999999</v>
      </c>
      <c r="H26">
        <v>3731.8837600000002</v>
      </c>
      <c r="I26">
        <v>4699.6553979999999</v>
      </c>
      <c r="J26">
        <v>2340.3117309999998</v>
      </c>
    </row>
    <row r="27" spans="1:10" x14ac:dyDescent="0.3">
      <c r="A27" t="s">
        <v>18</v>
      </c>
      <c r="B27">
        <v>1.20068084223903</v>
      </c>
      <c r="C27">
        <v>1.27913262342328</v>
      </c>
      <c r="D27">
        <v>1.26323016914034</v>
      </c>
      <c r="E27">
        <v>1.26658644657563</v>
      </c>
      <c r="F27">
        <v>1.2075661745427599</v>
      </c>
      <c r="G27">
        <v>1.2750114365837799</v>
      </c>
      <c r="H27">
        <v>1.27016437513809</v>
      </c>
      <c r="I27">
        <v>1.36902469297624</v>
      </c>
      <c r="J27">
        <v>1.196845063087</v>
      </c>
    </row>
    <row r="29" spans="1:10" x14ac:dyDescent="0.3">
      <c r="A29" s="2" t="s">
        <v>21</v>
      </c>
      <c r="B29">
        <f t="shared" ref="B29:J29" si="0">AVERAGE(B4,B11,B18,B25)</f>
        <v>82.813141362499948</v>
      </c>
      <c r="C29">
        <f t="shared" si="0"/>
        <v>69.790473175000002</v>
      </c>
      <c r="D29">
        <f t="shared" si="0"/>
        <v>59.721742087499969</v>
      </c>
      <c r="E29">
        <f t="shared" si="0"/>
        <v>59.731628487499968</v>
      </c>
      <c r="F29">
        <f t="shared" si="0"/>
        <v>61.596107049999958</v>
      </c>
      <c r="G29">
        <f t="shared" si="0"/>
        <v>74.396032137500001</v>
      </c>
      <c r="H29">
        <f t="shared" si="0"/>
        <v>67.886529049999993</v>
      </c>
      <c r="I29">
        <f t="shared" si="0"/>
        <v>77.496265637499974</v>
      </c>
      <c r="J29">
        <f t="shared" si="0"/>
        <v>86.294978487499975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2F67-5909-4DED-BF05-B8B9EBE3A218}">
  <dimension ref="A1:G26"/>
  <sheetViews>
    <sheetView topLeftCell="A19" workbookViewId="0">
      <selection activeCell="C28" sqref="C28"/>
    </sheetView>
  </sheetViews>
  <sheetFormatPr defaultRowHeight="14.4" x14ac:dyDescent="0.3"/>
  <cols>
    <col min="1" max="1" width="11.5546875" customWidth="1"/>
    <col min="2" max="2" width="11.6640625" customWidth="1"/>
    <col min="3" max="3" width="16" customWidth="1"/>
    <col min="4" max="4" width="9.6640625" customWidth="1"/>
    <col min="5" max="5" width="13.33203125" customWidth="1"/>
    <col min="7" max="7" width="14.6640625" customWidth="1"/>
  </cols>
  <sheetData>
    <row r="1" spans="1:7" x14ac:dyDescent="0.3">
      <c r="B1" t="s">
        <v>14</v>
      </c>
      <c r="C1" t="s">
        <v>29</v>
      </c>
      <c r="D1" t="s">
        <v>17</v>
      </c>
      <c r="E1" t="s">
        <v>30</v>
      </c>
      <c r="F1" t="s">
        <v>31</v>
      </c>
      <c r="G1" t="s">
        <v>8</v>
      </c>
    </row>
    <row r="2" spans="1:7" x14ac:dyDescent="0.3">
      <c r="A2" t="s">
        <v>5</v>
      </c>
      <c r="B2">
        <v>137.49988099999999</v>
      </c>
      <c r="C2">
        <v>140.95589559999999</v>
      </c>
      <c r="D2">
        <v>108.25515915</v>
      </c>
      <c r="E2">
        <v>115.70660185</v>
      </c>
      <c r="F2">
        <v>119.08759135</v>
      </c>
      <c r="G2">
        <v>136.189966</v>
      </c>
    </row>
    <row r="3" spans="1:7" x14ac:dyDescent="0.3">
      <c r="B3">
        <v>68.850180899999998</v>
      </c>
      <c r="C3">
        <v>70.205548250000007</v>
      </c>
      <c r="D3">
        <v>71.217999500000005</v>
      </c>
      <c r="E3">
        <v>62.088824549999998</v>
      </c>
      <c r="F3">
        <v>72.059849849999907</v>
      </c>
      <c r="G3">
        <v>78.416080600000001</v>
      </c>
    </row>
    <row r="4" spans="1:7" x14ac:dyDescent="0.3">
      <c r="B4">
        <v>9.3534760499999905</v>
      </c>
      <c r="C4">
        <v>10.2208392999999</v>
      </c>
      <c r="D4">
        <v>56.73894095</v>
      </c>
      <c r="E4">
        <v>36.397806449999997</v>
      </c>
      <c r="F4">
        <v>53.036196400000001</v>
      </c>
      <c r="G4">
        <v>56.050970549999903</v>
      </c>
    </row>
    <row r="5" spans="1:7" x14ac:dyDescent="0.3">
      <c r="B5">
        <v>23.183430399999899</v>
      </c>
      <c r="C5">
        <v>25.0021450499999</v>
      </c>
      <c r="D5">
        <v>61.372028950000001</v>
      </c>
      <c r="E5">
        <v>57.352883349999999</v>
      </c>
      <c r="F5">
        <v>65.801424949999998</v>
      </c>
      <c r="G5">
        <v>75.227871099999902</v>
      </c>
    </row>
    <row r="6" spans="1:7" x14ac:dyDescent="0.3">
      <c r="A6" t="s">
        <v>116</v>
      </c>
      <c r="B6">
        <f t="shared" ref="B6:G6" si="0">AVERAGE(B2:B5)</f>
        <v>59.721742087499969</v>
      </c>
      <c r="C6">
        <f t="shared" si="0"/>
        <v>61.596107049999958</v>
      </c>
      <c r="D6">
        <f t="shared" si="0"/>
        <v>74.396032137500001</v>
      </c>
      <c r="E6">
        <f t="shared" si="0"/>
        <v>67.886529049999993</v>
      </c>
      <c r="F6">
        <f t="shared" si="0"/>
        <v>77.496265637499974</v>
      </c>
      <c r="G6">
        <f t="shared" si="0"/>
        <v>86.471222062499947</v>
      </c>
    </row>
    <row r="8" spans="1:7" x14ac:dyDescent="0.3">
      <c r="A8" t="s">
        <v>119</v>
      </c>
      <c r="B8">
        <v>146.74199999999999</v>
      </c>
      <c r="C8">
        <v>146.74199999999999</v>
      </c>
      <c r="D8">
        <v>123.02209999999999</v>
      </c>
      <c r="E8">
        <v>126.28274999999999</v>
      </c>
      <c r="F8">
        <v>131.26384999999999</v>
      </c>
      <c r="G8">
        <v>142.44489999999999</v>
      </c>
    </row>
    <row r="9" spans="1:7" x14ac:dyDescent="0.3">
      <c r="B9">
        <v>146.74199999999999</v>
      </c>
      <c r="C9">
        <v>146.74199999999999</v>
      </c>
      <c r="D9">
        <v>90.70675</v>
      </c>
      <c r="E9">
        <v>99.322199999999995</v>
      </c>
      <c r="F9">
        <v>94.630099999999999</v>
      </c>
      <c r="G9">
        <v>106.9199</v>
      </c>
    </row>
    <row r="10" spans="1:7" x14ac:dyDescent="0.3">
      <c r="B10">
        <v>146.74199999999999</v>
      </c>
      <c r="C10">
        <v>146.74199999999999</v>
      </c>
      <c r="D10">
        <v>76.713549999999998</v>
      </c>
      <c r="E10">
        <v>84.883750000000006</v>
      </c>
      <c r="F10">
        <v>78.361149999999995</v>
      </c>
      <c r="G10">
        <v>85.025350000000003</v>
      </c>
    </row>
    <row r="11" spans="1:7" x14ac:dyDescent="0.3">
      <c r="B11">
        <v>146.74199999999999</v>
      </c>
      <c r="C11">
        <v>146.74199999999999</v>
      </c>
      <c r="D11">
        <v>94.176000000000002</v>
      </c>
      <c r="E11">
        <v>100.70075</v>
      </c>
      <c r="F11">
        <v>99.090800000000002</v>
      </c>
      <c r="G11">
        <v>109.61179999999899</v>
      </c>
    </row>
    <row r="12" spans="1:7" x14ac:dyDescent="0.3">
      <c r="A12" t="s">
        <v>116</v>
      </c>
      <c r="B12">
        <f t="shared" ref="B12:G12" si="1">AVERAGE(B8:B11)</f>
        <v>146.74199999999999</v>
      </c>
      <c r="C12">
        <f t="shared" si="1"/>
        <v>146.74199999999999</v>
      </c>
      <c r="D12">
        <f t="shared" si="1"/>
        <v>96.154600000000002</v>
      </c>
      <c r="E12">
        <f t="shared" si="1"/>
        <v>102.79736249999999</v>
      </c>
      <c r="F12">
        <f t="shared" si="1"/>
        <v>100.83647499999999</v>
      </c>
      <c r="G12">
        <f t="shared" si="1"/>
        <v>111.00048749999975</v>
      </c>
    </row>
    <row r="14" spans="1:7" x14ac:dyDescent="0.3">
      <c r="A14" t="s">
        <v>118</v>
      </c>
      <c r="B14">
        <v>4.9957399999999996</v>
      </c>
      <c r="C14">
        <v>3.127624</v>
      </c>
      <c r="D14">
        <v>0.62394099999999997</v>
      </c>
      <c r="E14">
        <v>1.9569989999999999</v>
      </c>
      <c r="F14">
        <v>2.075329</v>
      </c>
      <c r="G14">
        <v>1.3426399999999901</v>
      </c>
    </row>
    <row r="15" spans="1:7" x14ac:dyDescent="0.3">
      <c r="B15">
        <v>42.103686000000003</v>
      </c>
      <c r="C15">
        <v>41.371054999999998</v>
      </c>
      <c r="D15">
        <v>3.71373</v>
      </c>
      <c r="E15">
        <v>11.418256999999899</v>
      </c>
      <c r="F15">
        <v>6.259919</v>
      </c>
      <c r="G15">
        <v>9.0265240000000002</v>
      </c>
    </row>
    <row r="16" spans="1:7" x14ac:dyDescent="0.3">
      <c r="B16">
        <v>74.264066999999997</v>
      </c>
      <c r="C16">
        <v>73.795221999999995</v>
      </c>
      <c r="D16">
        <v>6.1251129999999998</v>
      </c>
      <c r="E16">
        <v>17.113482999999999</v>
      </c>
      <c r="F16">
        <v>8.6040559999999999</v>
      </c>
      <c r="G16">
        <v>9.9700969999999902</v>
      </c>
    </row>
    <row r="17" spans="1:7" x14ac:dyDescent="0.3">
      <c r="B17">
        <v>66.788415999999998</v>
      </c>
      <c r="C17">
        <v>65.805327000000005</v>
      </c>
      <c r="D17">
        <v>11.674633</v>
      </c>
      <c r="E17">
        <v>17.720008999999902</v>
      </c>
      <c r="F17">
        <v>13.550473</v>
      </c>
      <c r="G17">
        <v>14.786394</v>
      </c>
    </row>
    <row r="18" spans="1:7" x14ac:dyDescent="0.3">
      <c r="A18" t="s">
        <v>116</v>
      </c>
      <c r="B18">
        <f t="shared" ref="B18:G18" si="2">AVERAGE(B14:B17)</f>
        <v>47.037977249999997</v>
      </c>
      <c r="C18">
        <f t="shared" si="2"/>
        <v>46.024806999999996</v>
      </c>
      <c r="D18">
        <f t="shared" si="2"/>
        <v>5.5343542499999998</v>
      </c>
      <c r="E18">
        <f t="shared" si="2"/>
        <v>12.05218699999995</v>
      </c>
      <c r="F18">
        <f t="shared" si="2"/>
        <v>7.62244425</v>
      </c>
      <c r="G18">
        <f t="shared" si="2"/>
        <v>8.7814137499999951</v>
      </c>
    </row>
    <row r="20" spans="1:7" x14ac:dyDescent="0.3">
      <c r="A20" t="s">
        <v>117</v>
      </c>
      <c r="B20">
        <v>0</v>
      </c>
      <c r="C20">
        <v>0</v>
      </c>
      <c r="D20">
        <v>13.61265</v>
      </c>
      <c r="E20">
        <v>6.9557000000000002</v>
      </c>
      <c r="F20">
        <v>8.3369</v>
      </c>
      <c r="G20">
        <v>3.7710499999999998</v>
      </c>
    </row>
    <row r="21" spans="1:7" x14ac:dyDescent="0.3">
      <c r="B21">
        <v>0</v>
      </c>
      <c r="C21">
        <v>0</v>
      </c>
      <c r="D21">
        <v>12.61835</v>
      </c>
      <c r="E21">
        <v>16.1096</v>
      </c>
      <c r="F21">
        <v>10.9894</v>
      </c>
      <c r="G21">
        <v>11.80475</v>
      </c>
    </row>
    <row r="22" spans="1:7" x14ac:dyDescent="0.3">
      <c r="B22">
        <v>0</v>
      </c>
      <c r="C22">
        <v>0</v>
      </c>
      <c r="D22">
        <v>8.6431500000000003</v>
      </c>
      <c r="E22">
        <v>16.826000000000001</v>
      </c>
      <c r="F22">
        <v>9.4074500000000008</v>
      </c>
      <c r="G22">
        <v>10.5297</v>
      </c>
    </row>
    <row r="23" spans="1:7" x14ac:dyDescent="0.3">
      <c r="B23">
        <v>0</v>
      </c>
      <c r="C23">
        <v>0</v>
      </c>
      <c r="D23">
        <v>11.2059</v>
      </c>
      <c r="E23">
        <v>10.565849999999999</v>
      </c>
      <c r="F23">
        <v>8.2210000000000001</v>
      </c>
      <c r="G23">
        <v>7.0290999999999997</v>
      </c>
    </row>
    <row r="24" spans="1:7" x14ac:dyDescent="0.3">
      <c r="A24" t="s">
        <v>116</v>
      </c>
      <c r="B24">
        <f t="shared" ref="B24:G24" si="3">AVERAGE(B20:B23)</f>
        <v>0</v>
      </c>
      <c r="C24">
        <f t="shared" si="3"/>
        <v>0</v>
      </c>
      <c r="D24">
        <f t="shared" si="3"/>
        <v>11.5200125</v>
      </c>
      <c r="E24">
        <f t="shared" si="3"/>
        <v>12.6142875</v>
      </c>
      <c r="F24">
        <f t="shared" si="3"/>
        <v>9.2386875000000011</v>
      </c>
      <c r="G24">
        <f t="shared" si="3"/>
        <v>8.2836499999999997</v>
      </c>
    </row>
    <row r="26" spans="1:7" x14ac:dyDescent="0.3">
      <c r="A26" t="s">
        <v>5</v>
      </c>
      <c r="B26">
        <f t="shared" ref="B26:G26" si="4">B12-1.85*B18-B24</f>
        <v>59.72174208749999</v>
      </c>
      <c r="C26">
        <f t="shared" si="4"/>
        <v>61.596107050000001</v>
      </c>
      <c r="D26">
        <f t="shared" si="4"/>
        <v>74.396032137500015</v>
      </c>
      <c r="E26">
        <f t="shared" si="4"/>
        <v>67.886529050000078</v>
      </c>
      <c r="F26">
        <f t="shared" si="4"/>
        <v>77.496265637499988</v>
      </c>
      <c r="G26">
        <f t="shared" si="4"/>
        <v>86.471222062499763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A424-D2BE-4F9F-94C8-15704209F3E0}">
  <dimension ref="A1:P11"/>
  <sheetViews>
    <sheetView zoomScale="85" zoomScaleNormal="85" workbookViewId="0">
      <selection activeCell="J35" sqref="J35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121</v>
      </c>
      <c r="L9" t="s">
        <v>122</v>
      </c>
      <c r="M9" t="s">
        <v>125</v>
      </c>
      <c r="N9" t="s">
        <v>123</v>
      </c>
      <c r="O9" t="s">
        <v>124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84.829633360000003</v>
      </c>
      <c r="L10">
        <v>86.315260449999997</v>
      </c>
      <c r="M10">
        <v>86.471222062499947</v>
      </c>
      <c r="N10">
        <v>86.458692119999995</v>
      </c>
      <c r="O10">
        <v>86.478086329999996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C8AE-CA13-459B-9D21-028ECDE81F3D}">
  <dimension ref="A1:S29"/>
  <sheetViews>
    <sheetView zoomScaleNormal="100" workbookViewId="0">
      <selection activeCell="O12" sqref="O12"/>
    </sheetView>
  </sheetViews>
  <sheetFormatPr defaultRowHeight="14.4" x14ac:dyDescent="0.3"/>
  <cols>
    <col min="1" max="1" width="13" customWidth="1"/>
    <col min="2" max="2" width="11.5546875" customWidth="1"/>
    <col min="3" max="3" width="8.88671875" bestFit="1" customWidth="1"/>
    <col min="4" max="5" width="11" bestFit="1" customWidth="1"/>
    <col min="6" max="6" width="14.44140625" customWidth="1"/>
    <col min="7" max="7" width="12.6640625" customWidth="1"/>
    <col min="8" max="8" width="13.88671875" customWidth="1"/>
    <col min="9" max="9" width="12.88671875" customWidth="1"/>
    <col min="10" max="11" width="14.44140625" customWidth="1"/>
    <col min="12" max="12" width="10.33203125" customWidth="1"/>
  </cols>
  <sheetData>
    <row r="1" spans="1:19" x14ac:dyDescent="0.3">
      <c r="A1" t="s">
        <v>5</v>
      </c>
      <c r="B1" s="4"/>
      <c r="C1" s="4"/>
      <c r="D1" t="s">
        <v>14</v>
      </c>
      <c r="E1" s="4"/>
      <c r="F1" t="s">
        <v>29</v>
      </c>
      <c r="G1" t="s">
        <v>17</v>
      </c>
      <c r="H1" t="s">
        <v>30</v>
      </c>
      <c r="I1" t="s">
        <v>31</v>
      </c>
      <c r="J1" t="s">
        <v>8</v>
      </c>
    </row>
    <row r="2" spans="1:19" x14ac:dyDescent="0.3">
      <c r="A2" s="1" t="s">
        <v>9</v>
      </c>
      <c r="D2">
        <v>137.49988099999999</v>
      </c>
      <c r="F2">
        <v>140.95589559999999</v>
      </c>
      <c r="G2">
        <v>105.868119749999</v>
      </c>
      <c r="H2">
        <v>115.70660185</v>
      </c>
      <c r="I2">
        <v>119.08759135</v>
      </c>
      <c r="J2">
        <v>136.189966</v>
      </c>
      <c r="K2">
        <v>101.928506</v>
      </c>
      <c r="L2">
        <v>23.814730487999999</v>
      </c>
    </row>
    <row r="3" spans="1:19" x14ac:dyDescent="0.3">
      <c r="A3" t="s">
        <v>144</v>
      </c>
      <c r="D3">
        <v>68.850180899999998</v>
      </c>
      <c r="F3">
        <v>70.205548250000007</v>
      </c>
      <c r="G3">
        <v>65.596793599999998</v>
      </c>
      <c r="H3">
        <v>62.088824549999998</v>
      </c>
      <c r="I3">
        <v>72.059849849999907</v>
      </c>
      <c r="J3">
        <v>78.416080600000001</v>
      </c>
      <c r="K3">
        <v>65.930999999999997</v>
      </c>
    </row>
    <row r="4" spans="1:19" x14ac:dyDescent="0.3">
      <c r="A4" t="s">
        <v>11</v>
      </c>
      <c r="D4">
        <v>9.3534760499999905</v>
      </c>
      <c r="F4">
        <v>10.2208392999999</v>
      </c>
      <c r="G4">
        <v>48.390476299999897</v>
      </c>
      <c r="H4">
        <v>36.397806449999997</v>
      </c>
      <c r="I4">
        <v>53.036196400000001</v>
      </c>
      <c r="J4">
        <v>56.050970549999903</v>
      </c>
      <c r="K4">
        <v>48.54</v>
      </c>
      <c r="L4">
        <v>16.07</v>
      </c>
    </row>
    <row r="5" spans="1:19" x14ac:dyDescent="0.3">
      <c r="A5" t="s">
        <v>12</v>
      </c>
      <c r="D5">
        <v>23.183430399999899</v>
      </c>
      <c r="F5">
        <v>25.0021450499999</v>
      </c>
      <c r="G5">
        <v>56.979271799999999</v>
      </c>
      <c r="H5">
        <v>57.352883349999999</v>
      </c>
      <c r="I5">
        <v>65.801424949999998</v>
      </c>
      <c r="J5">
        <v>75.227871099999902</v>
      </c>
      <c r="K5">
        <v>56.16</v>
      </c>
      <c r="L5">
        <v>19.05</v>
      </c>
      <c r="N5" t="s">
        <v>14</v>
      </c>
      <c r="O5" t="s">
        <v>29</v>
      </c>
      <c r="P5" t="s">
        <v>17</v>
      </c>
      <c r="Q5" t="s">
        <v>30</v>
      </c>
      <c r="R5" t="s">
        <v>31</v>
      </c>
      <c r="S5" t="s">
        <v>8</v>
      </c>
    </row>
    <row r="6" spans="1:19" x14ac:dyDescent="0.3">
      <c r="A6" t="s">
        <v>145</v>
      </c>
      <c r="D6">
        <f>AVERAGE(D2:D5)</f>
        <v>59.721742087499969</v>
      </c>
      <c r="F6">
        <f>AVERAGE(F2:F5)</f>
        <v>61.596107049999958</v>
      </c>
      <c r="G6">
        <f>AVERAGE(G2:G5)</f>
        <v>69.20866536249973</v>
      </c>
      <c r="H6">
        <f>AVERAGE(H2:H5)</f>
        <v>67.886529049999993</v>
      </c>
      <c r="I6">
        <f>AVERAGE(I2:I5)</f>
        <v>77.496265637499974</v>
      </c>
      <c r="J6">
        <f>AVERAGE(J2:J5)</f>
        <v>86.471222062499947</v>
      </c>
      <c r="M6" t="s">
        <v>5</v>
      </c>
      <c r="N6">
        <v>59.721742089999999</v>
      </c>
      <c r="O6">
        <v>61.596107050000001</v>
      </c>
      <c r="P6">
        <v>69.20866536249973</v>
      </c>
      <c r="Q6">
        <v>67.886529049999993</v>
      </c>
      <c r="R6">
        <v>77.496265640000004</v>
      </c>
      <c r="S6">
        <v>86.471222060000002</v>
      </c>
    </row>
    <row r="7" spans="1:19" x14ac:dyDescent="0.3">
      <c r="M7" t="s">
        <v>119</v>
      </c>
      <c r="N7">
        <v>146.74199999999999</v>
      </c>
      <c r="O7">
        <v>146.74199999999999</v>
      </c>
      <c r="P7">
        <v>96.153937499999756</v>
      </c>
      <c r="Q7">
        <v>102.79736250000001</v>
      </c>
      <c r="R7">
        <v>100.83647499999999</v>
      </c>
      <c r="S7">
        <v>111.00048750000001</v>
      </c>
    </row>
    <row r="8" spans="1:19" x14ac:dyDescent="0.3">
      <c r="A8" t="s">
        <v>119</v>
      </c>
      <c r="D8" t="s">
        <v>1</v>
      </c>
      <c r="F8" t="s">
        <v>16</v>
      </c>
      <c r="G8" t="s">
        <v>17</v>
      </c>
      <c r="H8" t="s">
        <v>19</v>
      </c>
      <c r="I8" t="s">
        <v>20</v>
      </c>
      <c r="J8" t="s">
        <v>24</v>
      </c>
      <c r="M8" t="s">
        <v>120</v>
      </c>
      <c r="N8">
        <v>47.037977249999997</v>
      </c>
      <c r="O8">
        <v>46.024807000000003</v>
      </c>
      <c r="P8">
        <v>8.2887957500000002</v>
      </c>
      <c r="Q8">
        <v>12.052187</v>
      </c>
      <c r="R8">
        <v>7.62244425</v>
      </c>
      <c r="S8">
        <v>8.7814137500000005</v>
      </c>
    </row>
    <row r="9" spans="1:19" x14ac:dyDescent="0.3">
      <c r="A9" s="1" t="s">
        <v>9</v>
      </c>
      <c r="D9">
        <v>146.74199999999999</v>
      </c>
      <c r="F9">
        <v>146.74199999999999</v>
      </c>
      <c r="G9">
        <v>120.345199999999</v>
      </c>
      <c r="H9">
        <v>126.28274999999999</v>
      </c>
      <c r="I9">
        <v>131.26384999999999</v>
      </c>
      <c r="J9">
        <v>142.44489999999999</v>
      </c>
      <c r="M9" t="s">
        <v>117</v>
      </c>
      <c r="N9">
        <v>0</v>
      </c>
      <c r="O9">
        <v>0</v>
      </c>
      <c r="P9">
        <v>11.611000000000001</v>
      </c>
      <c r="Q9">
        <v>12.6142875</v>
      </c>
      <c r="R9">
        <v>9.2386874999999993</v>
      </c>
      <c r="S9">
        <v>8.2836499999999997</v>
      </c>
    </row>
    <row r="10" spans="1:19" x14ac:dyDescent="0.3">
      <c r="A10" t="s">
        <v>144</v>
      </c>
      <c r="D10">
        <v>146.74199999999999</v>
      </c>
      <c r="F10">
        <v>146.74199999999999</v>
      </c>
      <c r="G10">
        <v>91.848050000000001</v>
      </c>
      <c r="H10">
        <v>99.322199999999995</v>
      </c>
      <c r="I10">
        <v>94.630099999999999</v>
      </c>
      <c r="J10">
        <v>106.9199</v>
      </c>
    </row>
    <row r="11" spans="1:19" x14ac:dyDescent="0.3">
      <c r="A11" t="s">
        <v>11</v>
      </c>
      <c r="D11">
        <v>146.74199999999999</v>
      </c>
      <c r="F11">
        <v>146.74199999999999</v>
      </c>
      <c r="G11">
        <v>78.531199999999998</v>
      </c>
      <c r="H11">
        <v>84.883750000000006</v>
      </c>
      <c r="I11">
        <v>78.361149999999995</v>
      </c>
      <c r="J11">
        <v>85.025350000000003</v>
      </c>
    </row>
    <row r="12" spans="1:19" x14ac:dyDescent="0.3">
      <c r="A12" t="s">
        <v>12</v>
      </c>
      <c r="D12">
        <v>146.74199999999999</v>
      </c>
      <c r="F12">
        <v>146.74199999999999</v>
      </c>
      <c r="G12">
        <v>93.891300000000001</v>
      </c>
      <c r="H12">
        <v>100.70075</v>
      </c>
      <c r="I12">
        <v>99.090800000000002</v>
      </c>
      <c r="J12">
        <v>109.61179999999899</v>
      </c>
    </row>
    <row r="13" spans="1:19" x14ac:dyDescent="0.3">
      <c r="A13" t="s">
        <v>145</v>
      </c>
      <c r="D13">
        <f>AVERAGE(D9:D12)</f>
        <v>146.74199999999999</v>
      </c>
      <c r="F13">
        <f>AVERAGE(F9:F12)</f>
        <v>146.74199999999999</v>
      </c>
      <c r="G13">
        <f>AVERAGE(G9:G12)</f>
        <v>96.153937499999756</v>
      </c>
      <c r="H13">
        <f>AVERAGE(H9:H12)</f>
        <v>102.79736249999999</v>
      </c>
      <c r="I13">
        <f>AVERAGE(I9:I12)</f>
        <v>100.83647499999999</v>
      </c>
      <c r="J13">
        <f>AVERAGE(J9:J12)</f>
        <v>111.00048749999975</v>
      </c>
    </row>
    <row r="15" spans="1:19" x14ac:dyDescent="0.3">
      <c r="A15" t="s">
        <v>120</v>
      </c>
      <c r="D15" t="s">
        <v>1</v>
      </c>
      <c r="F15" t="s">
        <v>16</v>
      </c>
      <c r="G15" t="s">
        <v>17</v>
      </c>
      <c r="H15" t="s">
        <v>19</v>
      </c>
      <c r="I15" t="s">
        <v>20</v>
      </c>
      <c r="J15" t="s">
        <v>24</v>
      </c>
    </row>
    <row r="16" spans="1:19" x14ac:dyDescent="0.3">
      <c r="A16" s="1" t="s">
        <v>9</v>
      </c>
      <c r="D16">
        <v>4.9957399999999996</v>
      </c>
      <c r="F16">
        <v>3.127624</v>
      </c>
      <c r="G16">
        <v>0.69966499999999998</v>
      </c>
      <c r="H16">
        <v>1.9569989999999999</v>
      </c>
      <c r="I16">
        <v>2.075329</v>
      </c>
      <c r="J16">
        <v>1.3426399999999901</v>
      </c>
    </row>
    <row r="17" spans="1:10" x14ac:dyDescent="0.3">
      <c r="A17" t="s">
        <v>144</v>
      </c>
      <c r="D17">
        <v>42.103686000000003</v>
      </c>
      <c r="F17">
        <v>41.371054999999998</v>
      </c>
      <c r="G17">
        <v>7.2545440000000001</v>
      </c>
      <c r="H17">
        <v>11.418256999999899</v>
      </c>
      <c r="I17">
        <v>6.259919</v>
      </c>
      <c r="J17">
        <v>9.0265240000000002</v>
      </c>
    </row>
    <row r="18" spans="1:10" x14ac:dyDescent="0.3">
      <c r="A18" t="s">
        <v>11</v>
      </c>
      <c r="D18">
        <v>74.264066999999997</v>
      </c>
      <c r="F18">
        <v>73.795221999999995</v>
      </c>
      <c r="G18">
        <v>11.131202</v>
      </c>
      <c r="H18">
        <v>17.113482999999999</v>
      </c>
      <c r="I18">
        <v>8.6040559999999999</v>
      </c>
      <c r="J18">
        <v>9.9700969999999902</v>
      </c>
    </row>
    <row r="19" spans="1:10" x14ac:dyDescent="0.3">
      <c r="A19" t="s">
        <v>12</v>
      </c>
      <c r="D19">
        <v>66.788415999999998</v>
      </c>
      <c r="F19">
        <v>65.805327000000005</v>
      </c>
      <c r="G19">
        <v>14.069772</v>
      </c>
      <c r="H19">
        <v>17.720008999999902</v>
      </c>
      <c r="I19">
        <v>13.550473</v>
      </c>
      <c r="J19">
        <v>14.786394</v>
      </c>
    </row>
    <row r="20" spans="1:10" x14ac:dyDescent="0.3">
      <c r="A20" t="s">
        <v>145</v>
      </c>
      <c r="D20">
        <f>AVERAGE(D16:D19)</f>
        <v>47.037977249999997</v>
      </c>
      <c r="F20">
        <f>AVERAGE(F16:F19)</f>
        <v>46.024806999999996</v>
      </c>
      <c r="G20">
        <f>AVERAGE(G16:G19)</f>
        <v>8.2887957500000002</v>
      </c>
      <c r="H20">
        <f>AVERAGE(H16:H19)</f>
        <v>12.05218699999995</v>
      </c>
      <c r="I20">
        <f>AVERAGE(I16:I19)</f>
        <v>7.62244425</v>
      </c>
      <c r="J20">
        <f>AVERAGE(J16:J19)</f>
        <v>8.7814137499999951</v>
      </c>
    </row>
    <row r="22" spans="1:10" x14ac:dyDescent="0.3">
      <c r="A22" t="s">
        <v>117</v>
      </c>
      <c r="D22" t="s">
        <v>1</v>
      </c>
      <c r="F22" t="s">
        <v>16</v>
      </c>
      <c r="G22" t="s">
        <v>17</v>
      </c>
      <c r="H22" t="s">
        <v>19</v>
      </c>
      <c r="I22" t="s">
        <v>20</v>
      </c>
      <c r="J22" t="s">
        <v>24</v>
      </c>
    </row>
    <row r="23" spans="1:10" x14ac:dyDescent="0.3">
      <c r="A23" s="1" t="s">
        <v>9</v>
      </c>
      <c r="D23">
        <v>0</v>
      </c>
      <c r="F23">
        <v>0</v>
      </c>
      <c r="G23">
        <v>13.182700000000001</v>
      </c>
      <c r="H23">
        <v>6.9557000000000002</v>
      </c>
      <c r="I23">
        <v>8.3369</v>
      </c>
      <c r="J23">
        <v>3.7710499999999998</v>
      </c>
    </row>
    <row r="24" spans="1:10" x14ac:dyDescent="0.3">
      <c r="A24" t="s">
        <v>144</v>
      </c>
      <c r="D24">
        <v>0</v>
      </c>
      <c r="F24">
        <v>0</v>
      </c>
      <c r="G24">
        <v>12.830349999999999</v>
      </c>
      <c r="H24">
        <v>16.1096</v>
      </c>
      <c r="I24">
        <v>10.9894</v>
      </c>
      <c r="J24">
        <v>11.80475</v>
      </c>
    </row>
    <row r="25" spans="1:10" x14ac:dyDescent="0.3">
      <c r="A25" t="s">
        <v>11</v>
      </c>
      <c r="D25">
        <v>0</v>
      </c>
      <c r="F25">
        <v>0</v>
      </c>
      <c r="G25">
        <v>9.548</v>
      </c>
      <c r="H25">
        <v>16.826000000000001</v>
      </c>
      <c r="I25">
        <v>9.4074500000000008</v>
      </c>
      <c r="J25">
        <v>10.5297</v>
      </c>
    </row>
    <row r="26" spans="1:10" x14ac:dyDescent="0.3">
      <c r="A26" t="s">
        <v>12</v>
      </c>
      <c r="D26">
        <v>0</v>
      </c>
      <c r="F26">
        <v>0</v>
      </c>
      <c r="G26">
        <v>10.882949999999999</v>
      </c>
      <c r="H26">
        <v>10.565849999999999</v>
      </c>
      <c r="I26">
        <v>8.2210000000000001</v>
      </c>
      <c r="J26">
        <v>7.0290999999999997</v>
      </c>
    </row>
    <row r="27" spans="1:10" x14ac:dyDescent="0.3">
      <c r="A27" t="s">
        <v>145</v>
      </c>
      <c r="D27">
        <f>AVERAGE(D23:D26)</f>
        <v>0</v>
      </c>
      <c r="F27">
        <f>AVERAGE(F23:F26)</f>
        <v>0</v>
      </c>
      <c r="G27">
        <f>AVERAGE(G23:G26)</f>
        <v>11.611000000000001</v>
      </c>
      <c r="H27">
        <f>AVERAGE(H23:H26)</f>
        <v>12.6142875</v>
      </c>
      <c r="I27">
        <f>AVERAGE(I23:I26)</f>
        <v>9.2386875000000011</v>
      </c>
      <c r="J27">
        <f>AVERAGE(J23:J26)</f>
        <v>8.2836499999999997</v>
      </c>
    </row>
    <row r="29" spans="1:10" x14ac:dyDescent="0.3">
      <c r="A2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42</vt:lpstr>
      <vt:lpstr>30</vt:lpstr>
      <vt:lpstr>20</vt:lpstr>
      <vt:lpstr>50 user traces</vt:lpstr>
      <vt:lpstr>Sheet3</vt:lpstr>
      <vt:lpstr>100 user traces</vt:lpstr>
      <vt:lpstr>Sheet4</vt:lpstr>
      <vt:lpstr>M</vt:lpstr>
      <vt:lpstr>QoE</vt:lpstr>
      <vt:lpstr>Norm QoE</vt:lpstr>
      <vt:lpstr>Bitrate</vt:lpstr>
      <vt:lpstr>Rebuf</vt:lpstr>
      <vt:lpstr>Waste</vt:lpstr>
      <vt:lpstr>Smooth</vt:lpstr>
      <vt:lpstr>Time run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Phong Nguyễn</cp:lastModifiedBy>
  <dcterms:created xsi:type="dcterms:W3CDTF">2022-09-26T03:08:13Z</dcterms:created>
  <dcterms:modified xsi:type="dcterms:W3CDTF">2023-08-29T19:11:31Z</dcterms:modified>
</cp:coreProperties>
</file>