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3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6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7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8.xml" ContentType="application/vnd.openxmlformats-officedocument.themeOverrid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uture Internet Lab\Short-Video-Streaming-Challenge\image\"/>
    </mc:Choice>
  </mc:AlternateContent>
  <xr:revisionPtr revIDLastSave="0" documentId="13_ncr:1_{6D95CE47-A8AB-45A8-ABCB-BE24B50782D5}" xr6:coauthVersionLast="47" xr6:coauthVersionMax="47" xr10:uidLastSave="{00000000-0000-0000-0000-000000000000}"/>
  <bookViews>
    <workbookView xWindow="-108" yWindow="-108" windowWidth="23256" windowHeight="12576" firstSheet="9" activeTab="9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Sheet4" sheetId="22" r:id="rId7"/>
    <sheet name="M" sheetId="28" r:id="rId8"/>
    <sheet name="QoE" sheetId="23" r:id="rId9"/>
    <sheet name="Norm QoE" sheetId="19" r:id="rId10"/>
    <sheet name="Bitrate" sheetId="24" r:id="rId11"/>
    <sheet name="Rebuf" sheetId="25" r:id="rId12"/>
    <sheet name="Waste" sheetId="27" r:id="rId13"/>
    <sheet name="Smooth" sheetId="29" r:id="rId14"/>
    <sheet name="Time run" sheetId="30" r:id="rId15"/>
    <sheet name="Time" sheetId="3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0" l="1"/>
  <c r="T5" i="31"/>
  <c r="T6" i="27"/>
  <c r="H2" i="31"/>
  <c r="K2" i="31" s="1"/>
  <c r="H3" i="31"/>
  <c r="K3" i="31" s="1"/>
  <c r="L3" i="31"/>
  <c r="M3" i="31"/>
  <c r="H4" i="31"/>
  <c r="L4" i="31" s="1"/>
  <c r="P4" i="31"/>
  <c r="H5" i="31"/>
  <c r="M5" i="31" s="1"/>
  <c r="H10" i="31"/>
  <c r="H11" i="31"/>
  <c r="M11" i="31" s="1"/>
  <c r="P3" i="31" l="1"/>
  <c r="O3" i="31"/>
  <c r="O4" i="31"/>
  <c r="N4" i="31"/>
  <c r="M4" i="31"/>
  <c r="N3" i="31"/>
  <c r="N10" i="30"/>
  <c r="M10" i="30"/>
  <c r="P10" i="30"/>
  <c r="N11" i="31"/>
  <c r="L11" i="31"/>
  <c r="L5" i="31"/>
  <c r="K4" i="31"/>
  <c r="K11" i="31"/>
  <c r="K5" i="31"/>
  <c r="P2" i="31"/>
  <c r="O2" i="31"/>
  <c r="N2" i="31"/>
  <c r="M2" i="31"/>
  <c r="P5" i="31"/>
  <c r="O11" i="31"/>
  <c r="L2" i="31"/>
  <c r="N5" i="31"/>
  <c r="P11" i="31"/>
  <c r="O5" i="31"/>
  <c r="N38" i="20" l="1"/>
  <c r="F13" i="23"/>
  <c r="O38" i="20"/>
  <c r="W38" i="20"/>
  <c r="V38" i="20"/>
  <c r="U38" i="20"/>
  <c r="T38" i="20"/>
  <c r="T46" i="20" s="1"/>
  <c r="S38" i="20"/>
  <c r="R38" i="20"/>
  <c r="R46" i="20" s="1"/>
  <c r="Q38" i="20"/>
  <c r="P38" i="20"/>
  <c r="P46" i="20" s="1"/>
  <c r="W30" i="20"/>
  <c r="V30" i="20"/>
  <c r="U30" i="20"/>
  <c r="T30" i="20"/>
  <c r="T43" i="20" s="1"/>
  <c r="S30" i="20"/>
  <c r="R30" i="20"/>
  <c r="Q30" i="20"/>
  <c r="P30" i="20"/>
  <c r="P43" i="20" s="1"/>
  <c r="O30" i="20"/>
  <c r="N30" i="20"/>
  <c r="C38" i="20"/>
  <c r="D38" i="20"/>
  <c r="E38" i="20"/>
  <c r="F38" i="20"/>
  <c r="G38" i="20"/>
  <c r="H38" i="20"/>
  <c r="I38" i="20"/>
  <c r="J38" i="20"/>
  <c r="K38" i="20"/>
  <c r="B38" i="20"/>
  <c r="B46" i="20" s="1"/>
  <c r="C30" i="20"/>
  <c r="D30" i="20"/>
  <c r="E30" i="20"/>
  <c r="F30" i="20"/>
  <c r="G30" i="20"/>
  <c r="H30" i="20"/>
  <c r="I30" i="20"/>
  <c r="J30" i="20"/>
  <c r="K30" i="20"/>
  <c r="B30" i="20"/>
  <c r="H2" i="29"/>
  <c r="K2" i="29" s="1"/>
  <c r="H3" i="29"/>
  <c r="L3" i="29" s="1"/>
  <c r="H4" i="29"/>
  <c r="M4" i="29" s="1"/>
  <c r="H5" i="29"/>
  <c r="N5" i="29" s="1"/>
  <c r="H10" i="29"/>
  <c r="H11" i="29"/>
  <c r="N11" i="29" s="1"/>
  <c r="H43" i="20" l="1"/>
  <c r="D43" i="20"/>
  <c r="F46" i="20"/>
  <c r="K3" i="29"/>
  <c r="F43" i="20"/>
  <c r="D46" i="20"/>
  <c r="B43" i="20"/>
  <c r="N43" i="20"/>
  <c r="R43" i="20"/>
  <c r="V43" i="20"/>
  <c r="V46" i="20"/>
  <c r="L4" i="29"/>
  <c r="J43" i="20"/>
  <c r="H46" i="20"/>
  <c r="K4" i="29"/>
  <c r="J46" i="20"/>
  <c r="N46" i="20"/>
  <c r="M11" i="29"/>
  <c r="M5" i="29"/>
  <c r="L11" i="29"/>
  <c r="L5" i="29"/>
  <c r="K11" i="29"/>
  <c r="K5" i="29"/>
  <c r="P2" i="29"/>
  <c r="N2" i="29"/>
  <c r="P11" i="29"/>
  <c r="P5" i="29"/>
  <c r="O4" i="29"/>
  <c r="N3" i="29"/>
  <c r="M2" i="29"/>
  <c r="P3" i="29"/>
  <c r="O2" i="29"/>
  <c r="P4" i="29"/>
  <c r="O3" i="29"/>
  <c r="O11" i="29"/>
  <c r="O5" i="29"/>
  <c r="N4" i="29"/>
  <c r="M3" i="29"/>
  <c r="L2" i="29"/>
  <c r="H2" i="28" l="1"/>
  <c r="K2" i="28" s="1"/>
  <c r="M2" i="28"/>
  <c r="N2" i="28"/>
  <c r="O2" i="28"/>
  <c r="P2" i="28"/>
  <c r="H3" i="28"/>
  <c r="K3" i="28" s="1"/>
  <c r="H4" i="28"/>
  <c r="L4" i="28" s="1"/>
  <c r="K4" i="28"/>
  <c r="H5" i="28"/>
  <c r="M5" i="28" s="1"/>
  <c r="L5" i="28"/>
  <c r="H10" i="28"/>
  <c r="H11" i="28"/>
  <c r="M11" i="28" s="1"/>
  <c r="L11" i="28" l="1"/>
  <c r="K5" i="28"/>
  <c r="P3" i="28"/>
  <c r="K11" i="28"/>
  <c r="P4" i="28"/>
  <c r="P5" i="28"/>
  <c r="O4" i="28"/>
  <c r="N3" i="28"/>
  <c r="O11" i="28"/>
  <c r="O5" i="28"/>
  <c r="N4" i="28"/>
  <c r="M3" i="28"/>
  <c r="L2" i="28"/>
  <c r="O3" i="28"/>
  <c r="N11" i="28"/>
  <c r="N5" i="28"/>
  <c r="M4" i="28"/>
  <c r="L3" i="28"/>
  <c r="H2" i="27" l="1"/>
  <c r="K2" i="27" s="1"/>
  <c r="H3" i="27"/>
  <c r="K3" i="27" s="1"/>
  <c r="H4" i="27"/>
  <c r="L4" i="27" s="1"/>
  <c r="H5" i="27"/>
  <c r="N5" i="27" s="1"/>
  <c r="H10" i="27"/>
  <c r="H11" i="27"/>
  <c r="N11" i="27" s="1"/>
  <c r="K11" i="27"/>
  <c r="L11" i="27"/>
  <c r="M11" i="27" l="1"/>
  <c r="M5" i="27"/>
  <c r="L5" i="27"/>
  <c r="K5" i="27"/>
  <c r="K4" i="27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H10" i="25"/>
  <c r="H11" i="25"/>
  <c r="M11" i="25" s="1"/>
  <c r="L11" i="25"/>
  <c r="M5" i="25" l="1"/>
  <c r="K11" i="25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H5" i="24"/>
  <c r="K5" i="24" s="1"/>
  <c r="O5" i="24"/>
  <c r="H10" i="24"/>
  <c r="H11" i="24"/>
  <c r="L11" i="24" s="1"/>
  <c r="K11" i="24"/>
  <c r="N11" i="24"/>
  <c r="P4" i="24" l="1"/>
  <c r="O11" i="24"/>
  <c r="O4" i="24"/>
  <c r="N5" i="24"/>
  <c r="M11" i="24"/>
  <c r="M5" i="24"/>
  <c r="P11" i="24"/>
  <c r="P5" i="24"/>
  <c r="L5" i="24"/>
  <c r="N4" i="24"/>
  <c r="O3" i="24"/>
  <c r="M2" i="24"/>
  <c r="L2" i="24"/>
  <c r="H10" i="19" l="1"/>
  <c r="F6" i="23"/>
  <c r="D6" i="23"/>
  <c r="G6" i="23"/>
  <c r="H6" i="23"/>
  <c r="I6" i="23"/>
  <c r="J6" i="23"/>
  <c r="D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C12" i="22"/>
  <c r="D12" i="22"/>
  <c r="E12" i="22"/>
  <c r="F12" i="22"/>
  <c r="G12" i="22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F26" i="22" l="1"/>
  <c r="E26" i="22"/>
  <c r="B26" i="22"/>
  <c r="G26" i="22"/>
  <c r="C26" i="22"/>
  <c r="N10" i="19"/>
  <c r="P10" i="19"/>
  <c r="O10" i="19"/>
  <c r="M10" i="19"/>
  <c r="I29" i="13"/>
  <c r="O2" i="19"/>
  <c r="L2" i="19"/>
  <c r="H3" i="19"/>
  <c r="P3" i="19" s="1"/>
  <c r="H4" i="19"/>
  <c r="N4" i="19" s="1"/>
  <c r="H5" i="19"/>
  <c r="L5" i="19" s="1"/>
  <c r="H2" i="19"/>
  <c r="K2" i="19" s="1"/>
  <c r="K29" i="13"/>
  <c r="J29" i="13"/>
  <c r="B29" i="17"/>
  <c r="C29" i="17"/>
  <c r="D29" i="17"/>
  <c r="E29" i="17"/>
  <c r="F29" i="17"/>
  <c r="G29" i="17"/>
  <c r="H29" i="17"/>
  <c r="I29" i="17"/>
  <c r="J29" i="17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K4" i="19" l="1"/>
  <c r="M5" i="19"/>
  <c r="P5" i="19"/>
  <c r="M4" i="19"/>
  <c r="O5" i="19"/>
  <c r="P4" i="19"/>
  <c r="L4" i="19"/>
  <c r="N5" i="19"/>
  <c r="O4" i="19"/>
  <c r="K5" i="19"/>
  <c r="M2" i="19"/>
  <c r="P2" i="19"/>
  <c r="N3" i="19"/>
  <c r="L3" i="19"/>
  <c r="K3" i="19"/>
  <c r="M3" i="19"/>
  <c r="N2" i="19"/>
  <c r="O3" i="19"/>
</calcChain>
</file>

<file path=xl/sharedStrings.xml><?xml version="1.0" encoding="utf-8"?>
<sst xmlns="http://schemas.openxmlformats.org/spreadsheetml/2006/main" count="796" uniqueCount="151">
  <si>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</si>
  <si>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</si>
  <si>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</si>
  <si>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</si>
  <si>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</si>
  <si>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</si>
  <si>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</si>
  <si>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</si>
  <si>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</si>
  <si>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</si>
  <si>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</si>
  <si>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</si>
  <si>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</si>
  <si>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</si>
  <si>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</si>
  <si>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</si>
  <si>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</si>
  <si>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</si>
  <si>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</si>
  <si>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</si>
  <si>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</si>
  <si>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</si>
  <si>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</si>
  <si>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</si>
  <si>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</si>
  <si>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</si>
  <si>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</si>
  <si>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</si>
  <si>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</si>
  <si>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</si>
  <si>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</si>
  <si>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</si>
  <si>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</si>
  <si>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</si>
  <si>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</si>
  <si>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</si>
  <si>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</si>
  <si>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</si>
  <si>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</si>
  <si>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</si>
  <si>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</si>
  <si>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</si>
  <si>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</si>
  <si>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</si>
  <si>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</si>
  <si>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</si>
  <si>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</si>
  <si>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</si>
  <si>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</si>
  <si>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</si>
  <si>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</si>
  <si>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</si>
  <si>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</si>
  <si>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</si>
  <si>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</si>
  <si>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</si>
  <si>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</si>
  <si>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</si>
  <si>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</si>
  <si>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</si>
  <si>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</si>
  <si>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</si>
  <si>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</si>
  <si>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</si>
  <si>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</si>
  <si>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</si>
  <si>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</si>
  <si>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</si>
  <si>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</si>
  <si>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</si>
  <si>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</si>
  <si>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</si>
  <si>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</si>
  <si>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</si>
  <si>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</si>
  <si>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</si>
  <si>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</si>
  <si>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</si>
  <si>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</si>
  <si>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</si>
  <si>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</si>
  <si>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</si>
  <si>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</si>
  <si>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</si>
  <si>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</si>
  <si>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</si>
  <si>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</si>
  <si>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</si>
  <si>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</si>
  <si>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</si>
  <si>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</si>
  <si>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</si>
  <si>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</si>
  <si>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</si>
  <si>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</si>
  <si>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</si>
  <si>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</si>
  <si>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</si>
  <si>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</si>
  <si>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</si>
  <si>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</si>
  <si>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</si>
  <si>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</si>
  <si>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</si>
  <si>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</si>
  <si>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</si>
  <si>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</si>
  <si>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</si>
  <si>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</si>
  <si>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</si>
  <si>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</si>
  <si>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</si>
  <si>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</si>
  <si>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</si>
  <si>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</si>
  <si>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</si>
  <si>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</si>
  <si>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</si>
  <si>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</si>
  <si>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</si>
  <si>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</si>
  <si>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</si>
  <si>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</si>
  <si>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</si>
  <si>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</si>
  <si>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</si>
  <si>
    <t>MPC=1</t>
  </si>
  <si>
    <t>MPC=3</t>
  </si>
  <si>
    <t>MPC=4</t>
  </si>
  <si>
    <t>MPC=5</t>
  </si>
  <si>
    <t>S=100</t>
  </si>
  <si>
    <t>S=250</t>
  </si>
  <si>
    <t>s=750</t>
  </si>
  <si>
    <t>s=1000</t>
  </si>
  <si>
    <t>MPC=2</t>
  </si>
  <si>
    <t>N=0.9</t>
  </si>
  <si>
    <t>N=0.8</t>
  </si>
  <si>
    <t>N=0.6</t>
  </si>
  <si>
    <t>s=500</t>
  </si>
  <si>
    <t>N=0.4</t>
  </si>
  <si>
    <t>N=0.2</t>
  </si>
  <si>
    <t>Waste</t>
  </si>
  <si>
    <t>QoE-W</t>
  </si>
  <si>
    <t>M=15, MPC=2, S=500, N=0.8.</t>
  </si>
  <si>
    <t>Meidum</t>
  </si>
  <si>
    <t>avg</t>
  </si>
  <si>
    <t>JPBA</t>
  </si>
  <si>
    <t>Lich</t>
  </si>
  <si>
    <t>next_one</t>
  </si>
  <si>
    <t>Fixed_Preload</t>
  </si>
  <si>
    <t>Next_One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</si>
</sst>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M!$K$9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M!$K$10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86-4D1F-A354-DD49793BE166}"/>
            </c:ext>
          </c:extLst>
        </c:ser>
        <c:ser>
          <c:idx val="4"/>
          <c:order val="1"/>
          <c:tx>
            <c:strRef>
              <c:f>M!$L$9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M!$L$10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86-4D1F-A354-DD49793BE166}"/>
            </c:ext>
          </c:extLst>
        </c:ser>
        <c:ser>
          <c:idx val="5"/>
          <c:order val="2"/>
          <c:tx>
            <c:strRef>
              <c:f>M!$M$9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M!$M$10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6-4D1F-A354-DD49793BE166}"/>
            </c:ext>
          </c:extLst>
        </c:ser>
        <c:ser>
          <c:idx val="6"/>
          <c:order val="3"/>
          <c:tx>
            <c:strRef>
              <c:f>M!$N$9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M!$N$10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D1F-A354-DD49793BE166}"/>
            </c:ext>
          </c:extLst>
        </c:ser>
        <c:ser>
          <c:idx val="7"/>
          <c:order val="4"/>
          <c:tx>
            <c:strRef>
              <c:f>M!$O$9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M!$O$10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6-4D1F-A354-DD49793B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M!$P$9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386-4D1F-A354-DD49793BE16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 Score</a:t>
                </a:r>
              </a:p>
            </c:rich>
          </c:tx>
          <c:layout>
            <c:manualLayout>
              <c:xMode val="edge"/>
              <c:yMode val="edge"/>
              <c:x val="0"/>
              <c:y val="0.3084209654642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56.979271799999999</c:v>
                </c:pt>
                <c:pt idx="1">
                  <c:v>93.891300000000001</c:v>
                </c:pt>
                <c:pt idx="2">
                  <c:v>14.069772</c:v>
                </c:pt>
                <c:pt idx="3">
                  <c:v>10.882949999999999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305614073166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'Norm QoE'!$M$9</c:f>
              <c:strCache>
                <c:ptCount val="1"/>
                <c:pt idx="0">
                  <c:v>Fixed_Preload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0.74193548387096775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Next_One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0.90322580645161288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JPBA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0.91612903225806452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'Norm QoE'!$K$9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'Norm QoE'!$K$10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C0A-4AD7-A658-C8B812F6C46E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'Norm QoE'!$L$9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'Norm QoE'!$L$10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 QoE</a:t>
                </a:r>
              </a:p>
            </c:rich>
          </c:tx>
          <c:layout>
            <c:manualLayout>
              <c:xMode val="edge"/>
              <c:yMode val="edge"/>
              <c:x val="0"/>
              <c:y val="0.32161226121569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0656759361106"/>
          <c:y val="0.87927639012010927"/>
          <c:w val="0.75079414592434768"/>
          <c:h val="9.3129790895343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96.153937499999756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8.2887957500000002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20.433788707999977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A5-40E4-B117-B0CFD1638E1B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A5-40E4-B117-B0CFD1638E1B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11.611000000000001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5-40E4-B117-B0CFD1638E1B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5-40E4-B117-B0CFD1638E1B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5-40E4-B117-B0CFD1638E1B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5-40E4-B117-B0CFD163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2842355336840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FB-44CB-8091-122A9E13A99A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1FB-44CB-8091-122A9E13A99A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0.74193548387096775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44CB-8091-122A9E13A99A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Next_One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0.90322580645161288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44CB-8091-122A9E13A99A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JPBA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0.91612903225806452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44CB-8091-122A9E13A99A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44CB-8091-122A9E13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QoE</a:t>
                </a:r>
              </a:p>
            </c:rich>
          </c:tx>
          <c:layout>
            <c:manualLayout>
              <c:xMode val="edge"/>
              <c:yMode val="edge"/>
              <c:x val="0"/>
              <c:y val="0.23440451478604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8F-435D-AA49-EE721C18FF13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8F-435D-AA49-EE721C18FF13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20.433788707999977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F-435D-AA49-EE721C18FF13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F-435D-AA49-EE721C18FF13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F-435D-AA49-EE721C18FF13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F-435D-AA49-EE721C18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82757808899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CD-429B-A5BB-7A4C2AB7AEC8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CD-429B-A5BB-7A4C2AB7AEC8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8.2887957500000002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D-429B-A5BB-7A4C2AB7AEC8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D-429B-A5BB-7A4C2AB7AEC8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D-429B-A5BB-7A4C2AB7AEC8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CD-429B-A5BB-7A4C2AB7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Re-buffering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073778991212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F6-4239-BC97-C583BE89A4F2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8F6-4239-BC97-C583BE89A4F2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96.153937499999756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6-4239-BC97-C583BE89A4F2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6-4239-BC97-C583BE89A4F2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F6-4239-BC97-C583BE89A4F2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F6-4239-BC97-C583BE89A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751073748363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'Time run'!$M$9</c:f>
              <c:strCache>
                <c:ptCount val="1"/>
                <c:pt idx="0">
                  <c:v>Fixed_Preload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run'!$M$10</c:f>
              <c:numCache>
                <c:formatCode>General</c:formatCode>
                <c:ptCount val="1"/>
                <c:pt idx="0">
                  <c:v>3.3480529560923397E-5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285-4D68-A6C2-517F94832DBA}"/>
            </c:ext>
          </c:extLst>
        </c:ser>
        <c:ser>
          <c:idx val="4"/>
          <c:order val="1"/>
          <c:tx>
            <c:strRef>
              <c:f>'Time run'!$N$9</c:f>
              <c:strCache>
                <c:ptCount val="1"/>
                <c:pt idx="0">
                  <c:v>Next_One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run'!$N$10</c:f>
              <c:numCache>
                <c:formatCode>General</c:formatCode>
                <c:ptCount val="1"/>
                <c:pt idx="0">
                  <c:v>3.4166252041072398E-5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285-4D68-A6C2-517F94832DBA}"/>
            </c:ext>
          </c:extLst>
        </c:ser>
        <c:ser>
          <c:idx val="0"/>
          <c:order val="2"/>
          <c:tx>
            <c:strRef>
              <c:f>'Time run'!$O$9</c:f>
              <c:strCache>
                <c:ptCount val="1"/>
                <c:pt idx="0">
                  <c:v>JPBA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run'!$O$10</c:f>
              <c:numCache>
                <c:formatCode>General</c:formatCode>
                <c:ptCount val="1"/>
                <c:pt idx="0">
                  <c:v>4.9921310732114602E-2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1-4587-AA16-2CA6EEFDEEB2}"/>
            </c:ext>
          </c:extLst>
        </c:ser>
        <c:ser>
          <c:idx val="1"/>
          <c:order val="3"/>
          <c:tx>
            <c:strRef>
              <c:f>'Time run'!$P$9</c:f>
              <c:strCache>
                <c:ptCount val="1"/>
                <c:pt idx="0">
                  <c:v>Proposed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run'!$P$10</c:f>
              <c:numCache>
                <c:formatCode>General</c:formatCode>
                <c:ptCount val="1"/>
                <c:pt idx="0">
                  <c:v>9.7558542024649107E-3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1-4587-AA16-2CA6EEFDE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Running Time (s)</a:t>
                </a:r>
              </a:p>
            </c:rich>
          </c:tx>
          <c:layout>
            <c:manualLayout>
              <c:xMode val="edge"/>
              <c:yMode val="edge"/>
              <c:x val="0"/>
              <c:y val="0.28298091463732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Time!$K$9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Time!$K$10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DE-4C52-9FC5-4404B089E82E}"/>
            </c:ext>
          </c:extLst>
        </c:ser>
        <c:ser>
          <c:idx val="4"/>
          <c:order val="1"/>
          <c:tx>
            <c:strRef>
              <c:f>Time!$L$9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Time!$L$10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BDE-4C52-9FC5-4404B089E82E}"/>
            </c:ext>
          </c:extLst>
        </c:ser>
        <c:ser>
          <c:idx val="5"/>
          <c:order val="2"/>
          <c:tx>
            <c:strRef>
              <c:f>Time!$M$9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Time!$M$10</c:f>
              <c:numCache>
                <c:formatCode>General</c:formatCode>
                <c:ptCount val="1"/>
                <c:pt idx="0">
                  <c:v>19.483440458347836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E-4C52-9FC5-4404B089E82E}"/>
            </c:ext>
          </c:extLst>
        </c:ser>
        <c:ser>
          <c:idx val="6"/>
          <c:order val="3"/>
          <c:tx>
            <c:strRef>
              <c:f>Time!$N$9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Time!$N$10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E-4C52-9FC5-4404B089E82E}"/>
            </c:ext>
          </c:extLst>
        </c:ser>
        <c:ser>
          <c:idx val="7"/>
          <c:order val="4"/>
          <c:tx>
            <c:strRef>
              <c:f>Time!$O$9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Time!$O$10</c:f>
              <c:numCache>
                <c:formatCode>General</c:formatCode>
                <c:ptCount val="1"/>
                <c:pt idx="0">
                  <c:v>0.94148077139349773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E-4C52-9FC5-4404B089E82E}"/>
            </c:ext>
          </c:extLst>
        </c:ser>
        <c:ser>
          <c:idx val="8"/>
          <c:order val="5"/>
          <c:tx>
            <c:strRef>
              <c:f>Time!$P$9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Time!$P$10</c:f>
              <c:numCache>
                <c:formatCode>General</c:formatCode>
                <c:ptCount val="1"/>
                <c:pt idx="0">
                  <c:v>6.6683945417420727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E-4C52-9FC5-4404B089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Running Time (ms)</a:t>
                </a:r>
              </a:p>
            </c:rich>
          </c:tx>
          <c:layout>
            <c:manualLayout>
              <c:xMode val="edge"/>
              <c:yMode val="edge"/>
              <c:x val="0"/>
              <c:y val="0.20689738588015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359118</xdr:colOff>
      <xdr:row>12</xdr:row>
      <xdr:rowOff>149915</xdr:rowOff>
    </xdr:from>
    <xdr:to>
      <xdr:col>29</xdr:col>
      <xdr:colOff>322542</xdr:colOff>
      <xdr:row>26</xdr:row>
      <xdr:rowOff>11993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EA136-CB44-4FFD-A7E2-0634A2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22208</xdr:colOff>
      <xdr:row>13</xdr:row>
      <xdr:rowOff>55305</xdr:rowOff>
    </xdr:from>
    <xdr:to>
      <xdr:col>4</xdr:col>
      <xdr:colOff>425239</xdr:colOff>
      <xdr:row>26</xdr:row>
      <xdr:rowOff>120210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1F399-FD5C-47FE-AF90-3F7BE55F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134471</xdr:colOff>
      <xdr:row>13</xdr:row>
      <xdr:rowOff>48634</xdr:rowOff>
    </xdr:from>
    <xdr:to>
      <xdr:col>23</xdr:col>
      <xdr:colOff>97895</xdr:colOff>
      <xdr:row>26</xdr:row>
      <xdr:rowOff>93592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E0B830C-5D80-48DD-8C74-AFB3FF66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327581</xdr:colOff>
      <xdr:row>13</xdr:row>
      <xdr:rowOff>37028</xdr:rowOff>
    </xdr:from>
    <xdr:to>
      <xdr:col>16</xdr:col>
      <xdr:colOff>277504</xdr:colOff>
      <xdr:row>26</xdr:row>
      <xdr:rowOff>63930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075DE-0B87-4F5E-9052-7B67D4CE2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283956</xdr:colOff>
      <xdr:row>13</xdr:row>
      <xdr:rowOff>59839</xdr:rowOff>
    </xdr:from>
    <xdr:to>
      <xdr:col>11</xdr:col>
      <xdr:colOff>227502</xdr:colOff>
      <xdr:row>26</xdr:row>
      <xdr:rowOff>84836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CBA60-130A-4335-811C-81E86BB8D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13</xdr:row>
      <xdr:rowOff>30480</xdr:rowOff>
    </xdr:from>
    <xdr:to>
      <xdr:col>10</xdr:col>
      <xdr:colOff>91440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4C944-FFF0-41D4-886F-2D781586F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552199</xdr:colOff>
      <xdr:row>13</xdr:row>
      <xdr:rowOff>98559</xdr:rowOff>
    </xdr:from>
    <xdr:to>
      <xdr:col>9</xdr:col>
      <xdr:colOff>121288</xdr:colOff>
      <xdr:row>26</xdr:row>
      <xdr:rowOff>141612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0E8BFCD-8D7E-4680-9622-C059865D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A1DF5-3413-421B-9BDC-C14C6246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267596</xdr:colOff>
      <xdr:row>10</xdr:row>
      <xdr:rowOff>62304</xdr:rowOff>
    </xdr:from>
    <xdr:to>
      <xdr:col>8</xdr:col>
      <xdr:colOff>490818</xdr:colOff>
      <xdr:row>22</xdr:row>
      <xdr:rowOff>168984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23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23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23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23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0"/>
  <sheetViews>
    <sheetView tabSelected="1" topLeftCell="B1" zoomScaleNormal="100" workbookViewId="0">
      <selection activeCell="P13" sqref="P13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19</v>
      </c>
      <c r="D9" t="s">
        <v>148</v>
      </c>
      <c r="E9" t="s">
        <v>146</v>
      </c>
      <c r="F9" t="s">
        <v>147</v>
      </c>
      <c r="H9" t="s">
        <v>27</v>
      </c>
      <c r="J9" t="s">
        <v>28</v>
      </c>
      <c r="M9" t="s">
        <v>149</v>
      </c>
      <c r="N9" t="s">
        <v>150</v>
      </c>
      <c r="O9" t="s">
        <v>146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115</v>
      </c>
      <c r="D10">
        <v>140</v>
      </c>
      <c r="E10">
        <v>142</v>
      </c>
      <c r="F10">
        <v>155</v>
      </c>
      <c r="H10">
        <f>MAX(A10:F10)</f>
        <v>155</v>
      </c>
      <c r="M10">
        <f>C10/$H$10</f>
        <v>0.74193548387096775</v>
      </c>
      <c r="N10">
        <f>D10/$H$10</f>
        <v>0.90322580645161288</v>
      </c>
      <c r="O10">
        <f>E10/$H$10</f>
        <v>0.91612903225806452</v>
      </c>
      <c r="P10">
        <f>F10/$H$10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zoomScale="85" zoomScaleNormal="85" workbookViewId="0">
      <selection activeCell="E32" sqref="E32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96.153937499999756</v>
      </c>
      <c r="N10">
        <v>102.79736250000001</v>
      </c>
      <c r="O10">
        <v>100.83647499999999</v>
      </c>
      <c r="P10">
        <v>111.00048750000001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E35" sqref="E3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8.2887957500000002</v>
      </c>
      <c r="N10">
        <v>12.052187</v>
      </c>
      <c r="O10">
        <v>7.62244425</v>
      </c>
      <c r="P10">
        <v>8.7814137500000005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T11"/>
  <sheetViews>
    <sheetView zoomScale="85" zoomScaleNormal="85" workbookViewId="0">
      <selection activeCell="L11" sqref="L11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20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20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  <c r="T2">
        <v>26.243651663999898</v>
      </c>
    </row>
    <row r="3" spans="1:20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  <c r="T3">
        <v>19.747750736</v>
      </c>
    </row>
    <row r="4" spans="1:20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  <c r="T4">
        <v>16.191865312000001</v>
      </c>
    </row>
    <row r="5" spans="1:20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  <c r="T5">
        <v>19.55188712</v>
      </c>
    </row>
    <row r="6" spans="1:20" x14ac:dyDescent="0.3">
      <c r="T6">
        <f>AVERAGE(T2,T3,T4,T5)</f>
        <v>20.433788707999977</v>
      </c>
    </row>
    <row r="9" spans="1:20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20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20.433788707999977</v>
      </c>
      <c r="N10" s="5">
        <v>33.187162149999999</v>
      </c>
      <c r="O10" s="5">
        <v>45.055949911999903</v>
      </c>
      <c r="P10" s="5">
        <v>18.80857383</v>
      </c>
    </row>
    <row r="11" spans="1:20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5C-D2BC-4459-A139-B18C08871457}">
  <dimension ref="A1:P11"/>
  <sheetViews>
    <sheetView topLeftCell="H1" zoomScaleNormal="100" workbookViewId="0">
      <selection activeCell="Y25" sqref="Y2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0.1</v>
      </c>
      <c r="L10">
        <v>0.1</v>
      </c>
      <c r="M10">
        <v>11.611000000000001</v>
      </c>
      <c r="N10">
        <v>12.6142875</v>
      </c>
      <c r="O10">
        <v>9.2386874999999993</v>
      </c>
      <c r="P10">
        <v>8.2836499999999997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B554-3C03-402F-AB4D-14B565240528}">
  <dimension ref="A9:P10"/>
  <sheetViews>
    <sheetView topLeftCell="B1" workbookViewId="0">
      <selection activeCell="F10" sqref="F10"/>
    </sheetView>
  </sheetViews>
  <sheetFormatPr defaultRowHeight="14.4" x14ac:dyDescent="0.3"/>
  <cols>
    <col min="1" max="1" width="10.6640625" customWidth="1"/>
    <col min="2" max="2" width="14.5546875" customWidth="1"/>
    <col min="3" max="3" width="10.21875" bestFit="1" customWidth="1"/>
    <col min="4" max="4" width="14.6640625" customWidth="1"/>
    <col min="12" max="12" width="14" customWidth="1"/>
    <col min="14" max="14" width="12.6640625" customWidth="1"/>
  </cols>
  <sheetData>
    <row r="9" spans="1:16" x14ac:dyDescent="0.3">
      <c r="A9" t="s">
        <v>14</v>
      </c>
      <c r="B9" t="s">
        <v>16</v>
      </c>
      <c r="C9" t="s">
        <v>19</v>
      </c>
      <c r="D9" t="s">
        <v>148</v>
      </c>
      <c r="E9" t="s">
        <v>146</v>
      </c>
      <c r="F9" t="s">
        <v>147</v>
      </c>
      <c r="H9" t="s">
        <v>27</v>
      </c>
      <c r="J9" t="s">
        <v>28</v>
      </c>
      <c r="M9" t="s">
        <v>149</v>
      </c>
      <c r="N9" t="s">
        <v>150</v>
      </c>
      <c r="O9" t="s">
        <v>146</v>
      </c>
      <c r="P9" t="s">
        <v>8</v>
      </c>
    </row>
    <row r="10" spans="1:16" x14ac:dyDescent="0.3">
      <c r="C10" s="19">
        <v>3.3480529560923397E-5</v>
      </c>
      <c r="D10" s="19">
        <v>3.4166252041072398E-5</v>
      </c>
      <c r="E10">
        <v>4.9921310732114602E-2</v>
      </c>
      <c r="F10">
        <v>9.7558542024649107E-3</v>
      </c>
      <c r="H10">
        <v>1</v>
      </c>
      <c r="M10">
        <f t="shared" ref="M10:O10" si="0">C10/$H$10</f>
        <v>3.3480529560923397E-5</v>
      </c>
      <c r="N10">
        <f t="shared" si="0"/>
        <v>3.4166252041072398E-5</v>
      </c>
      <c r="O10">
        <f t="shared" si="0"/>
        <v>4.9921310732114602E-2</v>
      </c>
      <c r="P10">
        <f>F10/$H$10</f>
        <v>9.7558542024649107E-3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6586-4F9F-48D7-8E87-8605D42303F3}">
  <dimension ref="A1:T11"/>
  <sheetViews>
    <sheetView topLeftCell="A7" zoomScaleNormal="100" workbookViewId="0">
      <selection activeCell="P20" sqref="P20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20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  <c r="T1">
        <v>8.2827468718723492E-3</v>
      </c>
    </row>
    <row r="2" spans="1:20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  <c r="T2">
        <v>2.1558662173009498E-2</v>
      </c>
    </row>
    <row r="3" spans="1:20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  <c r="T3">
        <v>2.6735762959762099E-2</v>
      </c>
    </row>
    <row r="4" spans="1:20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  <c r="T4">
        <v>2.1356589828747399E-2</v>
      </c>
    </row>
    <row r="5" spans="1:20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  <c r="T5">
        <f>AVERAGE(T1,T2,T3,T4)*1000</f>
        <v>19.483440458347836</v>
      </c>
    </row>
    <row r="9" spans="1:20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20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0.1</v>
      </c>
      <c r="L10" s="5">
        <v>0.1</v>
      </c>
      <c r="M10" s="5">
        <v>19.483440458347836</v>
      </c>
      <c r="N10" s="5">
        <v>0.1</v>
      </c>
      <c r="O10" s="5">
        <v>0.94148077139349773</v>
      </c>
      <c r="P10" s="5">
        <v>6.6683945417420727</v>
      </c>
    </row>
    <row r="11" spans="1:20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</cols>
  <sheetData>
    <row r="1" spans="1:12" x14ac:dyDescent="0.3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29</v>
      </c>
      <c r="G1" t="s">
        <v>17</v>
      </c>
      <c r="H1" t="s">
        <v>30</v>
      </c>
      <c r="I1" t="s">
        <v>31</v>
      </c>
      <c r="J1" t="s">
        <v>8</v>
      </c>
      <c r="K1" t="s">
        <v>25</v>
      </c>
      <c r="L1" t="s">
        <v>26</v>
      </c>
    </row>
    <row r="2" spans="1:12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K8" t="s">
        <v>25</v>
      </c>
      <c r="L8" t="s">
        <v>26</v>
      </c>
    </row>
    <row r="9" spans="1:12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  <c r="K15" t="s">
        <v>25</v>
      </c>
      <c r="L15" t="s">
        <v>26</v>
      </c>
    </row>
    <row r="16" spans="1:12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  <c r="K22" t="s">
        <v>25</v>
      </c>
      <c r="L22" t="s">
        <v>26</v>
      </c>
    </row>
    <row r="23" spans="1:12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3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46"/>
  <sheetViews>
    <sheetView zoomScaleNormal="100" workbookViewId="0">
      <selection activeCell="Y42" sqref="Y42"/>
    </sheetView>
  </sheetViews>
  <sheetFormatPr defaultRowHeight="14.4" x14ac:dyDescent="0.3"/>
  <sheetData>
    <row r="1" spans="1:27" x14ac:dyDescent="0.3">
      <c r="A1" t="s">
        <v>17</v>
      </c>
      <c r="F1" t="s">
        <v>24</v>
      </c>
      <c r="K1" t="s">
        <v>68</v>
      </c>
      <c r="P1" t="s">
        <v>29</v>
      </c>
      <c r="U1" t="s">
        <v>30</v>
      </c>
      <c r="Z1" t="s">
        <v>31</v>
      </c>
    </row>
    <row r="2" spans="1:27" x14ac:dyDescent="0.3">
      <c r="A2" t="s">
        <v>9</v>
      </c>
      <c r="B2" t="s">
        <v>32</v>
      </c>
      <c r="G2" t="s">
        <v>48</v>
      </c>
      <c r="L2" t="s">
        <v>64</v>
      </c>
      <c r="Q2" t="s">
        <v>75</v>
      </c>
      <c r="V2" t="s">
        <v>83</v>
      </c>
      <c r="Z2" t="s">
        <v>99</v>
      </c>
      <c r="AA2" t="s">
        <v>100</v>
      </c>
    </row>
    <row r="3" spans="1:27" x14ac:dyDescent="0.3">
      <c r="B3" t="s">
        <v>33</v>
      </c>
      <c r="G3" t="s">
        <v>49</v>
      </c>
      <c r="L3" t="s">
        <v>65</v>
      </c>
      <c r="Q3" t="s">
        <v>65</v>
      </c>
      <c r="V3" t="s">
        <v>84</v>
      </c>
      <c r="AA3" t="s">
        <v>101</v>
      </c>
    </row>
    <row r="4" spans="1:27" x14ac:dyDescent="0.3">
      <c r="B4" t="s">
        <v>34</v>
      </c>
      <c r="G4" t="s">
        <v>50</v>
      </c>
      <c r="L4" t="s">
        <v>66</v>
      </c>
      <c r="Q4" t="s">
        <v>76</v>
      </c>
      <c r="V4" t="s">
        <v>85</v>
      </c>
      <c r="AA4" t="s">
        <v>102</v>
      </c>
    </row>
    <row r="5" spans="1:27" x14ac:dyDescent="0.3">
      <c r="B5" t="s">
        <v>35</v>
      </c>
      <c r="G5" t="s">
        <v>51</v>
      </c>
      <c r="L5" t="s">
        <v>67</v>
      </c>
      <c r="Q5" t="s">
        <v>67</v>
      </c>
      <c r="V5" t="s">
        <v>86</v>
      </c>
      <c r="AA5" t="s">
        <v>103</v>
      </c>
    </row>
    <row r="6" spans="1:27" x14ac:dyDescent="0.3">
      <c r="A6" t="s">
        <v>10</v>
      </c>
    </row>
    <row r="7" spans="1:27" x14ac:dyDescent="0.3">
      <c r="B7" t="s">
        <v>36</v>
      </c>
      <c r="G7" t="s">
        <v>52</v>
      </c>
      <c r="L7" t="s">
        <v>69</v>
      </c>
      <c r="Q7" t="s">
        <v>77</v>
      </c>
      <c r="V7" t="s">
        <v>87</v>
      </c>
      <c r="AA7" t="s">
        <v>104</v>
      </c>
    </row>
    <row r="8" spans="1:27" x14ac:dyDescent="0.3">
      <c r="B8" t="s">
        <v>37</v>
      </c>
      <c r="G8" t="s">
        <v>53</v>
      </c>
      <c r="L8" t="s">
        <v>65</v>
      </c>
      <c r="Q8" t="s">
        <v>65</v>
      </c>
      <c r="V8" t="s">
        <v>88</v>
      </c>
      <c r="AA8" t="s">
        <v>105</v>
      </c>
    </row>
    <row r="9" spans="1:27" x14ac:dyDescent="0.3">
      <c r="B9" t="s">
        <v>38</v>
      </c>
      <c r="G9" t="s">
        <v>54</v>
      </c>
      <c r="L9" t="s">
        <v>70</v>
      </c>
      <c r="Q9" t="s">
        <v>78</v>
      </c>
      <c r="V9" t="s">
        <v>89</v>
      </c>
      <c r="AA9" t="s">
        <v>106</v>
      </c>
    </row>
    <row r="10" spans="1:27" x14ac:dyDescent="0.3">
      <c r="B10" t="s">
        <v>39</v>
      </c>
      <c r="G10" t="s">
        <v>55</v>
      </c>
      <c r="L10" t="s">
        <v>67</v>
      </c>
      <c r="Q10" t="s">
        <v>67</v>
      </c>
      <c r="V10" t="s">
        <v>90</v>
      </c>
      <c r="AA10" t="s">
        <v>107</v>
      </c>
    </row>
    <row r="11" spans="1:27" x14ac:dyDescent="0.3">
      <c r="A11" t="s">
        <v>11</v>
      </c>
    </row>
    <row r="12" spans="1:27" x14ac:dyDescent="0.3">
      <c r="B12" t="s">
        <v>40</v>
      </c>
      <c r="G12" t="s">
        <v>56</v>
      </c>
      <c r="L12" t="s">
        <v>71</v>
      </c>
      <c r="Q12" t="s">
        <v>79</v>
      </c>
      <c r="V12" t="s">
        <v>91</v>
      </c>
      <c r="AA12" t="s">
        <v>108</v>
      </c>
    </row>
    <row r="13" spans="1:27" x14ac:dyDescent="0.3">
      <c r="B13" t="s">
        <v>41</v>
      </c>
      <c r="G13" t="s">
        <v>57</v>
      </c>
      <c r="L13" t="s">
        <v>65</v>
      </c>
      <c r="Q13" t="s">
        <v>65</v>
      </c>
      <c r="V13" t="s">
        <v>92</v>
      </c>
      <c r="AA13" t="s">
        <v>109</v>
      </c>
    </row>
    <row r="14" spans="1:27" x14ac:dyDescent="0.3">
      <c r="B14" t="s">
        <v>42</v>
      </c>
      <c r="G14" t="s">
        <v>58</v>
      </c>
      <c r="L14" t="s">
        <v>72</v>
      </c>
      <c r="Q14" t="s">
        <v>80</v>
      </c>
      <c r="V14" t="s">
        <v>93</v>
      </c>
      <c r="AA14" t="s">
        <v>110</v>
      </c>
    </row>
    <row r="15" spans="1:27" x14ac:dyDescent="0.3">
      <c r="B15" t="s">
        <v>43</v>
      </c>
      <c r="G15" t="s">
        <v>59</v>
      </c>
      <c r="L15" t="s">
        <v>67</v>
      </c>
      <c r="Q15" t="s">
        <v>67</v>
      </c>
      <c r="V15" t="s">
        <v>94</v>
      </c>
      <c r="AA15" t="s">
        <v>111</v>
      </c>
    </row>
    <row r="16" spans="1:27" x14ac:dyDescent="0.3">
      <c r="A16" t="s">
        <v>12</v>
      </c>
    </row>
    <row r="17" spans="1:27" x14ac:dyDescent="0.3">
      <c r="B17" t="s">
        <v>44</v>
      </c>
      <c r="G17" t="s">
        <v>60</v>
      </c>
      <c r="L17" t="s">
        <v>73</v>
      </c>
      <c r="Q17" t="s">
        <v>81</v>
      </c>
      <c r="V17" t="s">
        <v>95</v>
      </c>
      <c r="AA17" t="s">
        <v>112</v>
      </c>
    </row>
    <row r="18" spans="1:27" x14ac:dyDescent="0.3">
      <c r="B18" t="s">
        <v>45</v>
      </c>
      <c r="G18" t="s">
        <v>61</v>
      </c>
      <c r="L18" t="s">
        <v>65</v>
      </c>
      <c r="Q18" t="s">
        <v>65</v>
      </c>
      <c r="V18" t="s">
        <v>96</v>
      </c>
      <c r="AA18" t="s">
        <v>113</v>
      </c>
    </row>
    <row r="19" spans="1:27" x14ac:dyDescent="0.3">
      <c r="B19" t="s">
        <v>46</v>
      </c>
      <c r="G19" t="s">
        <v>62</v>
      </c>
      <c r="L19" t="s">
        <v>74</v>
      </c>
      <c r="Q19" t="s">
        <v>82</v>
      </c>
      <c r="V19" t="s">
        <v>97</v>
      </c>
      <c r="AA19" t="s">
        <v>114</v>
      </c>
    </row>
    <row r="20" spans="1:27" x14ac:dyDescent="0.3">
      <c r="B20" t="s">
        <v>47</v>
      </c>
      <c r="G20" t="s">
        <v>63</v>
      </c>
      <c r="L20" t="s">
        <v>67</v>
      </c>
      <c r="Q20" t="s">
        <v>67</v>
      </c>
      <c r="V20" t="s">
        <v>98</v>
      </c>
      <c r="AA20" t="s">
        <v>115</v>
      </c>
    </row>
    <row r="23" spans="1:27" x14ac:dyDescent="0.3">
      <c r="A23" t="s">
        <v>143</v>
      </c>
    </row>
    <row r="24" spans="1:27" x14ac:dyDescent="0.3">
      <c r="B24" t="s">
        <v>121</v>
      </c>
      <c r="D24" t="s">
        <v>122</v>
      </c>
      <c r="F24" t="s">
        <v>125</v>
      </c>
      <c r="H24" t="s">
        <v>123</v>
      </c>
      <c r="J24" t="s">
        <v>124</v>
      </c>
      <c r="N24" t="s">
        <v>130</v>
      </c>
      <c r="P24" t="s">
        <v>131</v>
      </c>
      <c r="R24" t="s">
        <v>138</v>
      </c>
      <c r="T24" t="s">
        <v>132</v>
      </c>
      <c r="V24" t="s">
        <v>133</v>
      </c>
    </row>
    <row r="25" spans="1:27" x14ac:dyDescent="0.3">
      <c r="B25" t="s">
        <v>5</v>
      </c>
      <c r="C25" t="s">
        <v>141</v>
      </c>
      <c r="D25" t="s">
        <v>5</v>
      </c>
      <c r="E25" t="s">
        <v>141</v>
      </c>
      <c r="F25" t="s">
        <v>5</v>
      </c>
      <c r="G25" t="s">
        <v>141</v>
      </c>
      <c r="H25" t="s">
        <v>5</v>
      </c>
      <c r="I25" t="s">
        <v>141</v>
      </c>
      <c r="J25" t="s">
        <v>5</v>
      </c>
      <c r="K25" t="s">
        <v>141</v>
      </c>
      <c r="N25" t="s">
        <v>5</v>
      </c>
      <c r="O25" t="s">
        <v>141</v>
      </c>
      <c r="P25" t="s">
        <v>5</v>
      </c>
      <c r="Q25" t="s">
        <v>141</v>
      </c>
      <c r="R25" t="s">
        <v>5</v>
      </c>
      <c r="S25" t="s">
        <v>141</v>
      </c>
      <c r="T25" t="s">
        <v>5</v>
      </c>
      <c r="U25" t="s">
        <v>141</v>
      </c>
      <c r="V25" t="s">
        <v>5</v>
      </c>
      <c r="W25" t="s">
        <v>141</v>
      </c>
    </row>
    <row r="26" spans="1:27" x14ac:dyDescent="0.3">
      <c r="A26" t="s">
        <v>9</v>
      </c>
      <c r="B26">
        <v>134.673911</v>
      </c>
      <c r="C26">
        <v>23.863214928000001</v>
      </c>
      <c r="D26">
        <v>136.0315942</v>
      </c>
      <c r="E26">
        <v>23.86473316</v>
      </c>
      <c r="F26">
        <v>136.189966</v>
      </c>
      <c r="G26">
        <v>23.823920384000001</v>
      </c>
      <c r="H26">
        <v>136.15739274999899</v>
      </c>
      <c r="I26">
        <v>23.910072759999998</v>
      </c>
      <c r="J26">
        <v>136.19233629999999</v>
      </c>
      <c r="K26">
        <v>23.916122808000001</v>
      </c>
      <c r="M26" t="s">
        <v>9</v>
      </c>
      <c r="N26">
        <v>136.212232999999</v>
      </c>
      <c r="O26">
        <v>24.152510463999999</v>
      </c>
      <c r="P26">
        <v>136.19818584999999</v>
      </c>
      <c r="Q26">
        <v>23.987009583999999</v>
      </c>
      <c r="R26">
        <v>136.189966</v>
      </c>
      <c r="S26">
        <v>23.823920384000001</v>
      </c>
      <c r="T26">
        <v>136.10277495</v>
      </c>
      <c r="U26">
        <v>23.585238111999999</v>
      </c>
      <c r="V26">
        <v>136.11493325000001</v>
      </c>
      <c r="W26">
        <v>24.206973080000001</v>
      </c>
    </row>
    <row r="27" spans="1:27" x14ac:dyDescent="0.3">
      <c r="A27" t="s">
        <v>10</v>
      </c>
      <c r="B27">
        <v>76.593031049999993</v>
      </c>
      <c r="C27">
        <v>18.342516728</v>
      </c>
      <c r="D27">
        <v>78.239183249999996</v>
      </c>
      <c r="E27">
        <v>18.4695429359999</v>
      </c>
      <c r="F27">
        <v>78.416080600000001</v>
      </c>
      <c r="G27">
        <v>18.373837704</v>
      </c>
      <c r="H27">
        <v>78.438806349999993</v>
      </c>
      <c r="I27">
        <v>18.427426248</v>
      </c>
      <c r="J27">
        <v>78.472801799999999</v>
      </c>
      <c r="K27">
        <v>18.444388495999998</v>
      </c>
      <c r="M27" t="s">
        <v>10</v>
      </c>
      <c r="N27">
        <v>78.268139450000007</v>
      </c>
      <c r="O27">
        <v>18.110315679999999</v>
      </c>
      <c r="P27">
        <v>78.297264999999996</v>
      </c>
      <c r="Q27">
        <v>18.205645231999998</v>
      </c>
      <c r="R27">
        <v>78.416080600000001</v>
      </c>
      <c r="S27">
        <v>18.373837704</v>
      </c>
      <c r="T27">
        <v>78.567696299999994</v>
      </c>
      <c r="U27">
        <v>18.4963202</v>
      </c>
      <c r="V27">
        <v>78.289519149999904</v>
      </c>
      <c r="W27">
        <v>19.146927519999998</v>
      </c>
    </row>
    <row r="28" spans="1:27" x14ac:dyDescent="0.3">
      <c r="A28" t="s">
        <v>11</v>
      </c>
      <c r="B28">
        <v>54.633431299999998</v>
      </c>
      <c r="C28">
        <v>14.5196695279999</v>
      </c>
      <c r="D28">
        <v>55.911649500000003</v>
      </c>
      <c r="E28">
        <v>14.562896152</v>
      </c>
      <c r="F28">
        <v>56.050970549999903</v>
      </c>
      <c r="G28">
        <v>14.532329663999899</v>
      </c>
      <c r="H28">
        <v>56.021988100000002</v>
      </c>
      <c r="I28">
        <v>14.581009784000001</v>
      </c>
      <c r="J28">
        <v>56.0238384499999</v>
      </c>
      <c r="K28">
        <v>14.523653759999901</v>
      </c>
      <c r="M28" t="s">
        <v>11</v>
      </c>
      <c r="N28">
        <v>55.994835350000002</v>
      </c>
      <c r="O28">
        <v>14.306582799999999</v>
      </c>
      <c r="P28">
        <v>56.007399699999901</v>
      </c>
      <c r="Q28">
        <v>14.406964783999999</v>
      </c>
      <c r="R28">
        <v>56.050970549999903</v>
      </c>
      <c r="S28">
        <v>14.532329663999899</v>
      </c>
      <c r="T28">
        <v>56.103927400000003</v>
      </c>
      <c r="U28">
        <v>14.653527759999999</v>
      </c>
      <c r="V28">
        <v>55.822662099999903</v>
      </c>
      <c r="W28">
        <v>15.1425584319999</v>
      </c>
    </row>
    <row r="29" spans="1:27" x14ac:dyDescent="0.3">
      <c r="A29" t="s">
        <v>12</v>
      </c>
      <c r="B29">
        <v>73.418160099999994</v>
      </c>
      <c r="C29">
        <v>18.2400012159999</v>
      </c>
      <c r="D29">
        <v>75.078614849999894</v>
      </c>
      <c r="E29">
        <v>18.444686591999901</v>
      </c>
      <c r="F29">
        <v>75.227871099999902</v>
      </c>
      <c r="G29">
        <v>18.504207567999899</v>
      </c>
      <c r="H29">
        <v>75.216581299999902</v>
      </c>
      <c r="I29">
        <v>18.598694367999901</v>
      </c>
      <c r="J29">
        <v>75.223368750000006</v>
      </c>
      <c r="K29">
        <v>18.564890727999899</v>
      </c>
      <c r="M29" t="s">
        <v>12</v>
      </c>
      <c r="N29">
        <v>75.162456800000001</v>
      </c>
      <c r="O29">
        <v>18.447326087999901</v>
      </c>
      <c r="P29">
        <v>75.196798700000002</v>
      </c>
      <c r="Q29">
        <v>18.491786703999999</v>
      </c>
      <c r="R29">
        <v>75.227871099999902</v>
      </c>
      <c r="S29">
        <v>18.504207567999899</v>
      </c>
      <c r="T29">
        <v>75.217179650000006</v>
      </c>
      <c r="U29">
        <v>18.525901559999902</v>
      </c>
      <c r="V29">
        <v>75.234480050000002</v>
      </c>
      <c r="W29">
        <v>18.784887871999999</v>
      </c>
    </row>
    <row r="30" spans="1:27" x14ac:dyDescent="0.3">
      <c r="A30" t="s">
        <v>116</v>
      </c>
      <c r="B30">
        <f>AVERAGE(B26:B29)</f>
        <v>84.829633362500005</v>
      </c>
      <c r="C30">
        <f t="shared" ref="C30:K30" si="0">AVERAGE(C26:C29)</f>
        <v>18.741350599999951</v>
      </c>
      <c r="D30">
        <f t="shared" si="0"/>
        <v>86.315260449999968</v>
      </c>
      <c r="E30">
        <f t="shared" si="0"/>
        <v>18.83546470999995</v>
      </c>
      <c r="F30">
        <f t="shared" si="0"/>
        <v>86.471222062499947</v>
      </c>
      <c r="G30">
        <f t="shared" si="0"/>
        <v>18.808573829999951</v>
      </c>
      <c r="H30">
        <f t="shared" si="0"/>
        <v>86.458692124999729</v>
      </c>
      <c r="I30">
        <f t="shared" si="0"/>
        <v>18.879300789999974</v>
      </c>
      <c r="J30">
        <f t="shared" si="0"/>
        <v>86.478086324999978</v>
      </c>
      <c r="K30">
        <f t="shared" si="0"/>
        <v>18.862263947999949</v>
      </c>
      <c r="M30" t="s">
        <v>116</v>
      </c>
      <c r="N30">
        <f t="shared" ref="N30:W30" si="1">AVERAGE(N26:N29)</f>
        <v>86.409416149999743</v>
      </c>
      <c r="O30">
        <f t="shared" si="1"/>
        <v>18.754183757999975</v>
      </c>
      <c r="P30">
        <f t="shared" si="1"/>
        <v>86.42491231249997</v>
      </c>
      <c r="Q30">
        <f t="shared" si="1"/>
        <v>18.772851576000001</v>
      </c>
      <c r="R30">
        <f t="shared" si="1"/>
        <v>86.471222062499947</v>
      </c>
      <c r="S30">
        <f t="shared" si="1"/>
        <v>18.808573829999951</v>
      </c>
      <c r="T30">
        <f t="shared" si="1"/>
        <v>86.497894574999989</v>
      </c>
      <c r="U30">
        <f t="shared" si="1"/>
        <v>18.815246907999978</v>
      </c>
      <c r="V30">
        <f t="shared" si="1"/>
        <v>86.36539863749995</v>
      </c>
      <c r="W30">
        <f t="shared" si="1"/>
        <v>19.320336725999976</v>
      </c>
    </row>
    <row r="32" spans="1:27" x14ac:dyDescent="0.3">
      <c r="B32" t="s">
        <v>126</v>
      </c>
      <c r="D32" t="s">
        <v>134</v>
      </c>
      <c r="F32" t="s">
        <v>127</v>
      </c>
      <c r="H32" t="s">
        <v>128</v>
      </c>
      <c r="J32" t="s">
        <v>129</v>
      </c>
      <c r="N32" t="s">
        <v>135</v>
      </c>
      <c r="P32" t="s">
        <v>136</v>
      </c>
      <c r="R32" t="s">
        <v>137</v>
      </c>
      <c r="T32" t="s">
        <v>139</v>
      </c>
      <c r="V32" t="s">
        <v>140</v>
      </c>
    </row>
    <row r="33" spans="1:23" x14ac:dyDescent="0.3">
      <c r="B33" t="s">
        <v>5</v>
      </c>
      <c r="C33" t="s">
        <v>141</v>
      </c>
      <c r="D33" t="s">
        <v>5</v>
      </c>
      <c r="E33" t="s">
        <v>141</v>
      </c>
      <c r="F33" t="s">
        <v>5</v>
      </c>
      <c r="G33" t="s">
        <v>141</v>
      </c>
      <c r="H33" t="s">
        <v>5</v>
      </c>
      <c r="I33" t="s">
        <v>141</v>
      </c>
      <c r="J33" t="s">
        <v>5</v>
      </c>
      <c r="K33" t="s">
        <v>141</v>
      </c>
      <c r="N33" t="s">
        <v>5</v>
      </c>
      <c r="O33" t="s">
        <v>141</v>
      </c>
      <c r="P33" t="s">
        <v>5</v>
      </c>
      <c r="Q33" t="s">
        <v>141</v>
      </c>
      <c r="R33" t="s">
        <v>5</v>
      </c>
      <c r="S33" t="s">
        <v>141</v>
      </c>
      <c r="T33" t="s">
        <v>5</v>
      </c>
      <c r="U33" t="s">
        <v>141</v>
      </c>
      <c r="V33" t="s">
        <v>5</v>
      </c>
      <c r="W33" t="s">
        <v>141</v>
      </c>
    </row>
    <row r="34" spans="1:23" x14ac:dyDescent="0.3">
      <c r="A34" t="s">
        <v>9</v>
      </c>
      <c r="B34">
        <v>136.18520419999999</v>
      </c>
      <c r="C34">
        <v>23.400394047999999</v>
      </c>
      <c r="D34">
        <v>136.189966</v>
      </c>
      <c r="E34">
        <v>23.823920384000001</v>
      </c>
      <c r="F34">
        <v>135.94490414999899</v>
      </c>
      <c r="G34">
        <v>24.541658351999999</v>
      </c>
      <c r="H34">
        <v>135.67176949999899</v>
      </c>
      <c r="I34">
        <v>24.786889343999999</v>
      </c>
      <c r="J34">
        <v>135.51101944999999</v>
      </c>
      <c r="K34">
        <v>24.836980671999999</v>
      </c>
      <c r="M34" t="s">
        <v>9</v>
      </c>
      <c r="N34">
        <v>136.14087685000001</v>
      </c>
      <c r="O34">
        <v>23.768442048000001</v>
      </c>
      <c r="P34">
        <v>136.189966</v>
      </c>
      <c r="Q34">
        <v>23.823920384000001</v>
      </c>
      <c r="R34">
        <v>135.12059239999999</v>
      </c>
      <c r="S34">
        <v>23.575035360000001</v>
      </c>
      <c r="T34">
        <v>133.31713514999899</v>
      </c>
      <c r="U34">
        <v>23.375822631999998</v>
      </c>
      <c r="V34">
        <v>130.9433994</v>
      </c>
      <c r="W34">
        <v>22.712332224000001</v>
      </c>
    </row>
    <row r="35" spans="1:23" x14ac:dyDescent="0.3">
      <c r="A35" t="s">
        <v>10</v>
      </c>
      <c r="B35">
        <v>79.015965549999905</v>
      </c>
      <c r="C35">
        <v>18.162128631999899</v>
      </c>
      <c r="D35">
        <v>78.416080600000001</v>
      </c>
      <c r="E35">
        <v>18.373837704</v>
      </c>
      <c r="F35">
        <v>77.592258900000004</v>
      </c>
      <c r="G35">
        <v>18.583228120000001</v>
      </c>
      <c r="H35">
        <v>77.128182249999995</v>
      </c>
      <c r="I35">
        <v>18.632958456000001</v>
      </c>
      <c r="J35">
        <v>76.893153099999907</v>
      </c>
      <c r="K35">
        <v>18.689183111999998</v>
      </c>
      <c r="M35" t="s">
        <v>10</v>
      </c>
      <c r="N35">
        <v>76.949892250000005</v>
      </c>
      <c r="O35">
        <v>18.745333888000001</v>
      </c>
      <c r="P35">
        <v>78.416080600000001</v>
      </c>
      <c r="Q35">
        <v>18.373837704</v>
      </c>
      <c r="R35">
        <v>77.716055850000004</v>
      </c>
      <c r="S35">
        <v>18.108683167999999</v>
      </c>
      <c r="T35">
        <v>76.026621950000006</v>
      </c>
      <c r="U35">
        <v>17.943735087999901</v>
      </c>
      <c r="V35">
        <v>73.988863100000003</v>
      </c>
      <c r="W35">
        <v>17.846337679999898</v>
      </c>
    </row>
    <row r="36" spans="1:23" x14ac:dyDescent="0.3">
      <c r="A36" t="s">
        <v>11</v>
      </c>
      <c r="B36">
        <v>56.397348800000003</v>
      </c>
      <c r="C36">
        <v>14.415629592</v>
      </c>
      <c r="D36">
        <v>56.050970549999903</v>
      </c>
      <c r="E36">
        <v>14.532329663999899</v>
      </c>
      <c r="F36">
        <v>56.054028250000002</v>
      </c>
      <c r="G36">
        <v>14.625477271999999</v>
      </c>
      <c r="H36">
        <v>56.006739499999902</v>
      </c>
      <c r="I36">
        <v>14.620942960000001</v>
      </c>
      <c r="J36">
        <v>55.948510450000001</v>
      </c>
      <c r="K36">
        <v>14.648207640000001</v>
      </c>
      <c r="M36" t="s">
        <v>11</v>
      </c>
      <c r="N36">
        <v>55.2406468</v>
      </c>
      <c r="O36">
        <v>14.655572063999999</v>
      </c>
      <c r="P36">
        <v>56.050970549999903</v>
      </c>
      <c r="Q36">
        <v>14.532329663999899</v>
      </c>
      <c r="R36">
        <v>55.069440149999998</v>
      </c>
      <c r="S36">
        <v>14.483293288</v>
      </c>
      <c r="T36">
        <v>53.7379119</v>
      </c>
      <c r="U36">
        <v>14.545069847999899</v>
      </c>
      <c r="V36">
        <v>52.028439249999998</v>
      </c>
      <c r="W36">
        <v>14.456265648</v>
      </c>
    </row>
    <row r="37" spans="1:23" x14ac:dyDescent="0.3">
      <c r="A37" t="s">
        <v>12</v>
      </c>
      <c r="B37">
        <v>75.241970649999999</v>
      </c>
      <c r="C37">
        <v>18.132993712000001</v>
      </c>
      <c r="D37">
        <v>75.227871099999902</v>
      </c>
      <c r="E37">
        <v>18.504207567999899</v>
      </c>
      <c r="F37">
        <v>74.724775949999994</v>
      </c>
      <c r="G37">
        <v>18.632996752</v>
      </c>
      <c r="H37">
        <v>74.332921299999995</v>
      </c>
      <c r="I37">
        <v>18.833611688000001</v>
      </c>
      <c r="J37">
        <v>73.957813049999999</v>
      </c>
      <c r="K37">
        <v>18.874195535999998</v>
      </c>
      <c r="M37" t="s">
        <v>12</v>
      </c>
      <c r="N37">
        <v>75.190910200000005</v>
      </c>
      <c r="O37">
        <v>18.705876856</v>
      </c>
      <c r="P37">
        <v>75.227871099999902</v>
      </c>
      <c r="Q37">
        <v>18.504207567999899</v>
      </c>
      <c r="R37">
        <v>74.111319649999899</v>
      </c>
      <c r="S37">
        <v>18.070927944000001</v>
      </c>
      <c r="T37">
        <v>72.291652149999905</v>
      </c>
      <c r="U37">
        <v>17.885553679999902</v>
      </c>
      <c r="V37">
        <v>70.671461549999904</v>
      </c>
      <c r="W37">
        <v>17.73361732</v>
      </c>
    </row>
    <row r="38" spans="1:23" x14ac:dyDescent="0.3">
      <c r="A38" t="s">
        <v>116</v>
      </c>
      <c r="B38">
        <f>AVERAGE(B34:B37)</f>
        <v>86.710122299999966</v>
      </c>
      <c r="C38">
        <f t="shared" ref="C38:K38" si="2">AVERAGE(C34:C37)</f>
        <v>18.527786495999976</v>
      </c>
      <c r="D38">
        <f t="shared" si="2"/>
        <v>86.471222062499947</v>
      </c>
      <c r="E38">
        <f t="shared" si="2"/>
        <v>18.808573829999951</v>
      </c>
      <c r="F38">
        <f t="shared" si="2"/>
        <v>86.078991812499737</v>
      </c>
      <c r="G38">
        <f t="shared" si="2"/>
        <v>19.095840123999999</v>
      </c>
      <c r="H38">
        <f t="shared" si="2"/>
        <v>85.784903137499725</v>
      </c>
      <c r="I38">
        <f t="shared" si="2"/>
        <v>19.218600611999999</v>
      </c>
      <c r="J38">
        <f t="shared" si="2"/>
        <v>85.577624012499967</v>
      </c>
      <c r="K38">
        <f t="shared" si="2"/>
        <v>19.262141740000001</v>
      </c>
      <c r="M38" t="s">
        <v>116</v>
      </c>
      <c r="N38">
        <f t="shared" ref="N38:W38" si="3">AVERAGE(N34:N37)</f>
        <v>85.880581525000011</v>
      </c>
      <c r="O38">
        <f t="shared" si="3"/>
        <v>18.968806214000001</v>
      </c>
      <c r="P38">
        <f t="shared" si="3"/>
        <v>86.471222062499947</v>
      </c>
      <c r="Q38">
        <f t="shared" si="3"/>
        <v>18.808573829999951</v>
      </c>
      <c r="R38">
        <f t="shared" si="3"/>
        <v>85.504352012499965</v>
      </c>
      <c r="S38">
        <f t="shared" si="3"/>
        <v>18.559484940000001</v>
      </c>
      <c r="T38">
        <f t="shared" si="3"/>
        <v>83.843330287499725</v>
      </c>
      <c r="U38">
        <f t="shared" si="3"/>
        <v>18.437545311999926</v>
      </c>
      <c r="V38">
        <f t="shared" si="3"/>
        <v>81.908040824999972</v>
      </c>
      <c r="W38">
        <f t="shared" si="3"/>
        <v>18.187138217999973</v>
      </c>
    </row>
    <row r="41" spans="1:23" ht="15" thickBot="1" x14ac:dyDescent="0.35"/>
    <row r="42" spans="1:23" x14ac:dyDescent="0.3">
      <c r="A42" s="11"/>
      <c r="B42" s="12" t="s">
        <v>121</v>
      </c>
      <c r="C42" s="12"/>
      <c r="D42" s="12" t="s">
        <v>122</v>
      </c>
      <c r="E42" s="12"/>
      <c r="F42" s="12" t="s">
        <v>125</v>
      </c>
      <c r="G42" s="12"/>
      <c r="H42" s="12" t="s">
        <v>123</v>
      </c>
      <c r="I42" s="12"/>
      <c r="J42" s="12" t="s">
        <v>124</v>
      </c>
      <c r="K42" s="6"/>
      <c r="L42" s="6"/>
      <c r="M42" s="12"/>
      <c r="N42" s="12" t="s">
        <v>130</v>
      </c>
      <c r="O42" s="12"/>
      <c r="P42" s="12" t="s">
        <v>131</v>
      </c>
      <c r="Q42" s="12"/>
      <c r="R42" s="12" t="s">
        <v>138</v>
      </c>
      <c r="S42" s="12"/>
      <c r="T42" s="12" t="s">
        <v>132</v>
      </c>
      <c r="U42" s="12"/>
      <c r="V42" s="13" t="s">
        <v>133</v>
      </c>
    </row>
    <row r="43" spans="1:23" x14ac:dyDescent="0.3">
      <c r="A43" s="14" t="s">
        <v>142</v>
      </c>
      <c r="B43" s="10">
        <f>B30-C30</f>
        <v>66.088282762500057</v>
      </c>
      <c r="C43" s="10"/>
      <c r="D43" s="10">
        <f>D30-E30</f>
        <v>67.479795740000014</v>
      </c>
      <c r="E43" s="10"/>
      <c r="F43" s="10">
        <f>F30-G30</f>
        <v>67.662648232500004</v>
      </c>
      <c r="G43" s="10"/>
      <c r="H43" s="10">
        <f>H30-I30</f>
        <v>67.579391334999755</v>
      </c>
      <c r="I43" s="10"/>
      <c r="J43" s="10">
        <f>J30-K30</f>
        <v>67.615822377000029</v>
      </c>
      <c r="M43" s="10" t="s">
        <v>142</v>
      </c>
      <c r="N43" s="10">
        <f>N30-O30</f>
        <v>67.65523239199976</v>
      </c>
      <c r="O43" s="10"/>
      <c r="P43" s="10">
        <f>P30-Q30</f>
        <v>67.652060736499976</v>
      </c>
      <c r="Q43" s="10"/>
      <c r="R43" s="10">
        <f>R30-S30</f>
        <v>67.662648232500004</v>
      </c>
      <c r="S43" s="10"/>
      <c r="T43" s="10">
        <f>T30-U30</f>
        <v>67.682647667000012</v>
      </c>
      <c r="U43" s="10"/>
      <c r="V43" s="15">
        <f>V30-W30</f>
        <v>67.045061911499971</v>
      </c>
    </row>
    <row r="44" spans="1:23" x14ac:dyDescent="0.3">
      <c r="A44" s="7"/>
      <c r="K44" s="7"/>
      <c r="L44" s="8"/>
      <c r="V44" s="8"/>
    </row>
    <row r="45" spans="1:23" x14ac:dyDescent="0.3">
      <c r="A45" s="14"/>
      <c r="B45" s="10" t="s">
        <v>126</v>
      </c>
      <c r="C45" s="10"/>
      <c r="D45" s="10" t="s">
        <v>134</v>
      </c>
      <c r="E45" s="10"/>
      <c r="F45" s="10" t="s">
        <v>127</v>
      </c>
      <c r="G45" s="10"/>
      <c r="H45" s="10" t="s">
        <v>128</v>
      </c>
      <c r="I45" s="10"/>
      <c r="J45" s="10" t="s">
        <v>129</v>
      </c>
      <c r="M45" s="10"/>
      <c r="N45" s="10" t="s">
        <v>135</v>
      </c>
      <c r="O45" s="10"/>
      <c r="P45" s="10" t="s">
        <v>136</v>
      </c>
      <c r="Q45" s="10"/>
      <c r="R45" s="10" t="s">
        <v>137</v>
      </c>
      <c r="S45" s="10"/>
      <c r="T45" s="10" t="s">
        <v>139</v>
      </c>
      <c r="U45" s="10"/>
      <c r="V45" s="15" t="s">
        <v>140</v>
      </c>
    </row>
    <row r="46" spans="1:23" ht="15" thickBot="1" x14ac:dyDescent="0.35">
      <c r="A46" s="16" t="s">
        <v>142</v>
      </c>
      <c r="B46" s="17">
        <f>B38-C38</f>
        <v>68.18233580399999</v>
      </c>
      <c r="C46" s="17"/>
      <c r="D46" s="17">
        <f>D38-E38</f>
        <v>67.662648232500004</v>
      </c>
      <c r="E46" s="17"/>
      <c r="F46" s="17">
        <f>F38-G38</f>
        <v>66.983151688499731</v>
      </c>
      <c r="G46" s="17"/>
      <c r="H46" s="17">
        <f>H38-I38</f>
        <v>66.566302525499722</v>
      </c>
      <c r="I46" s="17"/>
      <c r="J46" s="17">
        <f>J38-K38</f>
        <v>66.315482272499963</v>
      </c>
      <c r="K46" s="9"/>
      <c r="L46" s="9"/>
      <c r="M46" s="17" t="s">
        <v>142</v>
      </c>
      <c r="N46" s="17">
        <f>N38-O38</f>
        <v>66.911775311000014</v>
      </c>
      <c r="O46" s="17"/>
      <c r="P46" s="17">
        <f>P38-Q38</f>
        <v>67.662648232500004</v>
      </c>
      <c r="Q46" s="17"/>
      <c r="R46" s="17">
        <f>R38-S38</f>
        <v>66.94486707249996</v>
      </c>
      <c r="S46" s="17"/>
      <c r="T46" s="17">
        <f>T38-U38</f>
        <v>65.405784975499799</v>
      </c>
      <c r="U46" s="17"/>
      <c r="V46" s="18">
        <f>V38-W38</f>
        <v>63.720902606999999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10" zoomScaleNormal="100" workbookViewId="0">
      <selection activeCell="L26" sqref="L2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24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3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topLeftCell="A19" workbookViewId="0">
      <selection activeCell="C28" sqref="C28"/>
    </sheetView>
  </sheetViews>
  <sheetFormatPr defaultRowHeight="14.4" x14ac:dyDescent="0.3"/>
  <cols>
    <col min="1" max="1" width="11.5546875" customWidth="1"/>
    <col min="2" max="2" width="11.6640625" customWidth="1"/>
    <col min="3" max="3" width="16" customWidth="1"/>
    <col min="4" max="4" width="9.6640625" customWidth="1"/>
    <col min="5" max="5" width="13.33203125" customWidth="1"/>
    <col min="7" max="7" width="14.6640625" customWidth="1"/>
  </cols>
  <sheetData>
    <row r="1" spans="1:7" x14ac:dyDescent="0.3"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3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3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3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3">
      <c r="A6" t="s">
        <v>116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3">
      <c r="A8" t="s">
        <v>119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3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3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3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3">
      <c r="A12" t="s">
        <v>116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3">
      <c r="A14" t="s">
        <v>118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3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3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3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3">
      <c r="A18" t="s">
        <v>116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3">
      <c r="A20" t="s">
        <v>117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3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3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3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3">
      <c r="A24" t="s">
        <v>116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3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A424-D2BE-4F9F-94C8-15704209F3E0}">
  <dimension ref="A1:P11"/>
  <sheetViews>
    <sheetView zoomScale="85" zoomScaleNormal="85" workbookViewId="0">
      <selection activeCell="J35" sqref="J3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121</v>
      </c>
      <c r="L9" t="s">
        <v>122</v>
      </c>
      <c r="M9" t="s">
        <v>125</v>
      </c>
      <c r="N9" t="s">
        <v>123</v>
      </c>
      <c r="O9" t="s">
        <v>124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84.829633360000003</v>
      </c>
      <c r="L10">
        <v>86.315260449999997</v>
      </c>
      <c r="M10">
        <v>86.471222062499947</v>
      </c>
      <c r="N10">
        <v>86.458692119999995</v>
      </c>
      <c r="O10">
        <v>86.478086329999996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S29"/>
  <sheetViews>
    <sheetView zoomScaleNormal="100" workbookViewId="0">
      <selection activeCell="O12" sqref="O12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  <col min="12" max="12" width="10.33203125" customWidth="1"/>
  </cols>
  <sheetData>
    <row r="1" spans="1:19" x14ac:dyDescent="0.3">
      <c r="A1" t="s">
        <v>5</v>
      </c>
      <c r="B1" s="4"/>
      <c r="C1" s="4"/>
      <c r="D1" t="s">
        <v>14</v>
      </c>
      <c r="E1" s="4"/>
      <c r="F1" t="s">
        <v>29</v>
      </c>
      <c r="G1" t="s">
        <v>17</v>
      </c>
      <c r="H1" t="s">
        <v>30</v>
      </c>
      <c r="I1" t="s">
        <v>31</v>
      </c>
      <c r="J1" t="s">
        <v>8</v>
      </c>
    </row>
    <row r="2" spans="1:19" x14ac:dyDescent="0.3">
      <c r="A2" s="1" t="s">
        <v>9</v>
      </c>
      <c r="D2">
        <v>137.49988099999999</v>
      </c>
      <c r="F2">
        <v>140.95589559999999</v>
      </c>
      <c r="G2">
        <v>105.868119749999</v>
      </c>
      <c r="H2">
        <v>115.70660185</v>
      </c>
      <c r="I2">
        <v>119.08759135</v>
      </c>
      <c r="J2">
        <v>136.189966</v>
      </c>
      <c r="K2">
        <v>101.928506</v>
      </c>
      <c r="L2">
        <v>23.814730487999999</v>
      </c>
    </row>
    <row r="3" spans="1:19" x14ac:dyDescent="0.3">
      <c r="A3" t="s">
        <v>144</v>
      </c>
      <c r="D3">
        <v>68.850180899999998</v>
      </c>
      <c r="F3">
        <v>70.205548250000007</v>
      </c>
      <c r="G3">
        <v>65.596793599999998</v>
      </c>
      <c r="H3">
        <v>62.088824549999998</v>
      </c>
      <c r="I3">
        <v>72.059849849999907</v>
      </c>
      <c r="J3">
        <v>78.416080600000001</v>
      </c>
      <c r="K3">
        <v>65.930999999999997</v>
      </c>
    </row>
    <row r="4" spans="1:19" x14ac:dyDescent="0.3">
      <c r="A4" t="s">
        <v>11</v>
      </c>
      <c r="D4">
        <v>9.3534760499999905</v>
      </c>
      <c r="F4">
        <v>10.2208392999999</v>
      </c>
      <c r="G4">
        <v>48.390476299999897</v>
      </c>
      <c r="H4">
        <v>36.397806449999997</v>
      </c>
      <c r="I4">
        <v>53.036196400000001</v>
      </c>
      <c r="J4">
        <v>56.050970549999903</v>
      </c>
      <c r="K4">
        <v>48.54</v>
      </c>
      <c r="L4">
        <v>16.07</v>
      </c>
    </row>
    <row r="5" spans="1:19" x14ac:dyDescent="0.3">
      <c r="A5" t="s">
        <v>12</v>
      </c>
      <c r="D5">
        <v>23.183430399999899</v>
      </c>
      <c r="F5">
        <v>25.0021450499999</v>
      </c>
      <c r="G5">
        <v>56.979271799999999</v>
      </c>
      <c r="H5">
        <v>57.352883349999999</v>
      </c>
      <c r="I5">
        <v>65.801424949999998</v>
      </c>
      <c r="J5">
        <v>75.227871099999902</v>
      </c>
      <c r="K5">
        <v>56.16</v>
      </c>
      <c r="L5">
        <v>19.05</v>
      </c>
      <c r="N5" t="s">
        <v>14</v>
      </c>
      <c r="O5" t="s">
        <v>29</v>
      </c>
      <c r="P5" t="s">
        <v>17</v>
      </c>
      <c r="Q5" t="s">
        <v>30</v>
      </c>
      <c r="R5" t="s">
        <v>31</v>
      </c>
      <c r="S5" t="s">
        <v>8</v>
      </c>
    </row>
    <row r="6" spans="1:19" x14ac:dyDescent="0.3">
      <c r="A6" t="s">
        <v>145</v>
      </c>
      <c r="D6">
        <f>AVERAGE(D2:D5)</f>
        <v>59.721742087499969</v>
      </c>
      <c r="F6">
        <f>AVERAGE(F2:F5)</f>
        <v>61.596107049999958</v>
      </c>
      <c r="G6">
        <f>AVERAGE(G2:G5)</f>
        <v>69.20866536249973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M6" t="s">
        <v>5</v>
      </c>
      <c r="N6">
        <v>59.721742089999999</v>
      </c>
      <c r="O6">
        <v>61.596107050000001</v>
      </c>
      <c r="P6">
        <v>69.20866536249973</v>
      </c>
      <c r="Q6">
        <v>67.886529049999993</v>
      </c>
      <c r="R6">
        <v>77.496265640000004</v>
      </c>
      <c r="S6">
        <v>86.471222060000002</v>
      </c>
    </row>
    <row r="7" spans="1:19" x14ac:dyDescent="0.3">
      <c r="M7" t="s">
        <v>119</v>
      </c>
      <c r="N7">
        <v>146.74199999999999</v>
      </c>
      <c r="O7">
        <v>146.74199999999999</v>
      </c>
      <c r="P7">
        <v>96.153937499999756</v>
      </c>
      <c r="Q7">
        <v>102.79736250000001</v>
      </c>
      <c r="R7">
        <v>100.83647499999999</v>
      </c>
      <c r="S7">
        <v>111.00048750000001</v>
      </c>
    </row>
    <row r="8" spans="1:19" x14ac:dyDescent="0.3">
      <c r="A8" t="s">
        <v>119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M8" t="s">
        <v>120</v>
      </c>
      <c r="N8">
        <v>47.037977249999997</v>
      </c>
      <c r="O8">
        <v>46.024807000000003</v>
      </c>
      <c r="P8">
        <v>8.2887957500000002</v>
      </c>
      <c r="Q8">
        <v>12.052187</v>
      </c>
      <c r="R8">
        <v>7.62244425</v>
      </c>
      <c r="S8">
        <v>8.7814137500000005</v>
      </c>
    </row>
    <row r="9" spans="1:19" x14ac:dyDescent="0.3">
      <c r="A9" s="1" t="s">
        <v>9</v>
      </c>
      <c r="D9">
        <v>146.74199999999999</v>
      </c>
      <c r="F9">
        <v>146.74199999999999</v>
      </c>
      <c r="G9">
        <v>120.345199999999</v>
      </c>
      <c r="H9">
        <v>126.28274999999999</v>
      </c>
      <c r="I9">
        <v>131.26384999999999</v>
      </c>
      <c r="J9">
        <v>142.44489999999999</v>
      </c>
      <c r="M9" t="s">
        <v>117</v>
      </c>
      <c r="N9">
        <v>0</v>
      </c>
      <c r="O9">
        <v>0</v>
      </c>
      <c r="P9">
        <v>11.611000000000001</v>
      </c>
      <c r="Q9">
        <v>12.6142875</v>
      </c>
      <c r="R9">
        <v>9.2386874999999993</v>
      </c>
      <c r="S9">
        <v>8.2836499999999997</v>
      </c>
    </row>
    <row r="10" spans="1:19" x14ac:dyDescent="0.3">
      <c r="A10" t="s">
        <v>144</v>
      </c>
      <c r="D10">
        <v>146.74199999999999</v>
      </c>
      <c r="F10">
        <v>146.74199999999999</v>
      </c>
      <c r="G10">
        <v>91.848050000000001</v>
      </c>
      <c r="H10">
        <v>99.322199999999995</v>
      </c>
      <c r="I10">
        <v>94.630099999999999</v>
      </c>
      <c r="J10">
        <v>106.9199</v>
      </c>
    </row>
    <row r="11" spans="1:19" x14ac:dyDescent="0.3">
      <c r="A11" t="s">
        <v>11</v>
      </c>
      <c r="D11">
        <v>146.74199999999999</v>
      </c>
      <c r="F11">
        <v>146.74199999999999</v>
      </c>
      <c r="G11">
        <v>78.531199999999998</v>
      </c>
      <c r="H11">
        <v>84.883750000000006</v>
      </c>
      <c r="I11">
        <v>78.361149999999995</v>
      </c>
      <c r="J11">
        <v>85.025350000000003</v>
      </c>
    </row>
    <row r="12" spans="1:19" x14ac:dyDescent="0.3">
      <c r="A12" t="s">
        <v>12</v>
      </c>
      <c r="D12">
        <v>146.74199999999999</v>
      </c>
      <c r="F12">
        <v>146.74199999999999</v>
      </c>
      <c r="G12">
        <v>93.891300000000001</v>
      </c>
      <c r="H12">
        <v>100.70075</v>
      </c>
      <c r="I12">
        <v>99.090800000000002</v>
      </c>
      <c r="J12">
        <v>109.61179999999899</v>
      </c>
    </row>
    <row r="13" spans="1:19" x14ac:dyDescent="0.3">
      <c r="A13" t="s">
        <v>145</v>
      </c>
      <c r="D13">
        <f>AVERAGE(D9:D12)</f>
        <v>146.74199999999999</v>
      </c>
      <c r="F13">
        <f>AVERAGE(F9:F12)</f>
        <v>146.74199999999999</v>
      </c>
      <c r="G13">
        <f>AVERAGE(G9:G12)</f>
        <v>96.153937499999756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9" x14ac:dyDescent="0.3">
      <c r="A15" t="s">
        <v>120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9" x14ac:dyDescent="0.3">
      <c r="A16" s="1" t="s">
        <v>9</v>
      </c>
      <c r="D16">
        <v>4.9957399999999996</v>
      </c>
      <c r="F16">
        <v>3.127624</v>
      </c>
      <c r="G16">
        <v>0.69966499999999998</v>
      </c>
      <c r="H16">
        <v>1.9569989999999999</v>
      </c>
      <c r="I16">
        <v>2.075329</v>
      </c>
      <c r="J16">
        <v>1.3426399999999901</v>
      </c>
    </row>
    <row r="17" spans="1:10" x14ac:dyDescent="0.3">
      <c r="A17" t="s">
        <v>144</v>
      </c>
      <c r="D17">
        <v>42.103686000000003</v>
      </c>
      <c r="F17">
        <v>41.371054999999998</v>
      </c>
      <c r="G17">
        <v>7.2545440000000001</v>
      </c>
      <c r="H17">
        <v>11.418256999999899</v>
      </c>
      <c r="I17">
        <v>6.259919</v>
      </c>
      <c r="J17">
        <v>9.0265240000000002</v>
      </c>
    </row>
    <row r="18" spans="1:10" x14ac:dyDescent="0.3">
      <c r="A18" t="s">
        <v>11</v>
      </c>
      <c r="D18">
        <v>74.264066999999997</v>
      </c>
      <c r="F18">
        <v>73.795221999999995</v>
      </c>
      <c r="G18">
        <v>11.131202</v>
      </c>
      <c r="H18">
        <v>17.113482999999999</v>
      </c>
      <c r="I18">
        <v>8.6040559999999999</v>
      </c>
      <c r="J18">
        <v>9.9700969999999902</v>
      </c>
    </row>
    <row r="19" spans="1:10" x14ac:dyDescent="0.3">
      <c r="A19" t="s">
        <v>12</v>
      </c>
      <c r="D19">
        <v>66.788415999999998</v>
      </c>
      <c r="F19">
        <v>65.805327000000005</v>
      </c>
      <c r="G19">
        <v>14.069772</v>
      </c>
      <c r="H19">
        <v>17.720008999999902</v>
      </c>
      <c r="I19">
        <v>13.550473</v>
      </c>
      <c r="J19">
        <v>14.786394</v>
      </c>
    </row>
    <row r="20" spans="1:10" x14ac:dyDescent="0.3">
      <c r="A20" t="s">
        <v>145</v>
      </c>
      <c r="D20">
        <f>AVERAGE(D16:D19)</f>
        <v>47.037977249999997</v>
      </c>
      <c r="F20">
        <f>AVERAGE(F16:F19)</f>
        <v>46.024806999999996</v>
      </c>
      <c r="G20">
        <f>AVERAGE(G16:G19)</f>
        <v>8.2887957500000002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3">
      <c r="A22" t="s">
        <v>117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s="1" t="s">
        <v>9</v>
      </c>
      <c r="D23">
        <v>0</v>
      </c>
      <c r="F23">
        <v>0</v>
      </c>
      <c r="G23">
        <v>13.182700000000001</v>
      </c>
      <c r="H23">
        <v>6.9557000000000002</v>
      </c>
      <c r="I23">
        <v>8.3369</v>
      </c>
      <c r="J23">
        <v>3.7710499999999998</v>
      </c>
    </row>
    <row r="24" spans="1:10" x14ac:dyDescent="0.3">
      <c r="A24" t="s">
        <v>144</v>
      </c>
      <c r="D24">
        <v>0</v>
      </c>
      <c r="F24">
        <v>0</v>
      </c>
      <c r="G24">
        <v>12.830349999999999</v>
      </c>
      <c r="H24">
        <v>16.1096</v>
      </c>
      <c r="I24">
        <v>10.9894</v>
      </c>
      <c r="J24">
        <v>11.80475</v>
      </c>
    </row>
    <row r="25" spans="1:10" x14ac:dyDescent="0.3">
      <c r="A25" t="s">
        <v>11</v>
      </c>
      <c r="D25">
        <v>0</v>
      </c>
      <c r="F25">
        <v>0</v>
      </c>
      <c r="G25">
        <v>9.548</v>
      </c>
      <c r="H25">
        <v>16.826000000000001</v>
      </c>
      <c r="I25">
        <v>9.4074500000000008</v>
      </c>
      <c r="J25">
        <v>10.5297</v>
      </c>
    </row>
    <row r="26" spans="1:10" x14ac:dyDescent="0.3">
      <c r="A26" t="s">
        <v>12</v>
      </c>
      <c r="D26">
        <v>0</v>
      </c>
      <c r="F26">
        <v>0</v>
      </c>
      <c r="G26">
        <v>10.882949999999999</v>
      </c>
      <c r="H26">
        <v>10.565849999999999</v>
      </c>
      <c r="I26">
        <v>8.2210000000000001</v>
      </c>
      <c r="J26">
        <v>7.0290999999999997</v>
      </c>
    </row>
    <row r="27" spans="1:10" x14ac:dyDescent="0.3">
      <c r="A27" t="s">
        <v>145</v>
      </c>
      <c r="D27">
        <f>AVERAGE(D23:D26)</f>
        <v>0</v>
      </c>
      <c r="F27">
        <f>AVERAGE(F23:F26)</f>
        <v>0</v>
      </c>
      <c r="G27">
        <f>AVERAGE(G23:G26)</f>
        <v>11.611000000000001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3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42</vt:lpstr>
      <vt:lpstr>30</vt:lpstr>
      <vt:lpstr>20</vt:lpstr>
      <vt:lpstr>50 user traces</vt:lpstr>
      <vt:lpstr>Sheet3</vt:lpstr>
      <vt:lpstr>100 user traces</vt:lpstr>
      <vt:lpstr>Sheet4</vt:lpstr>
      <vt:lpstr>M</vt:lpstr>
      <vt:lpstr>QoE</vt:lpstr>
      <vt:lpstr>Norm QoE</vt:lpstr>
      <vt:lpstr>Bitrate</vt:lpstr>
      <vt:lpstr>Rebuf</vt:lpstr>
      <vt:lpstr>Waste</vt:lpstr>
      <vt:lpstr>Smooth</vt:lpstr>
      <vt:lpstr>Time run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Hong Lich</cp:lastModifiedBy>
  <dcterms:created xsi:type="dcterms:W3CDTF">2022-09-26T03:08:13Z</dcterms:created>
  <dcterms:modified xsi:type="dcterms:W3CDTF">2024-03-13T15:00:11Z</dcterms:modified>
</cp:coreProperties>
</file>