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\Tmp\Std-D20-DATN\Thutuc-BV\"/>
    </mc:Choice>
  </mc:AlternateContent>
  <bookViews>
    <workbookView xWindow="0" yWindow="0" windowWidth="19200" windowHeight="7050" firstSheet="2" activeTab="4"/>
  </bookViews>
  <sheets>
    <sheet name="DS Hội đồng_DN" sheetId="1" r:id="rId1"/>
    <sheet name="DS SV các Hội đồng" sheetId="2" r:id="rId2"/>
    <sheet name="DS SV các Hội đồng phân PB" sheetId="3" r:id="rId3"/>
    <sheet name="Danh sách các thầy cô" sheetId="4" r:id="rId4"/>
    <sheet name="Danh sách các đồ án " sheetId="5" r:id="rId5"/>
    <sheet name="Sheet1" sheetId="6" r:id="rId6"/>
  </sheets>
  <definedNames>
    <definedName name="_xlnm._FilterDatabase" localSheetId="4" hidden="1">'Danh sách các đồ án '!$A$13:$K$202</definedName>
  </definedNames>
  <calcPr calcId="162913"/>
</workbook>
</file>

<file path=xl/calcChain.xml><?xml version="1.0" encoding="utf-8"?>
<calcChain xmlns="http://schemas.openxmlformats.org/spreadsheetml/2006/main">
  <c r="L81" i="5" l="1"/>
  <c r="M81" i="5" s="1"/>
  <c r="L82" i="5"/>
  <c r="M82" i="5" s="1"/>
  <c r="L84" i="5"/>
  <c r="M84" i="5" s="1"/>
  <c r="L85" i="5"/>
  <c r="M85" i="5" s="1"/>
  <c r="L87" i="5"/>
  <c r="M87" i="5" s="1"/>
  <c r="L88" i="5"/>
  <c r="M88" i="5" s="1"/>
  <c r="L90" i="5"/>
  <c r="M90" i="5" s="1"/>
  <c r="L91" i="5"/>
  <c r="M91" i="5" s="1"/>
  <c r="L93" i="5"/>
  <c r="M93" i="5" s="1"/>
  <c r="L94" i="5"/>
  <c r="M94" i="5" s="1"/>
  <c r="L96" i="5"/>
  <c r="M96" i="5" s="1"/>
  <c r="L97" i="5"/>
  <c r="M97" i="5" s="1"/>
  <c r="L99" i="5"/>
  <c r="M99" i="5" s="1"/>
  <c r="L100" i="5"/>
  <c r="M100" i="5" s="1"/>
  <c r="L102" i="5"/>
  <c r="M102" i="5" s="1"/>
  <c r="L103" i="5"/>
  <c r="M103" i="5" s="1"/>
  <c r="L105" i="5"/>
  <c r="M105" i="5" s="1"/>
  <c r="L106" i="5"/>
  <c r="M106" i="5" s="1"/>
  <c r="L108" i="5"/>
  <c r="M108" i="5" s="1"/>
  <c r="L109" i="5"/>
  <c r="M109" i="5" s="1"/>
  <c r="L111" i="5"/>
  <c r="M111" i="5" s="1"/>
  <c r="L112" i="5"/>
  <c r="M112" i="5" s="1"/>
  <c r="L114" i="5"/>
  <c r="M114" i="5" s="1"/>
  <c r="L115" i="5"/>
  <c r="M115" i="5" s="1"/>
  <c r="L117" i="5"/>
  <c r="M117" i="5" s="1"/>
  <c r="L118" i="5"/>
  <c r="M118" i="5" s="1"/>
  <c r="L120" i="5"/>
  <c r="M120" i="5" s="1"/>
  <c r="L121" i="5"/>
  <c r="M121" i="5" s="1"/>
  <c r="L123" i="5"/>
  <c r="M123" i="5" s="1"/>
  <c r="L124" i="5"/>
  <c r="M124" i="5" s="1"/>
  <c r="L126" i="5"/>
  <c r="M126" i="5" s="1"/>
  <c r="L127" i="5"/>
  <c r="M127" i="5" s="1"/>
  <c r="L129" i="5"/>
  <c r="M129" i="5" s="1"/>
  <c r="L130" i="5"/>
  <c r="M130" i="5" s="1"/>
  <c r="L132" i="5"/>
  <c r="M132" i="5" s="1"/>
  <c r="L133" i="5"/>
  <c r="M133" i="5" s="1"/>
  <c r="L135" i="5"/>
  <c r="M135" i="5" s="1"/>
  <c r="L136" i="5"/>
  <c r="M136" i="5" s="1"/>
  <c r="L138" i="5"/>
  <c r="M138" i="5" s="1"/>
  <c r="L139" i="5"/>
  <c r="M139" i="5" s="1"/>
  <c r="L141" i="5"/>
  <c r="M141" i="5" s="1"/>
  <c r="L142" i="5"/>
  <c r="M142" i="5" s="1"/>
  <c r="L144" i="5"/>
  <c r="M144" i="5" s="1"/>
  <c r="L145" i="5"/>
  <c r="M145" i="5" s="1"/>
  <c r="L147" i="5"/>
  <c r="M147" i="5" s="1"/>
  <c r="L148" i="5"/>
  <c r="M148" i="5" s="1"/>
  <c r="L150" i="5"/>
  <c r="M150" i="5" s="1"/>
  <c r="L151" i="5"/>
  <c r="M151" i="5" s="1"/>
  <c r="L153" i="5"/>
  <c r="M153" i="5" s="1"/>
  <c r="L154" i="5"/>
  <c r="M154" i="5" s="1"/>
  <c r="L156" i="5"/>
  <c r="M156" i="5" s="1"/>
  <c r="L157" i="5"/>
  <c r="M157" i="5" s="1"/>
  <c r="L159" i="5"/>
  <c r="M159" i="5" s="1"/>
  <c r="L160" i="5"/>
  <c r="M160" i="5" s="1"/>
  <c r="L162" i="5"/>
  <c r="M162" i="5" s="1"/>
  <c r="L163" i="5"/>
  <c r="M163" i="5" s="1"/>
  <c r="L165" i="5"/>
  <c r="M165" i="5" s="1"/>
  <c r="L166" i="5"/>
  <c r="M166" i="5" s="1"/>
  <c r="L168" i="5"/>
  <c r="M168" i="5" s="1"/>
  <c r="L169" i="5"/>
  <c r="M169" i="5" s="1"/>
  <c r="L171" i="5"/>
  <c r="M171" i="5" s="1"/>
  <c r="L172" i="5"/>
  <c r="M172" i="5" s="1"/>
  <c r="L174" i="5"/>
  <c r="M174" i="5" s="1"/>
  <c r="L175" i="5"/>
  <c r="M175" i="5" s="1"/>
  <c r="L177" i="5"/>
  <c r="M177" i="5" s="1"/>
  <c r="L178" i="5"/>
  <c r="M178" i="5" s="1"/>
  <c r="L180" i="5"/>
  <c r="M180" i="5" s="1"/>
  <c r="L181" i="5"/>
  <c r="M181" i="5" s="1"/>
  <c r="L183" i="5"/>
  <c r="M183" i="5" s="1"/>
  <c r="L184" i="5"/>
  <c r="M184" i="5" s="1"/>
  <c r="L186" i="5"/>
  <c r="M186" i="5" s="1"/>
  <c r="L187" i="5"/>
  <c r="M187" i="5" s="1"/>
  <c r="L189" i="5"/>
  <c r="M189" i="5" s="1"/>
  <c r="L190" i="5"/>
  <c r="M190" i="5" s="1"/>
  <c r="L192" i="5"/>
  <c r="M192" i="5" s="1"/>
  <c r="L193" i="5"/>
  <c r="M193" i="5" s="1"/>
  <c r="L195" i="5"/>
  <c r="M195" i="5" s="1"/>
  <c r="L196" i="5"/>
  <c r="M196" i="5" s="1"/>
  <c r="L198" i="5"/>
  <c r="M198" i="5" s="1"/>
  <c r="L199" i="5"/>
  <c r="M199" i="5" s="1"/>
  <c r="L201" i="5"/>
  <c r="M201" i="5" s="1"/>
  <c r="L202" i="5"/>
  <c r="M202" i="5" s="1"/>
  <c r="I2" i="6"/>
  <c r="I3" i="6"/>
  <c r="I4" i="6"/>
  <c r="I5" i="6"/>
  <c r="J5" i="6" s="1"/>
  <c r="I6" i="6"/>
  <c r="I7" i="6"/>
  <c r="I8" i="6"/>
  <c r="I9" i="6"/>
  <c r="I10" i="6"/>
  <c r="I11" i="6"/>
  <c r="I12" i="6"/>
  <c r="I13" i="6"/>
  <c r="J13" i="6" s="1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J29" i="6" s="1"/>
  <c r="I30" i="6"/>
  <c r="I31" i="6"/>
  <c r="I32" i="6"/>
  <c r="I33" i="6"/>
  <c r="I34" i="6"/>
  <c r="I35" i="6"/>
  <c r="I36" i="6"/>
  <c r="I37" i="6"/>
  <c r="J37" i="6" s="1"/>
  <c r="I38" i="6"/>
  <c r="I39" i="6"/>
  <c r="I40" i="6"/>
  <c r="I41" i="6"/>
  <c r="I42" i="6"/>
  <c r="I43" i="6"/>
  <c r="I44" i="6"/>
  <c r="I45" i="6"/>
  <c r="J45" i="6" s="1"/>
  <c r="I46" i="6"/>
  <c r="I47" i="6"/>
  <c r="I48" i="6"/>
  <c r="I49" i="6"/>
  <c r="I50" i="6"/>
  <c r="I51" i="6"/>
  <c r="I52" i="6"/>
  <c r="I53" i="6"/>
  <c r="J53" i="6" s="1"/>
  <c r="I54" i="6"/>
  <c r="I55" i="6"/>
  <c r="I56" i="6"/>
  <c r="I57" i="6"/>
  <c r="I58" i="6"/>
  <c r="I59" i="6"/>
  <c r="I60" i="6"/>
  <c r="I61" i="6"/>
  <c r="J61" i="6" s="1"/>
  <c r="I62" i="6"/>
  <c r="I63" i="6"/>
  <c r="I64" i="6"/>
  <c r="I65" i="6"/>
  <c r="I66" i="6"/>
  <c r="I67" i="6"/>
  <c r="I68" i="6"/>
  <c r="I69" i="6"/>
  <c r="J69" i="6" s="1"/>
  <c r="I70" i="6"/>
  <c r="I71" i="6"/>
  <c r="I72" i="6"/>
  <c r="I73" i="6"/>
  <c r="I74" i="6"/>
  <c r="I75" i="6"/>
  <c r="I76" i="6"/>
  <c r="I77" i="6"/>
  <c r="J77" i="6" s="1"/>
  <c r="I78" i="6"/>
  <c r="I79" i="6"/>
  <c r="I80" i="6"/>
  <c r="I81" i="6"/>
  <c r="I82" i="6"/>
  <c r="I83" i="6"/>
  <c r="I84" i="6"/>
  <c r="I85" i="6"/>
  <c r="J85" i="6" s="1"/>
  <c r="I86" i="6"/>
  <c r="I87" i="6"/>
  <c r="I88" i="6"/>
  <c r="I89" i="6"/>
  <c r="I90" i="6"/>
  <c r="I91" i="6"/>
  <c r="I92" i="6"/>
  <c r="I93" i="6"/>
  <c r="J93" i="6" s="1"/>
  <c r="I94" i="6"/>
  <c r="I95" i="6"/>
  <c r="I96" i="6"/>
  <c r="I97" i="6"/>
  <c r="I98" i="6"/>
  <c r="I99" i="6"/>
  <c r="I100" i="6"/>
  <c r="I101" i="6"/>
  <c r="J101" i="6" s="1"/>
  <c r="I102" i="6"/>
  <c r="I103" i="6"/>
  <c r="I104" i="6"/>
  <c r="I105" i="6"/>
  <c r="I106" i="6"/>
  <c r="I107" i="6"/>
  <c r="I1" i="6"/>
  <c r="H2" i="6"/>
  <c r="J2" i="6" s="1"/>
  <c r="H3" i="6"/>
  <c r="H4" i="6"/>
  <c r="J4" i="6" s="1"/>
  <c r="H5" i="6"/>
  <c r="H6" i="6"/>
  <c r="H7" i="6"/>
  <c r="H8" i="6"/>
  <c r="H9" i="6"/>
  <c r="H10" i="6"/>
  <c r="J10" i="6" s="1"/>
  <c r="H11" i="6"/>
  <c r="H12" i="6"/>
  <c r="J12" i="6" s="1"/>
  <c r="H13" i="6"/>
  <c r="H14" i="6"/>
  <c r="H15" i="6"/>
  <c r="H16" i="6"/>
  <c r="H17" i="6"/>
  <c r="H18" i="6"/>
  <c r="J18" i="6" s="1"/>
  <c r="H19" i="6"/>
  <c r="H20" i="6"/>
  <c r="J20" i="6" s="1"/>
  <c r="H21" i="6"/>
  <c r="H22" i="6"/>
  <c r="H23" i="6"/>
  <c r="H24" i="6"/>
  <c r="H25" i="6"/>
  <c r="H26" i="6"/>
  <c r="J26" i="6" s="1"/>
  <c r="H27" i="6"/>
  <c r="H28" i="6"/>
  <c r="J28" i="6" s="1"/>
  <c r="H29" i="6"/>
  <c r="H30" i="6"/>
  <c r="H31" i="6"/>
  <c r="H32" i="6"/>
  <c r="H33" i="6"/>
  <c r="H34" i="6"/>
  <c r="J34" i="6" s="1"/>
  <c r="H35" i="6"/>
  <c r="H36" i="6"/>
  <c r="J36" i="6" s="1"/>
  <c r="H37" i="6"/>
  <c r="H38" i="6"/>
  <c r="H39" i="6"/>
  <c r="H40" i="6"/>
  <c r="H41" i="6"/>
  <c r="H42" i="6"/>
  <c r="J42" i="6" s="1"/>
  <c r="H43" i="6"/>
  <c r="H44" i="6"/>
  <c r="J44" i="6" s="1"/>
  <c r="H45" i="6"/>
  <c r="H46" i="6"/>
  <c r="H47" i="6"/>
  <c r="H48" i="6"/>
  <c r="H49" i="6"/>
  <c r="H50" i="6"/>
  <c r="J50" i="6" s="1"/>
  <c r="H51" i="6"/>
  <c r="H52" i="6"/>
  <c r="H53" i="6"/>
  <c r="H54" i="6"/>
  <c r="H55" i="6"/>
  <c r="H56" i="6"/>
  <c r="H57" i="6"/>
  <c r="H58" i="6"/>
  <c r="J58" i="6" s="1"/>
  <c r="H59" i="6"/>
  <c r="H60" i="6"/>
  <c r="H61" i="6"/>
  <c r="H62" i="6"/>
  <c r="H63" i="6"/>
  <c r="H64" i="6"/>
  <c r="H65" i="6"/>
  <c r="H66" i="6"/>
  <c r="J66" i="6" s="1"/>
  <c r="H67" i="6"/>
  <c r="H68" i="6"/>
  <c r="H69" i="6"/>
  <c r="H70" i="6"/>
  <c r="H71" i="6"/>
  <c r="H72" i="6"/>
  <c r="H73" i="6"/>
  <c r="H74" i="6"/>
  <c r="J74" i="6" s="1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" i="6"/>
  <c r="J106" i="6" l="1"/>
  <c r="J98" i="6"/>
  <c r="J90" i="6"/>
  <c r="J82" i="6"/>
  <c r="J97" i="6"/>
  <c r="J89" i="6"/>
  <c r="J81" i="6"/>
  <c r="J73" i="6"/>
  <c r="J65" i="6"/>
  <c r="J57" i="6"/>
  <c r="J49" i="6"/>
  <c r="J41" i="6"/>
  <c r="J33" i="6"/>
  <c r="J25" i="6"/>
  <c r="J17" i="6"/>
  <c r="J9" i="6"/>
  <c r="J76" i="6"/>
  <c r="J68" i="6"/>
  <c r="J60" i="6"/>
  <c r="J52" i="6"/>
  <c r="J105" i="6"/>
  <c r="E101" i="6"/>
  <c r="L32" i="5" s="1"/>
  <c r="M32" i="5" s="1"/>
  <c r="E85" i="6"/>
  <c r="L19" i="5" s="1"/>
  <c r="M19" i="5" s="1"/>
  <c r="E77" i="6"/>
  <c r="L52" i="5" s="1"/>
  <c r="M52" i="5" s="1"/>
  <c r="E61" i="6"/>
  <c r="L98" i="5" s="1"/>
  <c r="M98" i="5" s="1"/>
  <c r="E53" i="6"/>
  <c r="L170" i="5" s="1"/>
  <c r="M170" i="5" s="1"/>
  <c r="E45" i="6"/>
  <c r="L55" i="5" s="1"/>
  <c r="M55" i="5" s="1"/>
  <c r="E37" i="6"/>
  <c r="L83" i="5" s="1"/>
  <c r="M83" i="5" s="1"/>
  <c r="E29" i="6"/>
  <c r="L152" i="5" s="1"/>
  <c r="M152" i="5" s="1"/>
  <c r="E21" i="6"/>
  <c r="L143" i="5" s="1"/>
  <c r="M143" i="5" s="1"/>
  <c r="E13" i="6"/>
  <c r="L67" i="5" s="1"/>
  <c r="M67" i="5" s="1"/>
  <c r="E5" i="6"/>
  <c r="L49" i="5" s="1"/>
  <c r="M49" i="5" s="1"/>
  <c r="J102" i="6"/>
  <c r="J94" i="6"/>
  <c r="J86" i="6"/>
  <c r="J78" i="6"/>
  <c r="J70" i="6"/>
  <c r="J62" i="6"/>
  <c r="J54" i="6"/>
  <c r="J46" i="6"/>
  <c r="J38" i="6"/>
  <c r="J30" i="6"/>
  <c r="J22" i="6"/>
  <c r="J14" i="6"/>
  <c r="J6" i="6"/>
  <c r="E93" i="6"/>
  <c r="L34" i="5" s="1"/>
  <c r="M34" i="5" s="1"/>
  <c r="E69" i="6"/>
  <c r="L116" i="5" s="1"/>
  <c r="M116" i="5" s="1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E76" i="6"/>
  <c r="L30" i="5" s="1"/>
  <c r="M30" i="5" s="1"/>
  <c r="E52" i="6"/>
  <c r="L167" i="5" s="1"/>
  <c r="M167" i="5" s="1"/>
  <c r="E36" i="6"/>
  <c r="L76" i="5" s="1"/>
  <c r="M76" i="5" s="1"/>
  <c r="E20" i="6"/>
  <c r="L140" i="5" s="1"/>
  <c r="M140" i="5" s="1"/>
  <c r="E12" i="6"/>
  <c r="L134" i="5" s="1"/>
  <c r="M134" i="5" s="1"/>
  <c r="E4" i="6"/>
  <c r="L39" i="5" s="1"/>
  <c r="M39" i="5" s="1"/>
  <c r="E1" i="6"/>
  <c r="L20" i="5" s="1"/>
  <c r="M20" i="5" s="1"/>
  <c r="E92" i="6"/>
  <c r="L50" i="5" s="1"/>
  <c r="M50" i="5" s="1"/>
  <c r="E60" i="6"/>
  <c r="L80" i="5" s="1"/>
  <c r="M80" i="5" s="1"/>
  <c r="E28" i="6"/>
  <c r="L113" i="5" s="1"/>
  <c r="M113" i="5" s="1"/>
  <c r="E100" i="6"/>
  <c r="L66" i="5" s="1"/>
  <c r="M66" i="5" s="1"/>
  <c r="E68" i="6"/>
  <c r="L161" i="5" s="1"/>
  <c r="M161" i="5" s="1"/>
  <c r="E44" i="6"/>
  <c r="L33" i="5" s="1"/>
  <c r="M33" i="5" s="1"/>
  <c r="J1" i="6"/>
  <c r="J100" i="6"/>
  <c r="J92" i="6"/>
  <c r="J84" i="6"/>
  <c r="E106" i="6"/>
  <c r="L104" i="5" s="1"/>
  <c r="M104" i="5" s="1"/>
  <c r="E98" i="6"/>
  <c r="L79" i="5" s="1"/>
  <c r="M79" i="5" s="1"/>
  <c r="E90" i="6"/>
  <c r="L200" i="5" s="1"/>
  <c r="M200" i="5" s="1"/>
  <c r="E82" i="6"/>
  <c r="L77" i="5" s="1"/>
  <c r="M77" i="5" s="1"/>
  <c r="E74" i="6"/>
  <c r="L78" i="5" s="1"/>
  <c r="M78" i="5" s="1"/>
  <c r="E66" i="6"/>
  <c r="L155" i="5" s="1"/>
  <c r="M155" i="5" s="1"/>
  <c r="E58" i="6"/>
  <c r="L56" i="5" s="1"/>
  <c r="M56" i="5" s="1"/>
  <c r="E50" i="6"/>
  <c r="L92" i="5" s="1"/>
  <c r="M92" i="5" s="1"/>
  <c r="E42" i="6"/>
  <c r="L28" i="5" s="1"/>
  <c r="M28" i="5" s="1"/>
  <c r="E34" i="6"/>
  <c r="L74" i="5" s="1"/>
  <c r="M74" i="5" s="1"/>
  <c r="E26" i="6"/>
  <c r="L107" i="5" s="1"/>
  <c r="M107" i="5" s="1"/>
  <c r="E18" i="6"/>
  <c r="L44" i="5" s="1"/>
  <c r="M44" i="5" s="1"/>
  <c r="E10" i="6"/>
  <c r="L128" i="5" s="1"/>
  <c r="M128" i="5" s="1"/>
  <c r="E2" i="6"/>
  <c r="L24" i="5" s="1"/>
  <c r="M24" i="5" s="1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E89" i="6"/>
  <c r="L60" i="5" s="1"/>
  <c r="M60" i="5" s="1"/>
  <c r="E65" i="6"/>
  <c r="L40" i="5" s="1"/>
  <c r="M40" i="5" s="1"/>
  <c r="E49" i="6"/>
  <c r="L89" i="5" s="1"/>
  <c r="M89" i="5" s="1"/>
  <c r="E25" i="6"/>
  <c r="L29" i="5" s="1"/>
  <c r="M29" i="5" s="1"/>
  <c r="E9" i="6"/>
  <c r="L125" i="5" s="1"/>
  <c r="M125" i="5" s="1"/>
  <c r="E97" i="6"/>
  <c r="L68" i="5" s="1"/>
  <c r="M68" i="5" s="1"/>
  <c r="E81" i="6"/>
  <c r="L65" i="5" s="1"/>
  <c r="M65" i="5" s="1"/>
  <c r="E57" i="6"/>
  <c r="L41" i="5" s="1"/>
  <c r="M41" i="5" s="1"/>
  <c r="E33" i="6"/>
  <c r="L71" i="5" s="1"/>
  <c r="M71" i="5" s="1"/>
  <c r="E17" i="6"/>
  <c r="L16" i="5" s="1"/>
  <c r="M16" i="5" s="1"/>
  <c r="E84" i="6"/>
  <c r="L149" i="5" s="1"/>
  <c r="M149" i="5" s="1"/>
  <c r="E105" i="6"/>
  <c r="L185" i="5" s="1"/>
  <c r="M185" i="5" s="1"/>
  <c r="E73" i="6"/>
  <c r="L69" i="5" s="1"/>
  <c r="M69" i="5" s="1"/>
  <c r="E41" i="6"/>
  <c r="L197" i="5" s="1"/>
  <c r="M197" i="5" s="1"/>
  <c r="E104" i="6"/>
  <c r="L182" i="5" s="1"/>
  <c r="M182" i="5" s="1"/>
  <c r="E96" i="6"/>
  <c r="L51" i="5" s="1"/>
  <c r="M51" i="5" s="1"/>
  <c r="E88" i="6"/>
  <c r="L54" i="5" s="1"/>
  <c r="M54" i="5" s="1"/>
  <c r="E80" i="6"/>
  <c r="L59" i="5" s="1"/>
  <c r="M59" i="5" s="1"/>
  <c r="E72" i="6"/>
  <c r="L38" i="5" s="1"/>
  <c r="M38" i="5" s="1"/>
  <c r="E64" i="6"/>
  <c r="L23" i="5" s="1"/>
  <c r="M23" i="5" s="1"/>
  <c r="E56" i="6"/>
  <c r="L95" i="5" s="1"/>
  <c r="M95" i="5" s="1"/>
  <c r="E48" i="6"/>
  <c r="L46" i="5" s="1"/>
  <c r="M46" i="5" s="1"/>
  <c r="E40" i="6"/>
  <c r="L194" i="5" s="1"/>
  <c r="M194" i="5" s="1"/>
  <c r="E32" i="6"/>
  <c r="L58" i="5" s="1"/>
  <c r="M58" i="5" s="1"/>
  <c r="E24" i="6"/>
  <c r="L61" i="5" s="1"/>
  <c r="M61" i="5" s="1"/>
  <c r="E16" i="6"/>
  <c r="L179" i="5" s="1"/>
  <c r="M179" i="5" s="1"/>
  <c r="E8" i="6"/>
  <c r="L122" i="5" s="1"/>
  <c r="M122" i="5" s="1"/>
  <c r="E103" i="6"/>
  <c r="L57" i="5" s="1"/>
  <c r="M57" i="5" s="1"/>
  <c r="E87" i="6"/>
  <c r="L42" i="5" s="1"/>
  <c r="M42" i="5" s="1"/>
  <c r="E79" i="6"/>
  <c r="L43" i="5" s="1"/>
  <c r="M43" i="5" s="1"/>
  <c r="E71" i="6"/>
  <c r="L18" i="5" s="1"/>
  <c r="M18" i="5" s="1"/>
  <c r="E63" i="6"/>
  <c r="L75" i="5" s="1"/>
  <c r="M75" i="5" s="1"/>
  <c r="E55" i="6"/>
  <c r="L63" i="5" s="1"/>
  <c r="M63" i="5" s="1"/>
  <c r="E47" i="6"/>
  <c r="L35" i="5" s="1"/>
  <c r="M35" i="5" s="1"/>
  <c r="E39" i="6"/>
  <c r="L191" i="5" s="1"/>
  <c r="M191" i="5" s="1"/>
  <c r="E31" i="6"/>
  <c r="L72" i="5" s="1"/>
  <c r="M72" i="5" s="1"/>
  <c r="E23" i="6"/>
  <c r="L53" i="5" s="1"/>
  <c r="M53" i="5" s="1"/>
  <c r="E15" i="6"/>
  <c r="L176" i="5" s="1"/>
  <c r="M176" i="5" s="1"/>
  <c r="E7" i="6"/>
  <c r="L47" i="5" s="1"/>
  <c r="M47" i="5" s="1"/>
  <c r="E95" i="6"/>
  <c r="L36" i="5" s="1"/>
  <c r="M36" i="5" s="1"/>
  <c r="E107" i="6"/>
  <c r="L27" i="5" s="1"/>
  <c r="M27" i="5" s="1"/>
  <c r="E91" i="6"/>
  <c r="L188" i="5" s="1"/>
  <c r="M188" i="5" s="1"/>
  <c r="E83" i="6"/>
  <c r="L146" i="5" s="1"/>
  <c r="M146" i="5" s="1"/>
  <c r="E75" i="6"/>
  <c r="L15" i="5" s="1"/>
  <c r="M15" i="5" s="1"/>
  <c r="E67" i="6"/>
  <c r="L158" i="5" s="1"/>
  <c r="M158" i="5" s="1"/>
  <c r="E59" i="6"/>
  <c r="L73" i="5" s="1"/>
  <c r="M73" i="5" s="1"/>
  <c r="E51" i="6"/>
  <c r="L164" i="5" s="1"/>
  <c r="M164" i="5" s="1"/>
  <c r="E43" i="6"/>
  <c r="L25" i="5" s="1"/>
  <c r="M25" i="5" s="1"/>
  <c r="E35" i="6"/>
  <c r="L17" i="5" s="1"/>
  <c r="M17" i="5" s="1"/>
  <c r="E27" i="6"/>
  <c r="L110" i="5" s="1"/>
  <c r="M110" i="5" s="1"/>
  <c r="E19" i="6"/>
  <c r="L137" i="5" s="1"/>
  <c r="M137" i="5" s="1"/>
  <c r="E11" i="6"/>
  <c r="L131" i="5" s="1"/>
  <c r="M131" i="5" s="1"/>
  <c r="E3" i="6"/>
  <c r="L26" i="5" s="1"/>
  <c r="M26" i="5" s="1"/>
  <c r="E99" i="6"/>
  <c r="L37" i="5" s="1"/>
  <c r="M37" i="5" s="1"/>
  <c r="E102" i="6"/>
  <c r="L70" i="5" s="1"/>
  <c r="M70" i="5" s="1"/>
  <c r="E94" i="6"/>
  <c r="L22" i="5" s="1"/>
  <c r="M22" i="5" s="1"/>
  <c r="E86" i="6"/>
  <c r="L45" i="5" s="1"/>
  <c r="M45" i="5" s="1"/>
  <c r="E78" i="6"/>
  <c r="L62" i="5" s="1"/>
  <c r="M62" i="5" s="1"/>
  <c r="E70" i="6"/>
  <c r="L119" i="5" s="1"/>
  <c r="M119" i="5" s="1"/>
  <c r="E62" i="6"/>
  <c r="L101" i="5" s="1"/>
  <c r="M101" i="5" s="1"/>
  <c r="E54" i="6"/>
  <c r="L48" i="5" s="1"/>
  <c r="M48" i="5" s="1"/>
  <c r="E46" i="6"/>
  <c r="L31" i="5" s="1"/>
  <c r="M31" i="5" s="1"/>
  <c r="E38" i="6"/>
  <c r="L86" i="5" s="1"/>
  <c r="M86" i="5" s="1"/>
  <c r="E30" i="6"/>
  <c r="L21" i="5" s="1"/>
  <c r="M21" i="5" s="1"/>
  <c r="E22" i="6"/>
  <c r="L14" i="5" s="1"/>
  <c r="M14" i="5" s="1"/>
  <c r="E14" i="6"/>
  <c r="L173" i="5" s="1"/>
  <c r="M173" i="5" s="1"/>
  <c r="E6" i="6"/>
  <c r="L64" i="5" s="1"/>
  <c r="M64" i="5" s="1"/>
  <c r="D54" i="1"/>
  <c r="D45" i="1"/>
  <c r="D36" i="1"/>
  <c r="D27" i="1"/>
  <c r="D18" i="1"/>
  <c r="D9" i="1"/>
  <c r="C1" i="4"/>
</calcChain>
</file>

<file path=xl/sharedStrings.xml><?xml version="1.0" encoding="utf-8"?>
<sst xmlns="http://schemas.openxmlformats.org/spreadsheetml/2006/main" count="4479" uniqueCount="816">
  <si>
    <r>
      <rPr>
        <b/>
        <sz val="11"/>
        <rFont val="Times New Roman"/>
      </rPr>
      <t xml:space="preserve">DANH SÁCH HỘI ĐỒNG CHẤM ĐỒ ÁN
(ĐỒ ÁN CÁ NHÂN)
</t>
    </r>
    <r>
      <rPr>
        <sz val="11"/>
        <rFont val="Times New Roman"/>
      </rPr>
      <t>(Dự kiến chấm cả ngày 17/01/2025)</t>
    </r>
  </si>
  <si>
    <t>Hội đồng 1</t>
  </si>
  <si>
    <t>Stt</t>
  </si>
  <si>
    <t>Họ và tên</t>
  </si>
  <si>
    <t>Đơn vị</t>
  </si>
  <si>
    <t>Nhiệm vụ</t>
  </si>
  <si>
    <t>1.  </t>
  </si>
  <si>
    <t>TS. Nguyễn Trung Hiếu</t>
  </si>
  <si>
    <t>Khoa KTĐT1</t>
  </si>
  <si>
    <t>Chủ tịch Hội đồng</t>
  </si>
  <si>
    <t>2.  </t>
  </si>
  <si>
    <t>TS. Nguyễn Quốc Uy</t>
  </si>
  <si>
    <t>Ủy viên </t>
  </si>
  <si>
    <t>3.  </t>
  </si>
  <si>
    <t>ThS. Nguyễn Quốc Dinh</t>
  </si>
  <si>
    <t> Ủy viên </t>
  </si>
  <si>
    <t>4.  </t>
  </si>
  <si>
    <t>TS. Lê Thanh Bằng</t>
  </si>
  <si>
    <t>VHT</t>
  </si>
  <si>
    <t xml:space="preserve"> Ủy viên  </t>
  </si>
  <si>
    <t>5.  </t>
  </si>
  <si>
    <t>ThS. Đinh Quang Ngọc</t>
  </si>
  <si>
    <t>Thư ký</t>
  </si>
  <si>
    <t>Tổng</t>
  </si>
  <si>
    <t>Hội đồng 2</t>
  </si>
  <si>
    <t>TS. Nguyễn Ngọc Minh</t>
  </si>
  <si>
    <t>TS. Trịnh Trung Hiếu</t>
  </si>
  <si>
    <t>TS. Nguyễn Thị Hương Thảo</t>
  </si>
  <si>
    <t>ThS. Nguyễn Xuân Ba</t>
  </si>
  <si>
    <t>VOV</t>
  </si>
  <si>
    <t>ThS. Lương Công Duẩn</t>
  </si>
  <si>
    <t>Hội đồng 3</t>
  </si>
  <si>
    <t>TS. Trần Thị Thục Linh</t>
  </si>
  <si>
    <t>TS. Chu Văn Bền</t>
  </si>
  <si>
    <t>TS. Phạm Hoàng Anh</t>
  </si>
  <si>
    <t>ThS. Trương Minh Đức</t>
  </si>
  <si>
    <t>Hội đồng 4</t>
  </si>
  <si>
    <t>PGS. TS Trương Cao Dũng</t>
  </si>
  <si>
    <t>TS. Đỗ Duy Hiệp</t>
  </si>
  <si>
    <t>TS. Trần Tuấn Anh</t>
  </si>
  <si>
    <t>TS. Lê Văn Hải</t>
  </si>
  <si>
    <t>Ban cơ yếu</t>
  </si>
  <si>
    <t>ThS. Vũ Anh Đào</t>
  </si>
  <si>
    <t>Hội đồng 5</t>
  </si>
  <si>
    <t>TS. Lê Minh Tuấn</t>
  </si>
  <si>
    <t>TS. Nguyễn Thế Vĩnh</t>
  </si>
  <si>
    <t>ThS. Phạm Văn Sự</t>
  </si>
  <si>
    <t>ThS. Lê Hải Anh</t>
  </si>
  <si>
    <t>Dolphin</t>
  </si>
  <si>
    <t>ThS. Trần Thị Thanh Thủy</t>
  </si>
  <si>
    <t>Hội đồng 6</t>
  </si>
  <si>
    <t>TS. Mai Thị Nghĩa</t>
  </si>
  <si>
    <t>TS. Hoàng Sơn</t>
  </si>
  <si>
    <t>ThS. Nguyễn Quang Biên</t>
  </si>
  <si>
    <t>ThS. Bùi Văn Hùng</t>
  </si>
  <si>
    <t>ThS. Bùi Thị Dân</t>
  </si>
  <si>
    <t>Hội đồng 7</t>
  </si>
  <si>
    <t>TS. Trần Thị Thúy Hà</t>
  </si>
  <si>
    <t>TS. Phan Thị Lan</t>
  </si>
  <si>
    <t>ThS. Lê Đức Toàn</t>
  </si>
  <si>
    <t>ThS. Nguyễn Văn Sang</t>
  </si>
  <si>
    <t>ThS. Chu Văn Cường</t>
  </si>
  <si>
    <t>Danh sách hội đồng và danh sách sinh viên (đồ án cá nhân) và đại danh sách đại diện nhóm sinh viên (đồ án nhóm)</t>
  </si>
  <si>
    <t>Nhóm</t>
  </si>
  <si>
    <t>Mã sinh viên</t>
  </si>
  <si>
    <t>Năm sinh</t>
  </si>
  <si>
    <t>Lớp</t>
  </si>
  <si>
    <t>Giáo viên hướng dẫn</t>
  </si>
  <si>
    <t xml:space="preserve">Bộ môn </t>
  </si>
  <si>
    <t>Tên đề tài đồ án/ khóa luận tốt nghiệp</t>
  </si>
  <si>
    <t>Loại đồ án</t>
  </si>
  <si>
    <t>B20DCDT017</t>
  </si>
  <si>
    <t>Phạm Thế</t>
  </si>
  <si>
    <t>Anh</t>
  </si>
  <si>
    <t>13/11/2002</t>
  </si>
  <si>
    <t>D20DTMT1</t>
  </si>
  <si>
    <t>Khoa KTĐT</t>
  </si>
  <si>
    <t>ĐTMT</t>
  </si>
  <si>
    <t>Nghiên cứu, thiết kế thiết bị thu âm tiếng nói và truyền không dây qua sóng RF sử dụng kit STM và microphone MEMS</t>
  </si>
  <si>
    <t>Đồ án cá nhân</t>
  </si>
  <si>
    <t>B20DCDT029</t>
  </si>
  <si>
    <t>Trần Ngọc</t>
  </si>
  <si>
    <t>Danh</t>
  </si>
  <si>
    <t>27/11/2002</t>
  </si>
  <si>
    <t>Hệ thống cảnh báo tài xế ngủ gật trên oto</t>
  </si>
  <si>
    <t>B20DCDT037</t>
  </si>
  <si>
    <t>Nguyễn Tiến</t>
  </si>
  <si>
    <t>Duy</t>
  </si>
  <si>
    <t>09/10/2002</t>
  </si>
  <si>
    <t>Hệ thống hỗ trợ vận hành Wireless Audio Visual System vừa và nhỏ.</t>
  </si>
  <si>
    <t>B20DCDT100</t>
  </si>
  <si>
    <t>Trần Quang</t>
  </si>
  <si>
    <t>Hữu</t>
  </si>
  <si>
    <t>02/11/2002</t>
  </si>
  <si>
    <t>D20XLTH</t>
  </si>
  <si>
    <t xml:space="preserve"> Xây dựng bãi đỗ xe tự động </t>
  </si>
  <si>
    <t>B20DCDT132</t>
  </si>
  <si>
    <t>Trần Đức</t>
  </si>
  <si>
    <t>Mạnh</t>
  </si>
  <si>
    <t>17/02/2002</t>
  </si>
  <si>
    <t>D20DTMT2</t>
  </si>
  <si>
    <t>Thiết kế và tối ưu hóa PCB chống nhiễu điện từ (EMI) mạch ESP32 và SIM800C</t>
  </si>
  <si>
    <t>B20DCDT175</t>
  </si>
  <si>
    <t>Lê Sỹ</t>
  </si>
  <si>
    <t>Sang</t>
  </si>
  <si>
    <t>13/02/2002</t>
  </si>
  <si>
    <t>Nghiên cứu tổng quan về BLE hướng tới phát triển ứng dụng Web BLE</t>
  </si>
  <si>
    <t>B20DCDT126</t>
  </si>
  <si>
    <t>Nguyễn Thị</t>
  </si>
  <si>
    <t>Mai</t>
  </si>
  <si>
    <t>18/11/2002</t>
  </si>
  <si>
    <t>TĐH</t>
  </si>
  <si>
    <t>Thiết kế và xây dựng hệ thống nhà thông minh ứng dụng AI</t>
  </si>
  <si>
    <t>B20DCDT076</t>
  </si>
  <si>
    <t>Tô Minh</t>
  </si>
  <si>
    <t>Hiếu</t>
  </si>
  <si>
    <t>03/11/2001</t>
  </si>
  <si>
    <t>D20DTRB</t>
  </si>
  <si>
    <t>Thiết kế và chế tạo xe tự hành ứng dụng Slam tối ưu hóa đường đi</t>
  </si>
  <si>
    <t>Đồ án nhóm</t>
  </si>
  <si>
    <t>B20DCDT130</t>
  </si>
  <si>
    <t>Phạm Đăng</t>
  </si>
  <si>
    <t>22/01/2002</t>
  </si>
  <si>
    <t>Xây dựng xe cân bằng</t>
  </si>
  <si>
    <t>B20DCDT199</t>
  </si>
  <si>
    <t>Nguyễn Xuân</t>
  </si>
  <si>
    <t>Thanh</t>
  </si>
  <si>
    <t>13/01/2002</t>
  </si>
  <si>
    <t>XLTH</t>
  </si>
  <si>
    <t>Xây dựng hệ thống giám sát và điều khiển vườn thông minh ứng dụng firebase</t>
  </si>
  <si>
    <t>B20DCDT109</t>
  </si>
  <si>
    <t>Đỗ Duy</t>
  </si>
  <si>
    <t>Khánh</t>
  </si>
  <si>
    <t>12/06/2002</t>
  </si>
  <si>
    <t>Xây dựng hệ thống quản lý nông nghiệp tự động ứng dụng công nghệ không dây</t>
  </si>
  <si>
    <t>B20DCDT105</t>
  </si>
  <si>
    <t>Đỗ Trung</t>
  </si>
  <si>
    <t>Kiển</t>
  </si>
  <si>
    <t>08/02/2002</t>
  </si>
  <si>
    <t>Xây dựng hệ thống giám sát và điều khiển toà nhà qua Web</t>
  </si>
  <si>
    <t>B20DCDT181</t>
  </si>
  <si>
    <t>Đặng Thị Thanh</t>
  </si>
  <si>
    <t>Tâm</t>
  </si>
  <si>
    <t>25/05/2002</t>
  </si>
  <si>
    <t>Hệ thống giám sát sức khỏe cá nhân</t>
  </si>
  <si>
    <t>B20DCDT035</t>
  </si>
  <si>
    <t>Đinh Đức</t>
  </si>
  <si>
    <t>09/08/2002</t>
  </si>
  <si>
    <t>Xây dựng mô hình, thiết bị nhà thông minh ứng dụng công nghệ BLE mesh</t>
  </si>
  <si>
    <t>B20DCDT065</t>
  </si>
  <si>
    <t>Nguyễn Văn</t>
  </si>
  <si>
    <t>Hào</t>
  </si>
  <si>
    <t>16/09/2002</t>
  </si>
  <si>
    <t>Cánh tay robot phân loại sản phẩm</t>
  </si>
  <si>
    <t>B20DCDT059</t>
  </si>
  <si>
    <t>Vũ Minh</t>
  </si>
  <si>
    <t>Đức</t>
  </si>
  <si>
    <t>10/06/2001</t>
  </si>
  <si>
    <t>Xậy dựng hệ thống quản lý bãi đỗ xe</t>
  </si>
  <si>
    <t>B20DCDT010</t>
  </si>
  <si>
    <t>Hoàng Tuấn</t>
  </si>
  <si>
    <t>26/03/2002</t>
  </si>
  <si>
    <t>Hệ thống nhận diện và theo dõi đối tượng</t>
  </si>
  <si>
    <t>B20DCDT122</t>
  </si>
  <si>
    <t>Vũ Văn</t>
  </si>
  <si>
    <t>Luật</t>
  </si>
  <si>
    <t>29/01/2001</t>
  </si>
  <si>
    <t>Nghiên cứu, xây dựng hệ thống phát hiện và cảnh báo cháy sử dụng Raspberry Pi.</t>
  </si>
  <si>
    <t>B20DCDT089</t>
  </si>
  <si>
    <t>Huy</t>
  </si>
  <si>
    <t>12/10/2001</t>
  </si>
  <si>
    <t>Xây dựng hệ thống quản lý ra vào căn hộ</t>
  </si>
  <si>
    <t>B20DCDT228</t>
  </si>
  <si>
    <t>Lê Thế</t>
  </si>
  <si>
    <t>Vũ</t>
  </si>
  <si>
    <t>04/07/2002</t>
  </si>
  <si>
    <t>Xây dựng máy bay không người lái</t>
  </si>
  <si>
    <t>B20DCDT014</t>
  </si>
  <si>
    <t>Nguyễn Tuấn</t>
  </si>
  <si>
    <t>04/05/2002</t>
  </si>
  <si>
    <t>Xây dựng bãi đỗ xe thông minh</t>
  </si>
  <si>
    <t>B20DCDT004</t>
  </si>
  <si>
    <t>Hoàng Việt</t>
  </si>
  <si>
    <t>An</t>
  </si>
  <si>
    <t>06/10/2002</t>
  </si>
  <si>
    <t>Xây dựng hệ thống điều khiển nhà thông minh bằng giọng nói</t>
  </si>
  <si>
    <t>B20DCDT141</t>
  </si>
  <si>
    <t>Viên Bình</t>
  </si>
  <si>
    <t>Minh</t>
  </si>
  <si>
    <t>27/12/2002</t>
  </si>
  <si>
    <t>Nghiên cứu, chế tạo xe giao vận  hàng hóa trong kho hàng</t>
  </si>
  <si>
    <t>B20DCDT169</t>
  </si>
  <si>
    <t>Đặng Bảo</t>
  </si>
  <si>
    <t>Quốc</t>
  </si>
  <si>
    <t>Giám sát nhịp tim qua điện thoại Android</t>
  </si>
  <si>
    <t>B20DCDT056</t>
  </si>
  <si>
    <t>Nguyễn Trọng</t>
  </si>
  <si>
    <t>01/06/2002</t>
  </si>
  <si>
    <t>Hệ thống vườn thông minh sử dụng Raspberry Pi 3B</t>
  </si>
  <si>
    <t>B20DCDT025</t>
  </si>
  <si>
    <t>Nguyễn Duy</t>
  </si>
  <si>
    <t>Cường</t>
  </si>
  <si>
    <t>Xây dựng nhà thông minh thông qua mạng Zigbee</t>
  </si>
  <si>
    <t>B20DCDT128</t>
  </si>
  <si>
    <t>Đinh Quang</t>
  </si>
  <si>
    <t>06/06/2002</t>
  </si>
  <si>
    <t>Phát nhạc dựa trên nhận diện cảm xúc trên khuôn mặt sử dụng Raspberry Pi 4</t>
  </si>
  <si>
    <t>B20DCDT194</t>
  </si>
  <si>
    <t>Nguyễn Sơn</t>
  </si>
  <si>
    <t>Tùng</t>
  </si>
  <si>
    <t>23/06/2002</t>
  </si>
  <si>
    <t>Xây dựng hệ thống điểm danh sinh viên qua RFID</t>
  </si>
  <si>
    <t>B20DCDT131</t>
  </si>
  <si>
    <t>Tô Văn</t>
  </si>
  <si>
    <t>09/04/2002</t>
  </si>
  <si>
    <t>Giám sát và điều khiển mô hình nhà thông minh trên giao diện web</t>
  </si>
  <si>
    <t>B20DCDT020</t>
  </si>
  <si>
    <t>Tạ Ngọc</t>
  </si>
  <si>
    <t>Bích</t>
  </si>
  <si>
    <t>12/03/2002</t>
  </si>
  <si>
    <t>Xây dựng hệ thống quan trắc ứng dụng open source Grafana và Prometheus</t>
  </si>
  <si>
    <t>B20DCDT192</t>
  </si>
  <si>
    <t>Trương Minh</t>
  </si>
  <si>
    <t>Tuấn</t>
  </si>
  <si>
    <t>10/02/2000</t>
  </si>
  <si>
    <t>Thiết kế và phát triển thiết bị bay Quadcopter</t>
  </si>
  <si>
    <t>B20DCDT158</t>
  </si>
  <si>
    <t>La Thị Hồng</t>
  </si>
  <si>
    <t>Nhung</t>
  </si>
  <si>
    <t>12/08/2002</t>
  </si>
  <si>
    <t>Nghiên cứu phương pháp loại bỏ phản hồi âm thanh sử dụng bộ lọc thích nghi và ứng dụng</t>
  </si>
  <si>
    <t>B20DCDT190</t>
  </si>
  <si>
    <t>Nguyễn Trung</t>
  </si>
  <si>
    <t>03/12/2002</t>
  </si>
  <si>
    <t>Nghiên cứu phương pháp chống ồn chủ động sử dụng thuật toán thích nghi và ứng dụng</t>
  </si>
  <si>
    <t>B20DCDT197</t>
  </si>
  <si>
    <t>Lê Chí</t>
  </si>
  <si>
    <t>Tuyến</t>
  </si>
  <si>
    <t>09/12/2002</t>
  </si>
  <si>
    <t>Bãi đỗ xe thông minh tích hợp nhận diện biển số xe vào thẻ từ.</t>
  </si>
  <si>
    <t>B20DCDT011</t>
  </si>
  <si>
    <t>Lưu Ngọc</t>
  </si>
  <si>
    <t>12/02/2001</t>
  </si>
  <si>
    <t>Thiết kế, thử nghiệm ổ cắm thông minh điều khiển bằng giọng nói</t>
  </si>
  <si>
    <t>B20DCDT212</t>
  </si>
  <si>
    <t>Bùi Thị Hương</t>
  </si>
  <si>
    <t>Trà</t>
  </si>
  <si>
    <t>03/11/2002</t>
  </si>
  <si>
    <t>Xây dựng hệ thống quan trắc khí tượng sử dụng nền tảng Grafana</t>
  </si>
  <si>
    <t>B20DCDT049</t>
  </si>
  <si>
    <t>Phạm Thành</t>
  </si>
  <si>
    <t>Đạt</t>
  </si>
  <si>
    <t>12/07/2002</t>
  </si>
  <si>
    <t>Phát triển hệ thống đo lường, giám sát chất lượng không khí trong nhà</t>
  </si>
  <si>
    <t>B20DCDT142</t>
  </si>
  <si>
    <t>Mười</t>
  </si>
  <si>
    <t>19/03/2002</t>
  </si>
  <si>
    <t>Phát triển hệ thống đo lường và hiển thị chất lượng đất</t>
  </si>
  <si>
    <t>B20DCDT151</t>
  </si>
  <si>
    <t>Nguyễn Minh</t>
  </si>
  <si>
    <t>Nghĩa</t>
  </si>
  <si>
    <t>30/10/2002</t>
  </si>
  <si>
    <t>Thiết kế máy bán hàng tự động sử dụng phương thức thanh toán QR code</t>
  </si>
  <si>
    <t>B20DCDT173</t>
  </si>
  <si>
    <t>Đoàn Thị Như</t>
  </si>
  <si>
    <t>Quỳnh</t>
  </si>
  <si>
    <t>24/11/2002</t>
  </si>
  <si>
    <t>Xây dựng mô hình mạng cảm biến để giám sát và điều khiển thiết bị điện trong nhà</t>
  </si>
  <si>
    <t>B20DCDT203</t>
  </si>
  <si>
    <t>Phan Quang</t>
  </si>
  <si>
    <t>Thành</t>
  </si>
  <si>
    <t>24/12/2002</t>
  </si>
  <si>
    <t>Xây dựng hệ thống phân loại và quản lý sản phẩm bằng mã QR</t>
  </si>
  <si>
    <t>B20DCDT054</t>
  </si>
  <si>
    <t>Lưu Việt</t>
  </si>
  <si>
    <t>25/04/2002</t>
  </si>
  <si>
    <t>Xây hệ thống giám sát và cảnh báo cháy và rò rỉ khí gas cho nhà thông minh</t>
  </si>
  <si>
    <t>B20DCDT031</t>
  </si>
  <si>
    <t>Dũng</t>
  </si>
  <si>
    <t>12/11/2002</t>
  </si>
  <si>
    <t>Nghiên cứu xây dựng bãi đỗ xe thông minh</t>
  </si>
  <si>
    <t>B20DCDT075</t>
  </si>
  <si>
    <t>Lê Trương Đức</t>
  </si>
  <si>
    <t>22/03/2002</t>
  </si>
  <si>
    <t>Cánh tay robot sắp xếp hàng hóa</t>
  </si>
  <si>
    <t>B20DCDT149</t>
  </si>
  <si>
    <t>Hoàng Trọng</t>
  </si>
  <si>
    <t>22/02/2002</t>
  </si>
  <si>
    <t>Hệ thống báo cháy thông minh</t>
  </si>
  <si>
    <t>B20DCDT064</t>
  </si>
  <si>
    <t>Tạ Hồng</t>
  </si>
  <si>
    <t>Hải</t>
  </si>
  <si>
    <t>10/11/2002</t>
  </si>
  <si>
    <t>Thiết kế hệ thống bãi đỗ xe thông minh</t>
  </si>
  <si>
    <t>B20DCDT084</t>
  </si>
  <si>
    <t>Dương Quang</t>
  </si>
  <si>
    <t>01/01/2002</t>
  </si>
  <si>
    <t>Thiết kế và phát triển hệ thống cảnh báo rò rỉ khí gas</t>
  </si>
  <si>
    <t>B20DCDT125</t>
  </si>
  <si>
    <t>Lưu Thị</t>
  </si>
  <si>
    <t>28/09/2002</t>
  </si>
  <si>
    <t>Xây dựng bản đồ và hệ thống giám sát môi trường cho xe tự hành</t>
  </si>
  <si>
    <t>B20DCDT033</t>
  </si>
  <si>
    <t>Phạm Tiến</t>
  </si>
  <si>
    <t>09/06/2002</t>
  </si>
  <si>
    <t>Nhận dạng và bóc tách văn bản nhờ kỹ thuật nhận dạng quang học OCR</t>
  </si>
  <si>
    <t>B20DCDT201</t>
  </si>
  <si>
    <t>Lại Văn</t>
  </si>
  <si>
    <t>18/03/2002</t>
  </si>
  <si>
    <t>Xây dựng hệ thống bãi đỗ xe thông minh và tự động thông báo chỉ dẫn đường đi</t>
  </si>
  <si>
    <t>B20DCDT052</t>
  </si>
  <si>
    <t>Nguyễn Thành</t>
  </si>
  <si>
    <t>Đô</t>
  </si>
  <si>
    <t>17/05/2002</t>
  </si>
  <si>
    <t>Hệ thống điều khiển nhà cho người khiếm khuyết bằng giọng nói và cử chỉ</t>
  </si>
  <si>
    <t>B20DCDT078</t>
  </si>
  <si>
    <t>Vũ Ngọc</t>
  </si>
  <si>
    <t>Hoàn</t>
  </si>
  <si>
    <t>13/03/2002</t>
  </si>
  <si>
    <t>Xây dựng hệ thống băng truyền phân loại sản phẩm dựa vào màu sắc</t>
  </si>
  <si>
    <t>B20DCDT209</t>
  </si>
  <si>
    <t>Đồng Đức</t>
  </si>
  <si>
    <t>Thịnh</t>
  </si>
  <si>
    <t>24/05/2002</t>
  </si>
  <si>
    <t>Hệ thống IoT giám sát môi trường và phòng chống cháy nổ cho nhà ở</t>
  </si>
  <si>
    <t>B20DCDT127</t>
  </si>
  <si>
    <t>07/11/2002</t>
  </si>
  <si>
    <t>Xây dựng hệ thống điều khiển IoT bằng giọng nói</t>
  </si>
  <si>
    <t>B20DCDT174</t>
  </si>
  <si>
    <t>29/06/2002</t>
  </si>
  <si>
    <t>Thiết kế hệ thống giám sát sức khỏe sử dụng giao tiếp CoAP</t>
  </si>
  <si>
    <t>B20DCDT032</t>
  </si>
  <si>
    <t>05/04/2002</t>
  </si>
  <si>
    <t>Nhận dạng và bóc tách văn bản nhờ kỹ thuật nhận dạng quang học OCR. </t>
  </si>
  <si>
    <t>B20DCDT112</t>
  </si>
  <si>
    <t>Đỗ Trọng</t>
  </si>
  <si>
    <t>Khôi</t>
  </si>
  <si>
    <t>Thiết kế mạch IOT quản lý chất lượng nước lại hồ nuôi tôm cá</t>
  </si>
  <si>
    <t>B20DCDT154</t>
  </si>
  <si>
    <t>Bùi Hoàng</t>
  </si>
  <si>
    <t>Ngọc</t>
  </si>
  <si>
    <t>22/07/2002</t>
  </si>
  <si>
    <t>Giám sát và quản lí các thiết bị điện trong nhà thông qua trợ lí ảo</t>
  </si>
  <si>
    <t>B20DCDT196</t>
  </si>
  <si>
    <t>Phạm</t>
  </si>
  <si>
    <t>Tuyên</t>
  </si>
  <si>
    <t>17/07/2002</t>
  </si>
  <si>
    <t>Thiết kế và phát triển hệ thống IoT giám sát sức khỏe</t>
  </si>
  <si>
    <t>B20DCDT135</t>
  </si>
  <si>
    <t>Hoàng Văn</t>
  </si>
  <si>
    <t>04/04/2002</t>
  </si>
  <si>
    <t>Xây dựng nhà thông minh sử dụng  Arduino Uno và ESP32 CAM</t>
  </si>
  <si>
    <t>B20DCDT022</t>
  </si>
  <si>
    <t>Có</t>
  </si>
  <si>
    <t>02/07/2002</t>
  </si>
  <si>
    <t>Xây dựng bộ thiết bị theo dõi và giám sát nhà từ xa</t>
  </si>
  <si>
    <t>B20DCDT177</t>
  </si>
  <si>
    <t>Siêu</t>
  </si>
  <si>
    <t>Phát triển hệ thống IoT cho nông nghiệp sử dụng Raspberry Pi và Coze AI</t>
  </si>
  <si>
    <t>B20DCDT202</t>
  </si>
  <si>
    <t>Ngô Tiến</t>
  </si>
  <si>
    <t>Xây dựng hệ thống đèn đường dựa trên mạng LoRa Mesh</t>
  </si>
  <si>
    <t>B20DCDT028</t>
  </si>
  <si>
    <t>10/01/2002</t>
  </si>
  <si>
    <t>Thiết kế và mô phỏng hệ thống truyền tin đơn giản ứng dụng mã kiểm tra và sửa lỗi Hamming trên FPGA</t>
  </si>
  <si>
    <t>B20DCDT104</t>
  </si>
  <si>
    <t>Vũ Khánh</t>
  </si>
  <si>
    <t>Kiên</t>
  </si>
  <si>
    <t>20/12/2002</t>
  </si>
  <si>
    <t>Mô phỏng và thiết kế bộ truyền tin đơn giản ứng dụng mã phát hiện và sửa sai Reed Solomon trên FPGA</t>
  </si>
  <si>
    <t>B20DCDT136</t>
  </si>
  <si>
    <t>20/09/2002</t>
  </si>
  <si>
    <t>Nghiên cứu, mô phỏng các bộ lọc thích nghi sử dụng Matlab</t>
  </si>
  <si>
    <t>B20DCDT095</t>
  </si>
  <si>
    <t>Mai Việt</t>
  </si>
  <si>
    <t>Hưng</t>
  </si>
  <si>
    <t>Nghiên cứu, mô phỏng các phương pháp mã hóa tiếng nói tốc độ thấp sử dụng Matlab</t>
  </si>
  <si>
    <t>B20DCDT119</t>
  </si>
  <si>
    <t>Ngô Hải</t>
  </si>
  <si>
    <t>Long</t>
  </si>
  <si>
    <t>Nghiên cứu các giải pháp thu thập năng lượng từ sóng vô tuyến cho các thiết bị IoT</t>
  </si>
  <si>
    <t>B20DCDT152</t>
  </si>
  <si>
    <t>Phan Chính</t>
  </si>
  <si>
    <t>Xây dựng hề thống tự động phân loại sản phẩm ứng dụng camera AI</t>
  </si>
  <si>
    <t>B20DCDT088</t>
  </si>
  <si>
    <t>20/01/2002</t>
  </si>
  <si>
    <t>Xây dựng hệ thống IoT giám sát và điều khiển nồng độ khí CO2 trong tòa nhà làm việc công sở</t>
  </si>
  <si>
    <t>B20DCDT015</t>
  </si>
  <si>
    <t>19/09/2002</t>
  </si>
  <si>
    <t xml:space="preserve">Thiết kế bộ khuyếch đại vì sai folded cascode </t>
  </si>
  <si>
    <t>B20DCDT098</t>
  </si>
  <si>
    <t>Nguyễn Quang</t>
  </si>
  <si>
    <t>11/09/2002</t>
  </si>
  <si>
    <t>Nghiên cứu, xây dựng thiết bị đọc cảm biến nhiệt độ Thermocouple và điều khiển Relay bán dẫn.</t>
  </si>
  <si>
    <t>B20DCDT187</t>
  </si>
  <si>
    <t>Nguyễn Đỗ Anh</t>
  </si>
  <si>
    <t>Tú</t>
  </si>
  <si>
    <t>06/08/2002</t>
  </si>
  <si>
    <t>Nghiên cứu các thuật toán tối ưu trong thiết kế vật lý và ứng dụng</t>
  </si>
  <si>
    <t>B20DCDT215</t>
  </si>
  <si>
    <t>Đinh Văn</t>
  </si>
  <si>
    <t>Trung</t>
  </si>
  <si>
    <t>01/03/2002</t>
  </si>
  <si>
    <t>Thiết kê mô hình RTL và kiểm thử UVM cho giao tiếp AHB-APB (RTL Design and UVM Verification for AHB_APB_bridge protocol)</t>
  </si>
  <si>
    <t>B20DCDT005</t>
  </si>
  <si>
    <t>Xây dựng hệ thống xác thực dữ liệu sử dụng FPGA</t>
  </si>
  <si>
    <t>B20DCDT058</t>
  </si>
  <si>
    <t>Trần Hữu</t>
  </si>
  <si>
    <t>27/05/2002</t>
  </si>
  <si>
    <t>Nghiên cứu và xây dựng cân tính tiền thông minh sử dụng Raspberry Pi</t>
  </si>
  <si>
    <t>B20DCDT138</t>
  </si>
  <si>
    <t>Nguyễn Nhật</t>
  </si>
  <si>
    <t>16/11/2002</t>
  </si>
  <si>
    <t>Nghiên cứu và xây dựng màn hình điều khiển các thiết bị trong gia đình sử dụng Raspberry Pi 4</t>
  </si>
  <si>
    <t>B20DCDT171</t>
  </si>
  <si>
    <t>Bùi Minh</t>
  </si>
  <si>
    <t>Quý</t>
  </si>
  <si>
    <t>17/01/2002</t>
  </si>
  <si>
    <t>Thiết kế bộ vi xử lý RISC-V bằng ngôn ngữ Verilog</t>
  </si>
  <si>
    <t>B20DCDT116</t>
  </si>
  <si>
    <t>Hà Hoàng</t>
  </si>
  <si>
    <t>Linh</t>
  </si>
  <si>
    <t>17/10/2002</t>
  </si>
  <si>
    <t>Xe điều khiển tích hợp camera</t>
  </si>
  <si>
    <t>B20DCDT159</t>
  </si>
  <si>
    <t>Lê Tiến</t>
  </si>
  <si>
    <t>Phát</t>
  </si>
  <si>
    <t>Cánh tay máy Robot vẽ tranh</t>
  </si>
  <si>
    <t>B20DCDT178</t>
  </si>
  <si>
    <t>Lê Anh</t>
  </si>
  <si>
    <t>Sơn</t>
  </si>
  <si>
    <t>30/09/2002</t>
  </si>
  <si>
    <t>Thiết kế xe tự hành dựa trên ROS2</t>
  </si>
  <si>
    <t>B20DCDT213</t>
  </si>
  <si>
    <t>Nguyễn Năng</t>
  </si>
  <si>
    <t>MÔ HÌNH BĂNG TRUYỀN PHÂN LOẠI HÀNG HÓA DỰA TRÊN MÃ QR CODE HOẶC MÃ VẠCH</t>
  </si>
  <si>
    <t>B20DCDT118</t>
  </si>
  <si>
    <t>Ứng dụng Keyword spotting trong điều khiển nhà thông minh</t>
  </si>
  <si>
    <t>B20DCDT227</t>
  </si>
  <si>
    <t>Xuân Tiến</t>
  </si>
  <si>
    <t>Vinh</t>
  </si>
  <si>
    <t>22/10/2002</t>
  </si>
  <si>
    <t>Xây dựng Smart Home dựa trên nền tảng ESP RainMaker kết hợp Voice Assistant</t>
  </si>
  <si>
    <t>B20DCDT016</t>
  </si>
  <si>
    <t>Nguyễn Việt</t>
  </si>
  <si>
    <t>05/07/2002</t>
  </si>
  <si>
    <t>Phát triển hệ thống giám sát và quản lý pin ứng dụng Edge Computing</t>
  </si>
  <si>
    <t>B20DCDT124</t>
  </si>
  <si>
    <t>Nguyễn Công</t>
  </si>
  <si>
    <t>Lý</t>
  </si>
  <si>
    <t>04/11/2002</t>
  </si>
  <si>
    <t xml:space="preserve">ThS. Nguyễn Quang Biên </t>
  </si>
  <si>
    <t>Xây dựng hệ thống IoT trong giám sát và điều khiển hệ thống pin năng lượng mặt trời công suất nhỏ</t>
  </si>
  <si>
    <t>B20DCDT115</t>
  </si>
  <si>
    <t>Liên</t>
  </si>
  <si>
    <t>Xây dựng ứng dụng IOT: Trạm quan trắc và cảnh báo thời tiết</t>
  </si>
  <si>
    <t>B20DCDT147</t>
  </si>
  <si>
    <t>Nam</t>
  </si>
  <si>
    <t>11/06/2001</t>
  </si>
  <si>
    <t>Thiết kế, xây dựng dây chuyền tự động phân loại sản phẩm và quản lý hàng hóa trực tuyến</t>
  </si>
  <si>
    <t>B20DCDT164</t>
  </si>
  <si>
    <t>Phượng</t>
  </si>
  <si>
    <t>Thiết kế thử nghiệm đồng hồ thông minh trên nền tảng Rain Maker</t>
  </si>
  <si>
    <t>B20DCDT200</t>
  </si>
  <si>
    <t>Đinh Duy</t>
  </si>
  <si>
    <t>26/11/2002</t>
  </si>
  <si>
    <t>Xây dựng ứng dụng IOT: bộ điều khiển tập trung trong mô hình nhà thông minh</t>
  </si>
  <si>
    <t>B20DCDT107</t>
  </si>
  <si>
    <t>Đào Trọng</t>
  </si>
  <si>
    <t>ThS. Đào Thanh Huyền</t>
  </si>
  <si>
    <t>Xây dựng mô hình IOT giám sát và điều khiển môi trường vườn</t>
  </si>
  <si>
    <t>B20DCDT134</t>
  </si>
  <si>
    <t>Đoàn Công</t>
  </si>
  <si>
    <t>Hệ thống giám sát chất lượng không khí và điều khiển thiết bị qua Internet</t>
  </si>
  <si>
    <t>B20DCDT077</t>
  </si>
  <si>
    <t>Ninh Thị</t>
  </si>
  <si>
    <t>Hoa</t>
  </si>
  <si>
    <t>TS. Trần Thị Thuý Hà</t>
  </si>
  <si>
    <t>Xây dựng hệ thống cảm biến ứng dụng trong mô hình nhà thông minh</t>
  </si>
  <si>
    <t>B20DCDT021</t>
  </si>
  <si>
    <t>Binh</t>
  </si>
  <si>
    <t>19/07/2002</t>
  </si>
  <si>
    <t>Nghiên cứu, xây dựng xe robot điều khiển bằng cử chỉ cơ thể</t>
  </si>
  <si>
    <t>B20DCDT092</t>
  </si>
  <si>
    <t>Giáp Thị</t>
  </si>
  <si>
    <t>Huyền</t>
  </si>
  <si>
    <t>Phân loại trái cây bằng khối lượng và lưu dữ liệu trên My SQL</t>
  </si>
  <si>
    <t>B20DCDT137</t>
  </si>
  <si>
    <t>22/12/2002</t>
  </si>
  <si>
    <t>Nghiên cứu, xây dựng xe robot thám hiểm sử dụng raspberry Pi 4</t>
  </si>
  <si>
    <t>B20DCDT185</t>
  </si>
  <si>
    <t>Tín</t>
  </si>
  <si>
    <t>19/08/2002</t>
  </si>
  <si>
    <t xml:space="preserve">Dự kiến nhà thông minh mở khóa bằng sinh trắc học 
</t>
  </si>
  <si>
    <t>B20DCDT229</t>
  </si>
  <si>
    <t>Đỗ Đức</t>
  </si>
  <si>
    <t>Vượng</t>
  </si>
  <si>
    <t>03/02/2002</t>
  </si>
  <si>
    <t>Hệ thống chấm thi trắc nghiệm tự động</t>
  </si>
  <si>
    <t>B20DCDT096</t>
  </si>
  <si>
    <t>Thiết kế và triển khai IoT cho vườn thông minh sử dụng pin năng lượng Mặt trời</t>
  </si>
  <si>
    <t>B20DCDT180</t>
  </si>
  <si>
    <t>Phan Thế</t>
  </si>
  <si>
    <t>11/10/2002</t>
  </si>
  <si>
    <t>Thiết kế hệ thống nhà thông minh</t>
  </si>
  <si>
    <t>B20DCDT073</t>
  </si>
  <si>
    <t>Hà Đức</t>
  </si>
  <si>
    <t>Xây dựng Robot tự hành ứng dụng SLAM</t>
  </si>
  <si>
    <t>B20DCDT189</t>
  </si>
  <si>
    <t>Ứng dụng thị giác máy tính điều khiển cánh tay Robot</t>
  </si>
  <si>
    <t>B20DCDT156</t>
  </si>
  <si>
    <t>Nguyệt</t>
  </si>
  <si>
    <t>01/10/2002</t>
  </si>
  <si>
    <t>Chuyển Đổi Ngôn Ngữ Thường Sang Ngôn Ngữ Ký Hiệu Bằng AI Giúp  Người Khiếm Thị Đọc Các Thông Tin trên mạng xã hội</t>
  </si>
  <si>
    <t>B20DCDT026</t>
  </si>
  <si>
    <t>Trần Đình</t>
  </si>
  <si>
    <t>Chiến</t>
  </si>
  <si>
    <t>09/02/2002</t>
  </si>
  <si>
    <t>Mô hình khoá cửa thông minh nhận diện khuôn mặt bằng xử lý ảnh</t>
  </si>
  <si>
    <t>B20DCDT055</t>
  </si>
  <si>
    <t>21/11/2002</t>
  </si>
  <si>
    <t>Hệ thống báo cháy và chữa cháy tự động</t>
  </si>
  <si>
    <t>B20DCDT218</t>
  </si>
  <si>
    <t>Trịnh</t>
  </si>
  <si>
    <t>31/07/2002</t>
  </si>
  <si>
    <t>Tìm hiểu, xây dựng hệ thống khóa dựa trên RFID</t>
  </si>
  <si>
    <t>B20DCDT040</t>
  </si>
  <si>
    <t>Vương Đức</t>
  </si>
  <si>
    <t>02/02/2002</t>
  </si>
  <si>
    <t>Thiết kế hệ thống khóa cửa thông minh đa năng</t>
  </si>
  <si>
    <t>Phản biện  (Khoa)</t>
  </si>
  <si>
    <t>Phản biện</t>
  </si>
  <si>
    <t>Nguyễn Trung Hiếu</t>
  </si>
  <si>
    <t>Nguyễn Quốc Uy</t>
  </si>
  <si>
    <t>Nguyễn Quốc Dinh</t>
  </si>
  <si>
    <t>(Thành viên Doanh nghiệp)</t>
  </si>
  <si>
    <t>Đinh Quang Ngọc</t>
  </si>
  <si>
    <t>Nguyễn Ngọc Minh</t>
  </si>
  <si>
    <t>Trịnh Trung Hiếu</t>
  </si>
  <si>
    <t>Nguyễn Thị Hương Thảo</t>
  </si>
  <si>
    <t>Lương Công Duẩn</t>
  </si>
  <si>
    <t>Trần Thị Thục Linh</t>
  </si>
  <si>
    <t>Chu Văn Bền</t>
  </si>
  <si>
    <t>Phạm Hoàng Anh</t>
  </si>
  <si>
    <t>Trương Minh Đức</t>
  </si>
  <si>
    <t>Trương Cao Dũng</t>
  </si>
  <si>
    <t>Đỗ Duy Hiệp</t>
  </si>
  <si>
    <t>Trần Tuấn Anh</t>
  </si>
  <si>
    <t>Vũ Anh Đào</t>
  </si>
  <si>
    <t>Lê Minh Tuấn</t>
  </si>
  <si>
    <t>Nguyễn Thế Vĩnh</t>
  </si>
  <si>
    <t>Phạm Văn Sự</t>
  </si>
  <si>
    <t>Trần Thị Thanh Thủy</t>
  </si>
  <si>
    <t>Mai Thị Nghĩa</t>
  </si>
  <si>
    <t>Hoàng Sơn</t>
  </si>
  <si>
    <t>Trần Thị Thúy Hà</t>
  </si>
  <si>
    <t>Bùi Thị Dân</t>
  </si>
  <si>
    <t>Nguyễn Quang Biên</t>
  </si>
  <si>
    <t>Đào Thanh Huyền</t>
  </si>
  <si>
    <t>Lê Đức Toàn</t>
  </si>
  <si>
    <t>Chu Văn Cường</t>
  </si>
  <si>
    <t>HỌC VIỆN CÔNG NGHỆ BƯU CHÍNH VIỄN THÔNG</t>
  </si>
  <si>
    <t>CỘNG HÒA XÃ HỘI CHỦ NGHĨA VIỆT NAM</t>
  </si>
  <si>
    <t>KHOA KỸ THUẬT ĐIỆN TỬ 1</t>
  </si>
  <si>
    <t>Độc lập - Tự do - Hạnh phúc</t>
  </si>
  <si>
    <t>Hà Nội, ngày       tháng     năm 2024</t>
  </si>
  <si>
    <t>DANH SÁCH PHÂN CÔNG HƯỚNG DẪN SINH VIÊN LÀM ĐỒ ÁN TỐT NGHIỆP</t>
  </si>
  <si>
    <t>VÀ TÊN ĐỀ TÀI ĐỒ ÁN TỐT NGHIỆP</t>
  </si>
  <si>
    <t>Khóa: 2020-2024</t>
  </si>
  <si>
    <t>Hệ đào tạo: ĐH chính quy</t>
  </si>
  <si>
    <t>Đơn vị đào tạo: Khoa Kỹ thuật Điện tử 1</t>
  </si>
  <si>
    <t xml:space="preserve">Ngành: </t>
  </si>
  <si>
    <t>TT</t>
  </si>
  <si>
    <t>Làm đồ án/Học phần TTTN</t>
  </si>
  <si>
    <t>xây hệ thống giám sát và cảnh báo cháy và rò rỉ khí gas cho nhà thông minh</t>
  </si>
  <si>
    <t>B20DCDT019</t>
  </si>
  <si>
    <t>Đỗ Xuân</t>
  </si>
  <si>
    <t>Bắc</t>
  </si>
  <si>
    <t>26/01/2002</t>
  </si>
  <si>
    <t>B20DCDT061</t>
  </si>
  <si>
    <t>Hoàng Như Ngọc</t>
  </si>
  <si>
    <t>Hà</t>
  </si>
  <si>
    <t>B20DCDT057</t>
  </si>
  <si>
    <t>B20DCDT081</t>
  </si>
  <si>
    <t>Đào Huy</t>
  </si>
  <si>
    <t>Hùng</t>
  </si>
  <si>
    <t>29/09/2002</t>
  </si>
  <si>
    <t>B20DCDT024</t>
  </si>
  <si>
    <t>Phạm Huy</t>
  </si>
  <si>
    <t>Cương</t>
  </si>
  <si>
    <t>27/07/2002</t>
  </si>
  <si>
    <t>B20DCDT086</t>
  </si>
  <si>
    <t>Nguyễn Đức</t>
  </si>
  <si>
    <t>B20DCDT041</t>
  </si>
  <si>
    <t>Dương</t>
  </si>
  <si>
    <t>14/04/2002</t>
  </si>
  <si>
    <t>B20DCDT066</t>
  </si>
  <si>
    <t>Đỗ Văn</t>
  </si>
  <si>
    <t>Hảo</t>
  </si>
  <si>
    <t>01/05/2002</t>
  </si>
  <si>
    <t>B20DCDT182</t>
  </si>
  <si>
    <t>Đỗ Quý</t>
  </si>
  <si>
    <t>Tân</t>
  </si>
  <si>
    <t>05/10/2002</t>
  </si>
  <si>
    <t>B20DCDT009</t>
  </si>
  <si>
    <t>15/11/2002</t>
  </si>
  <si>
    <t>B20DCDT087</t>
  </si>
  <si>
    <t>23/08/2002</t>
  </si>
  <si>
    <t>B20DCDT091</t>
  </si>
  <si>
    <t>Vương Văn</t>
  </si>
  <si>
    <t>23/05/2002</t>
  </si>
  <si>
    <t>B20DCDT114</t>
  </si>
  <si>
    <t>Nguyễn Vũ</t>
  </si>
  <si>
    <t>Lập</t>
  </si>
  <si>
    <t>B20DCDT102</t>
  </si>
  <si>
    <t>Phạm Trung</t>
  </si>
  <si>
    <t>B20DCDT093</t>
  </si>
  <si>
    <t>Bùi Văn</t>
  </si>
  <si>
    <t>28/07/2002</t>
  </si>
  <si>
    <t>B20DCDT085</t>
  </si>
  <si>
    <t>Mai Văn</t>
  </si>
  <si>
    <t>26/05/2002</t>
  </si>
  <si>
    <t>B20DCDT150</t>
  </si>
  <si>
    <t>Lương Văn</t>
  </si>
  <si>
    <t>10/03/2002</t>
  </si>
  <si>
    <t>B20DCDT214</t>
  </si>
  <si>
    <t>Nguyễn Quốc</t>
  </si>
  <si>
    <t>Trọng</t>
  </si>
  <si>
    <t>28/03/2002</t>
  </si>
  <si>
    <t>B20DCDT145</t>
  </si>
  <si>
    <t>20/07/2002</t>
  </si>
  <si>
    <t>B20DCDT097</t>
  </si>
  <si>
    <t>23/07/2002</t>
  </si>
  <si>
    <t>B20DCDT108</t>
  </si>
  <si>
    <t>Đặng Ngọc</t>
  </si>
  <si>
    <t>08/08/2002</t>
  </si>
  <si>
    <t>B20DCDT048</t>
  </si>
  <si>
    <t>23/02/2002</t>
  </si>
  <si>
    <t>B20DCDT094</t>
  </si>
  <si>
    <t>16/10/2002</t>
  </si>
  <si>
    <t>B20DCDT038</t>
  </si>
  <si>
    <t>Tạ Đức</t>
  </si>
  <si>
    <t>11/02/2002</t>
  </si>
  <si>
    <t>B20DCDT060</t>
  </si>
  <si>
    <t>Giỏi</t>
  </si>
  <si>
    <t>B20DCDT140</t>
  </si>
  <si>
    <t>Trịnh Xuân</t>
  </si>
  <si>
    <t>B20DCDT160</t>
  </si>
  <si>
    <t>Lê Hồng</t>
  </si>
  <si>
    <t>Phong</t>
  </si>
  <si>
    <t>02/09/2002</t>
  </si>
  <si>
    <t>B20DCDT166</t>
  </si>
  <si>
    <t>Đỗ Minh</t>
  </si>
  <si>
    <t>Quân</t>
  </si>
  <si>
    <t>B20DCDT090</t>
  </si>
  <si>
    <t>Thái Chử Tuấn</t>
  </si>
  <si>
    <t>01/09/2002</t>
  </si>
  <si>
    <t>B20DCDT157</t>
  </si>
  <si>
    <t>Võ Quang</t>
  </si>
  <si>
    <t>Nhật</t>
  </si>
  <si>
    <t>xây dựng xe cân bằng</t>
  </si>
  <si>
    <t>B20DCDT103</t>
  </si>
  <si>
    <t>Trịnh Minh</t>
  </si>
  <si>
    <t>21/02/2002</t>
  </si>
  <si>
    <t>B20DCDT139</t>
  </si>
  <si>
    <t>Phan Đắc</t>
  </si>
  <si>
    <t>11/06/2002</t>
  </si>
  <si>
    <t>B20DCDT211</t>
  </si>
  <si>
    <t>Nguyễn Bá</t>
  </si>
  <si>
    <t>B20DCDT208</t>
  </si>
  <si>
    <t>Đỗ Công</t>
  </si>
  <si>
    <t>Thế</t>
  </si>
  <si>
    <t>11/03/2002</t>
  </si>
  <si>
    <t>B20DCDT053</t>
  </si>
  <si>
    <t>Bùi Ngọc</t>
  </si>
  <si>
    <t>B20DCDT101</t>
  </si>
  <si>
    <t>B20DCDT205</t>
  </si>
  <si>
    <t>Thắng</t>
  </si>
  <si>
    <t>26/08/2002</t>
  </si>
  <si>
    <t>B20DCDT186</t>
  </si>
  <si>
    <t>Lê Minh</t>
  </si>
  <si>
    <t>B20DCDT001</t>
  </si>
  <si>
    <t>B20DCDT153</t>
  </si>
  <si>
    <t>Triệu Tuấn</t>
  </si>
  <si>
    <t>29/10/2002</t>
  </si>
  <si>
    <t>B20DCDT220</t>
  </si>
  <si>
    <t>Nguyễn Hợp</t>
  </si>
  <si>
    <t>Trường</t>
  </si>
  <si>
    <t>B20DCDT167</t>
  </si>
  <si>
    <t>Nguyễn Anh</t>
  </si>
  <si>
    <t>B20DCDT034</t>
  </si>
  <si>
    <t>Bùi Đức</t>
  </si>
  <si>
    <t>19/10/2002</t>
  </si>
  <si>
    <t>B20DCDT042</t>
  </si>
  <si>
    <t>Phạm Quang</t>
  </si>
  <si>
    <t>21/05/2002</t>
  </si>
  <si>
    <t>B20DCDT013</t>
  </si>
  <si>
    <t>31/05/2002</t>
  </si>
  <si>
    <t>B20DCDT045</t>
  </si>
  <si>
    <t>Lê Duy</t>
  </si>
  <si>
    <t>15/10/2002</t>
  </si>
  <si>
    <t>B20DCDT143</t>
  </si>
  <si>
    <t>Hướng Thành</t>
  </si>
  <si>
    <t>05/09/2002</t>
  </si>
  <si>
    <t>B20DCDT223</t>
  </si>
  <si>
    <t>Đinh Thế</t>
  </si>
  <si>
    <t>25/06/2002</t>
  </si>
  <si>
    <t>B20DCDT110</t>
  </si>
  <si>
    <t>Nguyễn Đăng</t>
  </si>
  <si>
    <t>Khoa</t>
  </si>
  <si>
    <t>B20DCDT216</t>
  </si>
  <si>
    <t>Lê Đức</t>
  </si>
  <si>
    <t>04/12/2002</t>
  </si>
  <si>
    <t>B20DCDT172</t>
  </si>
  <si>
    <t>Quyết</t>
  </si>
  <si>
    <t>02/04/2002</t>
  </si>
  <si>
    <t>B20DCDT067</t>
  </si>
  <si>
    <t>Cao Duy</t>
  </si>
  <si>
    <t>Hậu</t>
  </si>
  <si>
    <t>B20DCDT179</t>
  </si>
  <si>
    <t>Nguyễn Thái</t>
  </si>
  <si>
    <t>B20DCDT219</t>
  </si>
  <si>
    <t>Vũ Thành</t>
  </si>
  <si>
    <t>B20DCDT111</t>
  </si>
  <si>
    <t>07/08/2002</t>
  </si>
  <si>
    <t>B20DCDT099</t>
  </si>
  <si>
    <t>Hưởng</t>
  </si>
  <si>
    <t>15/01/2002</t>
  </si>
  <si>
    <t>B20DCDT144</t>
  </si>
  <si>
    <t>Nguyễn Hải</t>
  </si>
  <si>
    <t>07/04/2002</t>
  </si>
  <si>
    <t>B20DCDT148</t>
  </si>
  <si>
    <t>Đặng Quang</t>
  </si>
  <si>
    <t>Ninh</t>
  </si>
  <si>
    <t>25/07/2002</t>
  </si>
  <si>
    <t>B20DCDT106</t>
  </si>
  <si>
    <t>Khải</t>
  </si>
  <si>
    <t>17/12/2002</t>
  </si>
  <si>
    <t>B20DCDT121</t>
  </si>
  <si>
    <t>Lê Văn</t>
  </si>
  <si>
    <t>Luận</t>
  </si>
  <si>
    <t>14/12/2000</t>
  </si>
  <si>
    <t>B20DCDT162</t>
  </si>
  <si>
    <t>Dương Quốc</t>
  </si>
  <si>
    <t>Phương</t>
  </si>
  <si>
    <t>10/07/2002</t>
  </si>
  <si>
    <t>B20DCDT074</t>
  </si>
  <si>
    <t>Khuất Duy</t>
  </si>
  <si>
    <t>19/02/2002</t>
  </si>
  <si>
    <t>B20DCDT072</t>
  </si>
  <si>
    <t>Trần Mạnh</t>
  </si>
  <si>
    <t>Hiệp</t>
  </si>
  <si>
    <t>08/04/2002</t>
  </si>
  <si>
    <t>B20DCDT027</t>
  </si>
  <si>
    <t>Chu Cao</t>
  </si>
  <si>
    <t>15/04/2002</t>
  </si>
  <si>
    <t>B20DCDT224</t>
  </si>
  <si>
    <t>Hoàng Thế</t>
  </si>
  <si>
    <t>B20DCDT222</t>
  </si>
  <si>
    <t>26/12/2002</t>
  </si>
  <si>
    <t>B20DCDT051</t>
  </si>
  <si>
    <t>Điệp</t>
  </si>
  <si>
    <t>12/10/2002</t>
  </si>
  <si>
    <t>B20DCDT047</t>
  </si>
  <si>
    <t>28/12/2002</t>
  </si>
  <si>
    <t>B20DCDT165</t>
  </si>
  <si>
    <t>Đàm Minh</t>
  </si>
  <si>
    <t>B20DCDT133</t>
  </si>
  <si>
    <t>Vũ Duy</t>
  </si>
  <si>
    <t>B20DCDT043</t>
  </si>
  <si>
    <t>Dưỡng</t>
  </si>
  <si>
    <t>27/06/2002</t>
  </si>
  <si>
    <t>B20DCDT063</t>
  </si>
  <si>
    <t>Nguyễn Cao</t>
  </si>
  <si>
    <t>15/08/2002</t>
  </si>
  <si>
    <t>B20DCDT184</t>
  </si>
  <si>
    <t>Phạm Ngọc</t>
  </si>
  <si>
    <t>Tiến</t>
  </si>
  <si>
    <t>25/03/2002</t>
  </si>
  <si>
    <t>B20DCDT183</t>
  </si>
  <si>
    <t>10/02/2002</t>
  </si>
  <si>
    <t>B20DCDT062</t>
  </si>
  <si>
    <t>Cao Đức</t>
  </si>
  <si>
    <t>Hai</t>
  </si>
  <si>
    <t>B20DCDT050</t>
  </si>
  <si>
    <t>Trần Huy</t>
  </si>
  <si>
    <t>B20DCDT217</t>
  </si>
  <si>
    <t>Trần Quốc</t>
  </si>
  <si>
    <t>09/03/2002</t>
  </si>
  <si>
    <t>B20DCDT129</t>
  </si>
  <si>
    <t>Kiều Bùi Đức</t>
  </si>
  <si>
    <t>09/07/2002</t>
  </si>
  <si>
    <t>B20DCDT083</t>
  </si>
  <si>
    <t>30/03/2002</t>
  </si>
  <si>
    <t>B20DCDT210</t>
  </si>
  <si>
    <t>B20DCDT195</t>
  </si>
  <si>
    <t>19/05/2002</t>
  </si>
  <si>
    <t>B20DCDT007</t>
  </si>
  <si>
    <t>Bùi Văn Quốc</t>
  </si>
  <si>
    <t>16/12/2002</t>
  </si>
  <si>
    <t>Khoa Kỹ thuật Điện tử 1, Học viện Công nghệ Bưu chính Viễn thông</t>
  </si>
  <si>
    <t>Trung tâm Kỹ thuật, Đài Tiếng nói Việt Nam</t>
  </si>
  <si>
    <t>Tổng công ty Công nghiệp Công nghệ cao, Tập đoàn Viettel</t>
  </si>
  <si>
    <t>Trung tâm Vũ trụ, Tập đoàn Viettel</t>
  </si>
  <si>
    <t>Công ty Công nghệ Dolphin Việt Nam</t>
  </si>
  <si>
    <t>Ban cơ yếu Chính phủ</t>
  </si>
  <si>
    <t>ThS. Nguyễn Văn Nghị</t>
  </si>
  <si>
    <t>Mobifone</t>
  </si>
  <si>
    <t>Công ty Kinh doanh Mobifone Hà Nội</t>
  </si>
  <si>
    <t>ThS. Đinh Quang Quang</t>
  </si>
  <si>
    <t>TS. Nguyễn Hương Thảo</t>
  </si>
  <si>
    <t>TS. Vũ Anh Đào</t>
  </si>
  <si>
    <t>PGS.TS. Trương Cao Dũng</t>
  </si>
  <si>
    <t>Corrected name</t>
  </si>
  <si>
    <t>Confirmed: Cột C (trong bảng phân công PB đúng)</t>
  </si>
  <si>
    <t>Confirmed: Cột C (trong bảng phân công PB đúng) - Chỉ khác khoảng trống và dấu chấm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</si>
</sst>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name val="Aptos Narrow"/>
      <scheme val="minor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1"/>
      <name val="Aptos Narrow"/>
    </font>
    <font>
      <sz val="11"/>
      <name val="Aptos Narrow"/>
    </font>
    <font>
      <sz val="11"/>
      <name val="Tahoma"/>
    </font>
    <font>
      <b/>
      <sz val="14"/>
      <name val="Tahoma"/>
    </font>
    <font>
      <b/>
      <sz val="11"/>
      <name val="Tahoma"/>
    </font>
    <font>
      <sz val="10"/>
      <name val="Times New Roman"/>
    </font>
    <font>
      <b/>
      <sz val="10"/>
      <name val="Times New Roman"/>
    </font>
    <font>
      <sz val="10"/>
      <name val="Aptos Narrow"/>
    </font>
    <font>
      <sz val="11"/>
      <name val="Aptos Narrow"/>
    </font>
    <font>
      <sz val="10"/>
      <name val="Times New Roman"/>
    </font>
    <font>
      <sz val="10"/>
      <color rgb="FFFF0000"/>
      <name val="Times New Roman"/>
    </font>
    <font>
      <sz val="10"/>
      <color rgb="FF000000"/>
      <name val="Times New Roman"/>
    </font>
    <font>
      <sz val="10"/>
      <color rgb="FF242424"/>
      <name val="Times New Roman"/>
    </font>
    <font>
      <b/>
      <sz val="10"/>
      <name val="Times New Roman"/>
    </font>
    <font>
      <sz val="11"/>
      <name val="Times New Roman"/>
    </font>
    <font>
      <sz val="11"/>
      <color rgb="FFFF0000"/>
      <name val="Times New Roman"/>
    </font>
    <font>
      <sz val="11"/>
      <color rgb="FF000000"/>
      <name val="Times New Roman"/>
    </font>
    <font>
      <sz val="11"/>
      <color rgb="FF242424"/>
      <name val="Times New Roman"/>
    </font>
    <font>
      <b/>
      <sz val="11"/>
      <name val="Times New Roman"/>
    </font>
    <font>
      <i/>
      <sz val="11"/>
      <name val="Aptos Narrow"/>
    </font>
    <font>
      <b/>
      <u/>
      <sz val="12"/>
      <name val="Times New Roman"/>
    </font>
    <font>
      <i/>
      <sz val="12"/>
      <name val="Times New Roman"/>
    </font>
    <font>
      <sz val="10"/>
      <color rgb="FF000000"/>
      <name val="Cambria"/>
    </font>
    <font>
      <i/>
      <sz val="11"/>
      <color rgb="FF242424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BE9F7"/>
        <bgColor rgb="FFDBE9F7"/>
      </patternFill>
    </fill>
    <fill>
      <patternFill patternType="solid">
        <fgColor rgb="FFC1E4F5"/>
        <bgColor rgb="FFC1E4F5"/>
      </patternFill>
    </fill>
    <fill>
      <patternFill patternType="solid">
        <fgColor rgb="FFF6C6AC"/>
        <bgColor rgb="FFF6C6AC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/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" fillId="0" borderId="5" xfId="0" applyFont="1" applyBorder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6" xfId="0" applyFont="1" applyBorder="1"/>
    <xf numFmtId="0" fontId="13" fillId="0" borderId="6" xfId="0" applyFont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14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2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vertical="center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wrapText="1"/>
    </xf>
    <xf numFmtId="49" fontId="17" fillId="0" borderId="6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0" xfId="0" applyFont="1"/>
    <xf numFmtId="0" fontId="21" fillId="0" borderId="0" xfId="0" applyFon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" fillId="3" borderId="5" xfId="0" applyFont="1" applyFill="1" applyBorder="1"/>
    <xf numFmtId="49" fontId="25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 wrapText="1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" fillId="4" borderId="5" xfId="0" applyFont="1" applyFill="1" applyBorder="1"/>
    <xf numFmtId="0" fontId="13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/>
    <xf numFmtId="0" fontId="8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3" fillId="5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vertical="center"/>
    </xf>
    <xf numFmtId="0" fontId="1" fillId="6" borderId="5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49" fontId="21" fillId="6" borderId="16" xfId="0" applyNumberFormat="1" applyFont="1" applyFill="1" applyBorder="1" applyAlignment="1">
      <alignment horizontal="center" vertical="center"/>
    </xf>
    <xf numFmtId="49" fontId="21" fillId="6" borderId="16" xfId="0" applyNumberFormat="1" applyFont="1" applyFill="1" applyBorder="1" applyAlignment="1">
      <alignment vertical="center"/>
    </xf>
    <xf numFmtId="0" fontId="22" fillId="6" borderId="16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3" fillId="7" borderId="12" xfId="0" applyFont="1" applyFill="1" applyBorder="1" applyAlignment="1">
      <alignment horizontal="center" vertical="center" wrapText="1"/>
    </xf>
    <xf numFmtId="0" fontId="8" fillId="7" borderId="5" xfId="0" applyFont="1" applyFill="1" applyBorder="1"/>
    <xf numFmtId="0" fontId="8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vertical="center"/>
    </xf>
    <xf numFmtId="0" fontId="22" fillId="7" borderId="16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3" fillId="8" borderId="1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wrapText="1"/>
    </xf>
    <xf numFmtId="49" fontId="21" fillId="8" borderId="16" xfId="0" applyNumberFormat="1" applyFont="1" applyFill="1" applyBorder="1" applyAlignment="1">
      <alignment horizontal="center" vertical="center"/>
    </xf>
    <xf numFmtId="49" fontId="21" fillId="8" borderId="16" xfId="0" applyNumberFormat="1" applyFont="1" applyFill="1" applyBorder="1" applyAlignment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9" borderId="5" xfId="0" applyFont="1" applyFill="1" applyBorder="1"/>
    <xf numFmtId="0" fontId="26" fillId="0" borderId="6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13" fillId="0" borderId="2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vertical="center"/>
    </xf>
    <xf numFmtId="0" fontId="23" fillId="0" borderId="25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8" xfId="0" applyFont="1" applyBorder="1"/>
    <xf numFmtId="0" fontId="13" fillId="8" borderId="13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13" fillId="2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0" borderId="19" xfId="0" applyFont="1" applyFill="1" applyBorder="1"/>
    <xf numFmtId="0" fontId="15" fillId="0" borderId="20" xfId="0" applyFont="1" applyBorder="1"/>
    <xf numFmtId="0" fontId="15" fillId="0" borderId="21" xfId="0" applyFont="1" applyBorder="1"/>
    <xf numFmtId="0" fontId="4" fillId="10" borderId="19" xfId="0" applyFont="1" applyFill="1" applyBorder="1" applyAlignment="1">
      <alignment wrapText="1"/>
    </xf>
    <xf numFmtId="0" fontId="13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0" borderId="0" xfId="0" applyFont="1" applyAlignment="1">
      <alignment wrapText="1"/>
    </xf>
    <xf numFmtId="0" fontId="13" fillId="0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C26" sqref="C26"/>
    </sheetView>
  </sheetViews>
  <sheetFormatPr defaultColWidth="12.6640625" defaultRowHeight="15" customHeight="1"/>
  <cols>
    <col min="1" max="1" width="7.6640625" customWidth="1"/>
    <col min="2" max="2" width="29.75" customWidth="1"/>
    <col min="3" max="3" width="9.6640625" customWidth="1"/>
    <col min="4" max="4" width="10.5" customWidth="1"/>
    <col min="5" max="11" width="7.6640625" customWidth="1"/>
  </cols>
  <sheetData>
    <row r="1" spans="1:6" ht="51.75" customHeight="1">
      <c r="A1" s="214" t="s">
        <v>0</v>
      </c>
      <c r="B1" s="213"/>
      <c r="C1" s="213"/>
      <c r="D1" s="213"/>
    </row>
    <row r="2" spans="1:6" ht="14.25" customHeight="1">
      <c r="A2" s="212" t="s">
        <v>1</v>
      </c>
      <c r="B2" s="213"/>
      <c r="C2" s="213"/>
      <c r="D2" s="1"/>
    </row>
    <row r="3" spans="1:6" ht="14.25" customHeight="1">
      <c r="A3" s="2" t="s">
        <v>2</v>
      </c>
      <c r="B3" s="3" t="s">
        <v>3</v>
      </c>
      <c r="C3" s="3" t="s">
        <v>4</v>
      </c>
      <c r="D3" s="3" t="s">
        <v>5</v>
      </c>
      <c r="F3" s="209" t="s">
        <v>4</v>
      </c>
    </row>
    <row r="4" spans="1:6" ht="14.25" customHeight="1">
      <c r="A4" s="4" t="s">
        <v>6</v>
      </c>
      <c r="B4" s="5" t="s">
        <v>7</v>
      </c>
      <c r="C4" s="6" t="s">
        <v>8</v>
      </c>
      <c r="D4" s="6" t="s">
        <v>9</v>
      </c>
      <c r="F4" t="s">
        <v>800</v>
      </c>
    </row>
    <row r="5" spans="1:6" ht="14.25" customHeight="1">
      <c r="A5" s="4" t="s">
        <v>10</v>
      </c>
      <c r="B5" s="5" t="s">
        <v>11</v>
      </c>
      <c r="C5" s="6" t="s">
        <v>8</v>
      </c>
      <c r="D5" s="6" t="s">
        <v>12</v>
      </c>
      <c r="F5" t="s">
        <v>800</v>
      </c>
    </row>
    <row r="6" spans="1:6" ht="14.25" customHeight="1">
      <c r="A6" s="4" t="s">
        <v>13</v>
      </c>
      <c r="B6" s="5" t="s">
        <v>14</v>
      </c>
      <c r="C6" s="6" t="s">
        <v>8</v>
      </c>
      <c r="D6" s="6" t="s">
        <v>15</v>
      </c>
      <c r="F6" t="s">
        <v>800</v>
      </c>
    </row>
    <row r="7" spans="1:6" ht="14.25" customHeight="1">
      <c r="A7" s="4" t="s">
        <v>16</v>
      </c>
      <c r="B7" s="7" t="s">
        <v>17</v>
      </c>
      <c r="C7" s="8" t="s">
        <v>18</v>
      </c>
      <c r="D7" s="6" t="s">
        <v>19</v>
      </c>
      <c r="F7" t="s">
        <v>802</v>
      </c>
    </row>
    <row r="8" spans="1:6" ht="14.25" customHeight="1">
      <c r="A8" s="4" t="s">
        <v>20</v>
      </c>
      <c r="B8" s="5" t="s">
        <v>21</v>
      </c>
      <c r="C8" s="6" t="s">
        <v>8</v>
      </c>
      <c r="D8" s="6" t="s">
        <v>22</v>
      </c>
      <c r="F8" t="s">
        <v>800</v>
      </c>
    </row>
    <row r="9" spans="1:6" ht="14.25" customHeight="1">
      <c r="A9" s="1"/>
      <c r="B9" s="1"/>
      <c r="C9" s="9" t="s">
        <v>23</v>
      </c>
      <c r="D9" s="9">
        <f>SUM(D4:D8)</f>
        <v>0</v>
      </c>
    </row>
    <row r="10" spans="1:6" ht="14.25" customHeight="1">
      <c r="A10" s="1"/>
      <c r="B10" s="1"/>
      <c r="C10" s="10"/>
      <c r="D10" s="1"/>
    </row>
    <row r="11" spans="1:6" ht="14.25" customHeight="1">
      <c r="A11" s="212" t="s">
        <v>24</v>
      </c>
      <c r="B11" s="213"/>
      <c r="C11" s="213"/>
      <c r="D11" s="1"/>
    </row>
    <row r="12" spans="1:6" ht="14.25" customHeight="1">
      <c r="A12" s="2" t="s">
        <v>2</v>
      </c>
      <c r="B12" s="3" t="s">
        <v>3</v>
      </c>
      <c r="C12" s="3" t="s">
        <v>4</v>
      </c>
      <c r="D12" s="3" t="s">
        <v>5</v>
      </c>
    </row>
    <row r="13" spans="1:6" ht="14.25" customHeight="1">
      <c r="A13" s="4" t="s">
        <v>6</v>
      </c>
      <c r="B13" s="5" t="s">
        <v>25</v>
      </c>
      <c r="C13" s="6" t="s">
        <v>8</v>
      </c>
      <c r="D13" s="6" t="s">
        <v>9</v>
      </c>
      <c r="F13" t="s">
        <v>800</v>
      </c>
    </row>
    <row r="14" spans="1:6" ht="14.25" customHeight="1">
      <c r="A14" s="4" t="s">
        <v>10</v>
      </c>
      <c r="B14" s="5" t="s">
        <v>26</v>
      </c>
      <c r="C14" s="6" t="s">
        <v>8</v>
      </c>
      <c r="D14" s="6" t="s">
        <v>12</v>
      </c>
      <c r="F14" t="s">
        <v>800</v>
      </c>
    </row>
    <row r="15" spans="1:6" ht="14.25" customHeight="1">
      <c r="A15" s="4" t="s">
        <v>13</v>
      </c>
      <c r="B15" s="5" t="s">
        <v>27</v>
      </c>
      <c r="C15" s="6" t="s">
        <v>8</v>
      </c>
      <c r="D15" s="6" t="s">
        <v>15</v>
      </c>
      <c r="F15" t="s">
        <v>800</v>
      </c>
    </row>
    <row r="16" spans="1:6" ht="14.25" customHeight="1">
      <c r="A16" s="4" t="s">
        <v>16</v>
      </c>
      <c r="B16" s="7" t="s">
        <v>28</v>
      </c>
      <c r="C16" s="8" t="s">
        <v>29</v>
      </c>
      <c r="D16" s="6" t="s">
        <v>19</v>
      </c>
      <c r="F16" t="s">
        <v>801</v>
      </c>
    </row>
    <row r="17" spans="1:6" ht="14.25" customHeight="1">
      <c r="A17" s="4" t="s">
        <v>20</v>
      </c>
      <c r="B17" s="5" t="s">
        <v>30</v>
      </c>
      <c r="C17" s="6" t="s">
        <v>8</v>
      </c>
      <c r="D17" s="6" t="s">
        <v>22</v>
      </c>
      <c r="F17" t="s">
        <v>800</v>
      </c>
    </row>
    <row r="18" spans="1:6" ht="14.25" customHeight="1">
      <c r="A18" s="1"/>
      <c r="B18" s="1"/>
      <c r="C18" s="9" t="s">
        <v>23</v>
      </c>
      <c r="D18" s="9">
        <f>SUM(D13:D17)</f>
        <v>0</v>
      </c>
    </row>
    <row r="19" spans="1:6" ht="14.25" customHeight="1">
      <c r="A19" s="1"/>
      <c r="B19" s="1"/>
      <c r="C19" s="10"/>
      <c r="D19" s="1"/>
    </row>
    <row r="20" spans="1:6" ht="14.25" customHeight="1">
      <c r="A20" s="212" t="s">
        <v>31</v>
      </c>
      <c r="B20" s="213"/>
      <c r="C20" s="213"/>
      <c r="D20" s="1"/>
    </row>
    <row r="21" spans="1:6" ht="14.25" customHeight="1">
      <c r="A21" s="2" t="s">
        <v>2</v>
      </c>
      <c r="B21" s="3" t="s">
        <v>3</v>
      </c>
      <c r="C21" s="3" t="s">
        <v>4</v>
      </c>
      <c r="D21" s="3" t="s">
        <v>5</v>
      </c>
    </row>
    <row r="22" spans="1:6" ht="14.25" customHeight="1">
      <c r="A22" s="4" t="s">
        <v>6</v>
      </c>
      <c r="B22" s="5" t="s">
        <v>32</v>
      </c>
      <c r="C22" s="6" t="s">
        <v>8</v>
      </c>
      <c r="D22" s="6" t="s">
        <v>9</v>
      </c>
      <c r="F22" t="s">
        <v>800</v>
      </c>
    </row>
    <row r="23" spans="1:6" ht="14.25" customHeight="1">
      <c r="A23" s="4" t="s">
        <v>10</v>
      </c>
      <c r="B23" s="5" t="s">
        <v>33</v>
      </c>
      <c r="C23" s="6" t="s">
        <v>8</v>
      </c>
      <c r="D23" s="6" t="s">
        <v>12</v>
      </c>
      <c r="F23" t="s">
        <v>800</v>
      </c>
    </row>
    <row r="24" spans="1:6" ht="14.25" customHeight="1">
      <c r="A24" s="4" t="s">
        <v>13</v>
      </c>
      <c r="B24" s="5" t="s">
        <v>34</v>
      </c>
      <c r="C24" s="6" t="s">
        <v>8</v>
      </c>
      <c r="D24" s="6" t="s">
        <v>15</v>
      </c>
      <c r="F24" t="s">
        <v>800</v>
      </c>
    </row>
    <row r="25" spans="1:6" ht="14.25" customHeight="1">
      <c r="A25" s="4" t="s">
        <v>16</v>
      </c>
      <c r="B25" s="7" t="s">
        <v>806</v>
      </c>
      <c r="C25" s="8" t="s">
        <v>807</v>
      </c>
      <c r="D25" s="6" t="s">
        <v>19</v>
      </c>
      <c r="F25" t="s">
        <v>808</v>
      </c>
    </row>
    <row r="26" spans="1:6" ht="14.25" customHeight="1">
      <c r="A26" s="4" t="s">
        <v>20</v>
      </c>
      <c r="B26" s="5" t="s">
        <v>35</v>
      </c>
      <c r="C26" s="6" t="s">
        <v>8</v>
      </c>
      <c r="D26" s="6" t="s">
        <v>22</v>
      </c>
      <c r="F26" t="s">
        <v>800</v>
      </c>
    </row>
    <row r="27" spans="1:6" ht="14.25" customHeight="1">
      <c r="A27" s="1"/>
      <c r="B27" s="1"/>
      <c r="C27" s="9" t="s">
        <v>23</v>
      </c>
      <c r="D27" s="9">
        <f>SUM(D22:D26)</f>
        <v>0</v>
      </c>
    </row>
    <row r="28" spans="1:6" ht="14.25" customHeight="1">
      <c r="A28" s="1"/>
      <c r="B28" s="1"/>
      <c r="C28" s="10"/>
      <c r="D28" s="1"/>
    </row>
    <row r="29" spans="1:6" ht="14.25" customHeight="1">
      <c r="A29" s="212" t="s">
        <v>36</v>
      </c>
      <c r="B29" s="213"/>
      <c r="C29" s="213"/>
      <c r="D29" s="1"/>
    </row>
    <row r="30" spans="1:6" ht="14.25" customHeight="1">
      <c r="A30" s="2" t="s">
        <v>2</v>
      </c>
      <c r="B30" s="3" t="s">
        <v>3</v>
      </c>
      <c r="C30" s="3" t="s">
        <v>4</v>
      </c>
      <c r="D30" s="3" t="s">
        <v>5</v>
      </c>
    </row>
    <row r="31" spans="1:6" ht="14.25" customHeight="1">
      <c r="A31" s="4">
        <v>1</v>
      </c>
      <c r="B31" s="5" t="s">
        <v>37</v>
      </c>
      <c r="C31" s="6" t="s">
        <v>8</v>
      </c>
      <c r="D31" s="6" t="s">
        <v>9</v>
      </c>
      <c r="F31" t="s">
        <v>800</v>
      </c>
    </row>
    <row r="32" spans="1:6" ht="14.25" customHeight="1">
      <c r="A32" s="4">
        <v>2</v>
      </c>
      <c r="B32" s="5" t="s">
        <v>38</v>
      </c>
      <c r="C32" s="6" t="s">
        <v>8</v>
      </c>
      <c r="D32" s="6" t="s">
        <v>12</v>
      </c>
      <c r="F32" t="s">
        <v>800</v>
      </c>
    </row>
    <row r="33" spans="1:6" ht="14.25" customHeight="1">
      <c r="A33" s="4">
        <v>3</v>
      </c>
      <c r="B33" s="5" t="s">
        <v>39</v>
      </c>
      <c r="C33" s="6" t="s">
        <v>8</v>
      </c>
      <c r="D33" s="6" t="s">
        <v>15</v>
      </c>
      <c r="F33" t="s">
        <v>800</v>
      </c>
    </row>
    <row r="34" spans="1:6" ht="14.25" customHeight="1">
      <c r="A34" s="4">
        <v>4</v>
      </c>
      <c r="B34" s="7" t="s">
        <v>40</v>
      </c>
      <c r="C34" s="8" t="s">
        <v>41</v>
      </c>
      <c r="D34" s="6" t="s">
        <v>19</v>
      </c>
      <c r="F34" t="s">
        <v>805</v>
      </c>
    </row>
    <row r="35" spans="1:6" ht="14.25" customHeight="1">
      <c r="A35" s="4">
        <v>5</v>
      </c>
      <c r="B35" s="5" t="s">
        <v>42</v>
      </c>
      <c r="C35" s="6" t="s">
        <v>8</v>
      </c>
      <c r="D35" s="6" t="s">
        <v>22</v>
      </c>
      <c r="F35" t="s">
        <v>800</v>
      </c>
    </row>
    <row r="36" spans="1:6" ht="14.25" customHeight="1">
      <c r="A36" s="1"/>
      <c r="B36" s="1"/>
      <c r="C36" s="9" t="s">
        <v>23</v>
      </c>
      <c r="D36" s="9">
        <f>SUM(D31:D35)</f>
        <v>0</v>
      </c>
    </row>
    <row r="37" spans="1:6" ht="14.25" customHeight="1">
      <c r="A37" s="1"/>
      <c r="B37" s="1"/>
      <c r="C37" s="10"/>
      <c r="D37" s="1"/>
    </row>
    <row r="38" spans="1:6" ht="14.25" customHeight="1">
      <c r="A38" s="212" t="s">
        <v>43</v>
      </c>
      <c r="B38" s="213"/>
      <c r="C38" s="213"/>
      <c r="D38" s="1"/>
    </row>
    <row r="39" spans="1:6" ht="14.25" customHeight="1">
      <c r="A39" s="2" t="s">
        <v>2</v>
      </c>
      <c r="B39" s="3" t="s">
        <v>3</v>
      </c>
      <c r="C39" s="3" t="s">
        <v>4</v>
      </c>
      <c r="D39" s="3" t="s">
        <v>5</v>
      </c>
    </row>
    <row r="40" spans="1:6" ht="14.25" customHeight="1">
      <c r="A40" s="4">
        <v>1</v>
      </c>
      <c r="B40" s="5" t="s">
        <v>44</v>
      </c>
      <c r="C40" s="6" t="s">
        <v>8</v>
      </c>
      <c r="D40" s="6" t="s">
        <v>9</v>
      </c>
      <c r="F40" t="s">
        <v>800</v>
      </c>
    </row>
    <row r="41" spans="1:6" ht="14.25" customHeight="1">
      <c r="A41" s="4">
        <v>2</v>
      </c>
      <c r="B41" s="5" t="s">
        <v>45</v>
      </c>
      <c r="C41" s="6" t="s">
        <v>8</v>
      </c>
      <c r="D41" s="6" t="s">
        <v>12</v>
      </c>
      <c r="F41" t="s">
        <v>800</v>
      </c>
    </row>
    <row r="42" spans="1:6" ht="14.25" customHeight="1">
      <c r="A42" s="4">
        <v>3</v>
      </c>
      <c r="B42" s="5" t="s">
        <v>46</v>
      </c>
      <c r="C42" s="6" t="s">
        <v>8</v>
      </c>
      <c r="D42" s="6" t="s">
        <v>15</v>
      </c>
      <c r="F42" t="s">
        <v>800</v>
      </c>
    </row>
    <row r="43" spans="1:6" ht="14.25" customHeight="1">
      <c r="A43" s="4">
        <v>4</v>
      </c>
      <c r="B43" s="7" t="s">
        <v>47</v>
      </c>
      <c r="C43" s="8" t="s">
        <v>48</v>
      </c>
      <c r="D43" s="6" t="s">
        <v>19</v>
      </c>
      <c r="F43" t="s">
        <v>804</v>
      </c>
    </row>
    <row r="44" spans="1:6" ht="14.25" customHeight="1">
      <c r="A44" s="4">
        <v>5</v>
      </c>
      <c r="B44" s="5" t="s">
        <v>49</v>
      </c>
      <c r="C44" s="6" t="s">
        <v>8</v>
      </c>
      <c r="D44" s="6" t="s">
        <v>22</v>
      </c>
      <c r="F44" t="s">
        <v>800</v>
      </c>
    </row>
    <row r="45" spans="1:6" ht="14.25" customHeight="1">
      <c r="A45" s="1"/>
      <c r="B45" s="1"/>
      <c r="C45" s="9" t="s">
        <v>23</v>
      </c>
      <c r="D45" s="9">
        <f>SUM(D40:D44)</f>
        <v>0</v>
      </c>
    </row>
    <row r="46" spans="1:6" ht="14.25" customHeight="1">
      <c r="A46" s="1"/>
      <c r="B46" s="1"/>
      <c r="C46" s="10"/>
      <c r="D46" s="1"/>
    </row>
    <row r="47" spans="1:6" ht="14.25" customHeight="1">
      <c r="A47" s="212" t="s">
        <v>50</v>
      </c>
      <c r="B47" s="213"/>
      <c r="C47" s="213"/>
      <c r="D47" s="1"/>
    </row>
    <row r="48" spans="1:6" ht="14.25" customHeight="1">
      <c r="A48" s="2" t="s">
        <v>2</v>
      </c>
      <c r="B48" s="3" t="s">
        <v>3</v>
      </c>
      <c r="C48" s="3" t="s">
        <v>4</v>
      </c>
      <c r="D48" s="3" t="s">
        <v>5</v>
      </c>
    </row>
    <row r="49" spans="1:6" ht="14.25" customHeight="1">
      <c r="A49" s="4">
        <v>1</v>
      </c>
      <c r="B49" s="5" t="s">
        <v>51</v>
      </c>
      <c r="C49" s="6" t="s">
        <v>8</v>
      </c>
      <c r="D49" s="6" t="s">
        <v>9</v>
      </c>
      <c r="F49" t="s">
        <v>800</v>
      </c>
    </row>
    <row r="50" spans="1:6" ht="14.25" customHeight="1">
      <c r="A50" s="4">
        <v>2</v>
      </c>
      <c r="B50" s="5" t="s">
        <v>52</v>
      </c>
      <c r="C50" s="6" t="s">
        <v>8</v>
      </c>
      <c r="D50" s="6" t="s">
        <v>12</v>
      </c>
      <c r="F50" t="s">
        <v>800</v>
      </c>
    </row>
    <row r="51" spans="1:6" ht="14.25" customHeight="1">
      <c r="A51" s="4">
        <v>3</v>
      </c>
      <c r="B51" s="5" t="s">
        <v>53</v>
      </c>
      <c r="C51" s="6" t="s">
        <v>8</v>
      </c>
      <c r="D51" s="6" t="s">
        <v>15</v>
      </c>
      <c r="F51" t="s">
        <v>800</v>
      </c>
    </row>
    <row r="52" spans="1:6" ht="14.25" customHeight="1">
      <c r="A52" s="4">
        <v>4</v>
      </c>
      <c r="B52" s="7" t="s">
        <v>54</v>
      </c>
      <c r="C52" s="8" t="s">
        <v>18</v>
      </c>
      <c r="D52" s="6" t="s">
        <v>19</v>
      </c>
      <c r="F52" t="s">
        <v>803</v>
      </c>
    </row>
    <row r="53" spans="1:6" ht="14.25" customHeight="1">
      <c r="A53" s="4">
        <v>5</v>
      </c>
      <c r="B53" s="5" t="s">
        <v>55</v>
      </c>
      <c r="C53" s="6" t="s">
        <v>8</v>
      </c>
      <c r="D53" s="6" t="s">
        <v>22</v>
      </c>
      <c r="F53" t="s">
        <v>800</v>
      </c>
    </row>
    <row r="54" spans="1:6" ht="14.25" customHeight="1">
      <c r="C54" s="11" t="s">
        <v>23</v>
      </c>
      <c r="D54" s="11">
        <f>SUM(D49:D53)</f>
        <v>0</v>
      </c>
    </row>
    <row r="55" spans="1:6" ht="14.25" customHeight="1">
      <c r="C55" s="12"/>
    </row>
    <row r="56" spans="1:6" ht="14.25" customHeight="1">
      <c r="A56" s="1"/>
      <c r="B56" s="9" t="s">
        <v>56</v>
      </c>
      <c r="C56" s="10"/>
      <c r="D56" s="1"/>
    </row>
    <row r="57" spans="1:6" ht="14.25" customHeight="1">
      <c r="A57" s="2" t="s">
        <v>2</v>
      </c>
      <c r="B57" s="3" t="s">
        <v>3</v>
      </c>
      <c r="C57" s="3" t="s">
        <v>4</v>
      </c>
      <c r="D57" s="3" t="s">
        <v>5</v>
      </c>
    </row>
    <row r="58" spans="1:6" ht="14.25" customHeight="1">
      <c r="A58" s="4">
        <v>1</v>
      </c>
      <c r="B58" s="5" t="s">
        <v>57</v>
      </c>
      <c r="C58" s="6" t="s">
        <v>8</v>
      </c>
      <c r="D58" s="6" t="s">
        <v>9</v>
      </c>
      <c r="F58" t="s">
        <v>800</v>
      </c>
    </row>
    <row r="59" spans="1:6" ht="14.25" customHeight="1">
      <c r="A59" s="4">
        <v>2</v>
      </c>
      <c r="B59" s="5" t="s">
        <v>58</v>
      </c>
      <c r="C59" s="6" t="s">
        <v>8</v>
      </c>
      <c r="D59" s="6" t="s">
        <v>12</v>
      </c>
      <c r="F59" t="s">
        <v>800</v>
      </c>
    </row>
    <row r="60" spans="1:6" ht="14.25" customHeight="1">
      <c r="A60" s="4">
        <v>3</v>
      </c>
      <c r="B60" s="5" t="s">
        <v>59</v>
      </c>
      <c r="C60" s="6" t="s">
        <v>8</v>
      </c>
      <c r="D60" s="6" t="s">
        <v>15</v>
      </c>
      <c r="F60" t="s">
        <v>800</v>
      </c>
    </row>
    <row r="61" spans="1:6" ht="17.5" customHeight="1">
      <c r="A61" s="4">
        <v>4</v>
      </c>
      <c r="B61" s="7" t="s">
        <v>60</v>
      </c>
      <c r="C61" s="8" t="s">
        <v>18</v>
      </c>
      <c r="D61" s="6" t="s">
        <v>19</v>
      </c>
      <c r="F61" t="s">
        <v>802</v>
      </c>
    </row>
    <row r="62" spans="1:6" ht="14.25" customHeight="1">
      <c r="A62" s="4">
        <v>5</v>
      </c>
      <c r="B62" s="5" t="s">
        <v>61</v>
      </c>
      <c r="C62" s="6" t="s">
        <v>8</v>
      </c>
      <c r="D62" s="6" t="s">
        <v>22</v>
      </c>
      <c r="F62" t="s">
        <v>800</v>
      </c>
    </row>
    <row r="63" spans="1:6" ht="14.25" customHeight="1">
      <c r="C63" s="12"/>
    </row>
    <row r="64" spans="1:6" ht="14.25" customHeight="1">
      <c r="C64" s="12"/>
    </row>
    <row r="65" spans="3:3" ht="14.25" customHeight="1">
      <c r="C65" s="12"/>
    </row>
    <row r="66" spans="3:3" ht="14.25" customHeight="1">
      <c r="C66" s="12"/>
    </row>
    <row r="67" spans="3:3" ht="14.25" customHeight="1">
      <c r="C67" s="12"/>
    </row>
    <row r="68" spans="3:3" ht="14.25" customHeight="1">
      <c r="C68" s="12"/>
    </row>
    <row r="69" spans="3:3" ht="14.25" customHeight="1">
      <c r="C69" s="12"/>
    </row>
    <row r="70" spans="3:3" ht="14.25" customHeight="1">
      <c r="C70" s="12"/>
    </row>
    <row r="71" spans="3:3" ht="14.25" customHeight="1">
      <c r="C71" s="12"/>
    </row>
    <row r="72" spans="3:3" ht="14.25" customHeight="1">
      <c r="C72" s="12"/>
    </row>
    <row r="73" spans="3:3" ht="14.25" customHeight="1">
      <c r="C73" s="12"/>
    </row>
    <row r="74" spans="3:3" ht="14.25" customHeight="1">
      <c r="C74" s="12"/>
    </row>
    <row r="75" spans="3:3" ht="14.25" customHeight="1">
      <c r="C75" s="12"/>
    </row>
    <row r="76" spans="3:3" ht="14.25" customHeight="1">
      <c r="C76" s="12"/>
    </row>
    <row r="77" spans="3:3" ht="14.25" customHeight="1">
      <c r="C77" s="12"/>
    </row>
    <row r="78" spans="3:3" ht="14.25" customHeight="1">
      <c r="C78" s="12"/>
    </row>
    <row r="79" spans="3:3" ht="14.25" customHeight="1">
      <c r="C79" s="12"/>
    </row>
    <row r="80" spans="3:3" ht="14.25" customHeight="1">
      <c r="C80" s="12"/>
    </row>
    <row r="81" spans="3:3" ht="14.25" customHeight="1">
      <c r="C81" s="12"/>
    </row>
    <row r="82" spans="3:3" ht="14.25" customHeight="1">
      <c r="C82" s="12"/>
    </row>
    <row r="83" spans="3:3" ht="14.25" customHeight="1">
      <c r="C83" s="12"/>
    </row>
    <row r="84" spans="3:3" ht="14.25" customHeight="1">
      <c r="C84" s="12"/>
    </row>
    <row r="85" spans="3:3" ht="14.25" customHeight="1">
      <c r="C85" s="12"/>
    </row>
    <row r="86" spans="3:3" ht="14.25" customHeight="1">
      <c r="C86" s="12"/>
    </row>
    <row r="87" spans="3:3" ht="14.25" customHeight="1">
      <c r="C87" s="12"/>
    </row>
    <row r="88" spans="3:3" ht="14.25" customHeight="1">
      <c r="C88" s="12"/>
    </row>
    <row r="89" spans="3:3" ht="14.25" customHeight="1">
      <c r="C89" s="12"/>
    </row>
    <row r="90" spans="3:3" ht="14.25" customHeight="1">
      <c r="C90" s="12"/>
    </row>
    <row r="91" spans="3:3" ht="14.25" customHeight="1">
      <c r="C91" s="12"/>
    </row>
    <row r="92" spans="3:3" ht="14.25" customHeight="1">
      <c r="C92" s="12"/>
    </row>
    <row r="93" spans="3:3" ht="14.25" customHeight="1">
      <c r="C93" s="12"/>
    </row>
    <row r="94" spans="3:3" ht="14.25" customHeight="1">
      <c r="C94" s="12"/>
    </row>
    <row r="95" spans="3:3" ht="14.25" customHeight="1">
      <c r="C95" s="12"/>
    </row>
    <row r="96" spans="3:3" ht="14.25" customHeight="1">
      <c r="C96" s="12"/>
    </row>
    <row r="97" spans="3:3" ht="14.25" customHeight="1">
      <c r="C97" s="12"/>
    </row>
    <row r="98" spans="3:3" ht="14.25" customHeight="1">
      <c r="C98" s="12"/>
    </row>
    <row r="99" spans="3:3" ht="14.25" customHeight="1">
      <c r="C99" s="12"/>
    </row>
    <row r="100" spans="3:3" ht="14.25" customHeight="1">
      <c r="C100" s="12"/>
    </row>
  </sheetData>
  <mergeCells count="7">
    <mergeCell ref="A38:C38"/>
    <mergeCell ref="A47:C47"/>
    <mergeCell ref="A1:D1"/>
    <mergeCell ref="A2:C2"/>
    <mergeCell ref="A11:C11"/>
    <mergeCell ref="A20:C20"/>
    <mergeCell ref="A29:C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topLeftCell="A118" workbookViewId="0">
      <selection activeCell="B25" sqref="B25"/>
    </sheetView>
  </sheetViews>
  <sheetFormatPr defaultColWidth="12.6640625" defaultRowHeight="15" customHeight="1"/>
  <cols>
    <col min="1" max="1" width="2.6640625" customWidth="1"/>
    <col min="2" max="2" width="11.25" customWidth="1"/>
    <col min="3" max="3" width="11.4140625" customWidth="1"/>
    <col min="4" max="4" width="6.4140625" customWidth="1"/>
    <col min="5" max="5" width="8.9140625" customWidth="1"/>
    <col min="6" max="6" width="9" customWidth="1"/>
    <col min="7" max="7" width="12.9140625" customWidth="1"/>
    <col min="8" max="8" width="7.1640625" customWidth="1"/>
    <col min="9" max="9" width="6.4140625" customWidth="1"/>
    <col min="10" max="10" width="38.9140625" customWidth="1"/>
    <col min="11" max="11" width="7.9140625" customWidth="1"/>
    <col min="12" max="12" width="6.25" customWidth="1"/>
  </cols>
  <sheetData>
    <row r="1" spans="1:12" ht="14.25" customHeight="1">
      <c r="A1" s="13"/>
      <c r="B1" s="14" t="s">
        <v>62</v>
      </c>
      <c r="C1" s="14"/>
      <c r="D1" s="14"/>
      <c r="E1" s="14"/>
      <c r="F1" s="14"/>
      <c r="G1" s="15"/>
      <c r="H1" s="14"/>
      <c r="I1" s="14"/>
      <c r="J1" s="16"/>
      <c r="K1" s="17"/>
      <c r="L1" s="18"/>
    </row>
    <row r="2" spans="1:12" ht="14.25" customHeight="1">
      <c r="A2" s="19"/>
      <c r="B2" s="20"/>
      <c r="C2" s="20"/>
      <c r="D2" s="20"/>
      <c r="E2" s="20"/>
      <c r="F2" s="20"/>
      <c r="G2" s="21"/>
      <c r="H2" s="20"/>
      <c r="I2" s="20"/>
      <c r="J2" s="21"/>
      <c r="K2" s="22"/>
      <c r="L2" s="23"/>
    </row>
    <row r="3" spans="1:12" ht="14.25" customHeight="1">
      <c r="A3" s="24"/>
      <c r="B3" s="25" t="s">
        <v>1</v>
      </c>
      <c r="C3" s="26"/>
      <c r="D3" s="26"/>
      <c r="E3" s="26"/>
      <c r="F3" s="26"/>
      <c r="G3" s="27"/>
      <c r="H3" s="26"/>
      <c r="I3" s="26"/>
      <c r="J3" s="27"/>
      <c r="K3" s="28"/>
      <c r="L3" s="29" t="s">
        <v>63</v>
      </c>
    </row>
    <row r="4" spans="1:12" ht="36" customHeight="1">
      <c r="A4" s="24"/>
      <c r="B4" s="30" t="s">
        <v>64</v>
      </c>
      <c r="C4" s="215" t="s">
        <v>3</v>
      </c>
      <c r="D4" s="216"/>
      <c r="E4" s="30" t="s">
        <v>65</v>
      </c>
      <c r="F4" s="30" t="s">
        <v>66</v>
      </c>
      <c r="G4" s="30" t="s">
        <v>67</v>
      </c>
      <c r="H4" s="30" t="s">
        <v>4</v>
      </c>
      <c r="I4" s="30" t="s">
        <v>68</v>
      </c>
      <c r="J4" s="30" t="s">
        <v>69</v>
      </c>
      <c r="K4" s="30" t="s">
        <v>70</v>
      </c>
      <c r="L4" s="29"/>
    </row>
    <row r="5" spans="1:12" ht="14.25" customHeight="1">
      <c r="A5" s="31">
        <v>1</v>
      </c>
      <c r="B5" s="32" t="s">
        <v>71</v>
      </c>
      <c r="C5" s="33" t="s">
        <v>72</v>
      </c>
      <c r="D5" s="33" t="s">
        <v>73</v>
      </c>
      <c r="E5" s="32" t="s">
        <v>74</v>
      </c>
      <c r="F5" s="32" t="s">
        <v>75</v>
      </c>
      <c r="G5" s="34" t="s">
        <v>7</v>
      </c>
      <c r="H5" s="34" t="s">
        <v>76</v>
      </c>
      <c r="I5" s="34" t="s">
        <v>77</v>
      </c>
      <c r="J5" s="34" t="s">
        <v>78</v>
      </c>
      <c r="K5" s="34" t="s">
        <v>79</v>
      </c>
      <c r="L5" s="29">
        <v>1</v>
      </c>
    </row>
    <row r="6" spans="1:12" ht="14.25" customHeight="1">
      <c r="A6" s="31">
        <v>2</v>
      </c>
      <c r="B6" s="32" t="s">
        <v>80</v>
      </c>
      <c r="C6" s="33" t="s">
        <v>81</v>
      </c>
      <c r="D6" s="33" t="s">
        <v>82</v>
      </c>
      <c r="E6" s="32" t="s">
        <v>83</v>
      </c>
      <c r="F6" s="32" t="s">
        <v>75</v>
      </c>
      <c r="G6" s="34" t="s">
        <v>7</v>
      </c>
      <c r="H6" s="34" t="s">
        <v>76</v>
      </c>
      <c r="I6" s="34" t="s">
        <v>77</v>
      </c>
      <c r="J6" s="34" t="s">
        <v>84</v>
      </c>
      <c r="K6" s="34" t="s">
        <v>79</v>
      </c>
      <c r="L6" s="29">
        <v>2</v>
      </c>
    </row>
    <row r="7" spans="1:12" ht="14.25" customHeight="1">
      <c r="A7" s="31">
        <v>3</v>
      </c>
      <c r="B7" s="32" t="s">
        <v>85</v>
      </c>
      <c r="C7" s="33" t="s">
        <v>86</v>
      </c>
      <c r="D7" s="33" t="s">
        <v>87</v>
      </c>
      <c r="E7" s="32" t="s">
        <v>88</v>
      </c>
      <c r="F7" s="32" t="s">
        <v>75</v>
      </c>
      <c r="G7" s="34" t="s">
        <v>7</v>
      </c>
      <c r="H7" s="34" t="s">
        <v>76</v>
      </c>
      <c r="I7" s="34" t="s">
        <v>77</v>
      </c>
      <c r="J7" s="34" t="s">
        <v>89</v>
      </c>
      <c r="K7" s="34" t="s">
        <v>79</v>
      </c>
      <c r="L7" s="29">
        <v>1</v>
      </c>
    </row>
    <row r="8" spans="1:12" ht="14.25" customHeight="1">
      <c r="A8" s="31">
        <v>4</v>
      </c>
      <c r="B8" s="32" t="s">
        <v>90</v>
      </c>
      <c r="C8" s="33" t="s">
        <v>91</v>
      </c>
      <c r="D8" s="33" t="s">
        <v>92</v>
      </c>
      <c r="E8" s="32" t="s">
        <v>93</v>
      </c>
      <c r="F8" s="32" t="s">
        <v>94</v>
      </c>
      <c r="G8" s="34" t="s">
        <v>7</v>
      </c>
      <c r="H8" s="34" t="s">
        <v>76</v>
      </c>
      <c r="I8" s="34" t="s">
        <v>77</v>
      </c>
      <c r="J8" s="34" t="s">
        <v>95</v>
      </c>
      <c r="K8" s="34" t="s">
        <v>79</v>
      </c>
      <c r="L8" s="29">
        <v>2</v>
      </c>
    </row>
    <row r="9" spans="1:12" ht="14.25" customHeight="1">
      <c r="A9" s="31">
        <v>5</v>
      </c>
      <c r="B9" s="32" t="s">
        <v>96</v>
      </c>
      <c r="C9" s="33" t="s">
        <v>97</v>
      </c>
      <c r="D9" s="33" t="s">
        <v>98</v>
      </c>
      <c r="E9" s="32" t="s">
        <v>99</v>
      </c>
      <c r="F9" s="32" t="s">
        <v>100</v>
      </c>
      <c r="G9" s="34" t="s">
        <v>7</v>
      </c>
      <c r="H9" s="34" t="s">
        <v>76</v>
      </c>
      <c r="I9" s="34" t="s">
        <v>77</v>
      </c>
      <c r="J9" s="34" t="s">
        <v>101</v>
      </c>
      <c r="K9" s="34" t="s">
        <v>79</v>
      </c>
      <c r="L9" s="29">
        <v>2</v>
      </c>
    </row>
    <row r="10" spans="1:12" ht="14.25" customHeight="1">
      <c r="A10" s="31">
        <v>6</v>
      </c>
      <c r="B10" s="32" t="s">
        <v>102</v>
      </c>
      <c r="C10" s="33" t="s">
        <v>103</v>
      </c>
      <c r="D10" s="33" t="s">
        <v>104</v>
      </c>
      <c r="E10" s="32" t="s">
        <v>105</v>
      </c>
      <c r="F10" s="32" t="s">
        <v>100</v>
      </c>
      <c r="G10" s="34" t="s">
        <v>7</v>
      </c>
      <c r="H10" s="34" t="s">
        <v>76</v>
      </c>
      <c r="I10" s="34" t="s">
        <v>77</v>
      </c>
      <c r="J10" s="34" t="s">
        <v>106</v>
      </c>
      <c r="K10" s="34" t="s">
        <v>79</v>
      </c>
      <c r="L10" s="29">
        <v>1</v>
      </c>
    </row>
    <row r="11" spans="1:12" ht="14.25" customHeight="1">
      <c r="A11" s="31">
        <v>7</v>
      </c>
      <c r="B11" s="32" t="s">
        <v>107</v>
      </c>
      <c r="C11" s="33" t="s">
        <v>108</v>
      </c>
      <c r="D11" s="33" t="s">
        <v>109</v>
      </c>
      <c r="E11" s="32" t="s">
        <v>110</v>
      </c>
      <c r="F11" s="32" t="s">
        <v>75</v>
      </c>
      <c r="G11" s="34" t="s">
        <v>11</v>
      </c>
      <c r="H11" s="34" t="s">
        <v>76</v>
      </c>
      <c r="I11" s="34" t="s">
        <v>111</v>
      </c>
      <c r="J11" s="34" t="s">
        <v>112</v>
      </c>
      <c r="K11" s="34" t="s">
        <v>79</v>
      </c>
      <c r="L11" s="29">
        <v>2</v>
      </c>
    </row>
    <row r="12" spans="1:12" ht="14.25" customHeight="1">
      <c r="A12" s="31">
        <v>8</v>
      </c>
      <c r="B12" s="32" t="s">
        <v>113</v>
      </c>
      <c r="C12" s="33" t="s">
        <v>114</v>
      </c>
      <c r="D12" s="33" t="s">
        <v>115</v>
      </c>
      <c r="E12" s="32" t="s">
        <v>116</v>
      </c>
      <c r="F12" s="32" t="s">
        <v>117</v>
      </c>
      <c r="G12" s="35" t="s">
        <v>11</v>
      </c>
      <c r="H12" s="36" t="s">
        <v>76</v>
      </c>
      <c r="I12" s="36" t="s">
        <v>111</v>
      </c>
      <c r="J12" s="37" t="s">
        <v>118</v>
      </c>
      <c r="K12" s="36" t="s">
        <v>119</v>
      </c>
      <c r="L12" s="29"/>
    </row>
    <row r="13" spans="1:12" ht="14.25" customHeight="1">
      <c r="A13" s="31">
        <v>9</v>
      </c>
      <c r="B13" s="32" t="s">
        <v>120</v>
      </c>
      <c r="C13" s="33" t="s">
        <v>121</v>
      </c>
      <c r="D13" s="33" t="s">
        <v>98</v>
      </c>
      <c r="E13" s="32" t="s">
        <v>122</v>
      </c>
      <c r="F13" s="32" t="s">
        <v>117</v>
      </c>
      <c r="G13" s="35" t="s">
        <v>11</v>
      </c>
      <c r="H13" s="36" t="s">
        <v>76</v>
      </c>
      <c r="I13" s="36" t="s">
        <v>111</v>
      </c>
      <c r="J13" s="37" t="s">
        <v>123</v>
      </c>
      <c r="K13" s="36" t="s">
        <v>119</v>
      </c>
      <c r="L13" s="29"/>
    </row>
    <row r="14" spans="1:12" ht="14.25" customHeight="1">
      <c r="A14" s="31">
        <v>10</v>
      </c>
      <c r="B14" s="32" t="s">
        <v>124</v>
      </c>
      <c r="C14" s="33" t="s">
        <v>125</v>
      </c>
      <c r="D14" s="33" t="s">
        <v>126</v>
      </c>
      <c r="E14" s="32" t="s">
        <v>127</v>
      </c>
      <c r="F14" s="32" t="s">
        <v>100</v>
      </c>
      <c r="G14" s="35" t="s">
        <v>14</v>
      </c>
      <c r="H14" s="36" t="s">
        <v>76</v>
      </c>
      <c r="I14" s="36" t="s">
        <v>128</v>
      </c>
      <c r="J14" s="37" t="s">
        <v>129</v>
      </c>
      <c r="K14" s="36" t="s">
        <v>119</v>
      </c>
      <c r="L14" s="29"/>
    </row>
    <row r="15" spans="1:12" ht="14.25" customHeight="1">
      <c r="A15" s="31">
        <v>11</v>
      </c>
      <c r="B15" s="32" t="s">
        <v>130</v>
      </c>
      <c r="C15" s="33" t="s">
        <v>131</v>
      </c>
      <c r="D15" s="33" t="s">
        <v>132</v>
      </c>
      <c r="E15" s="32" t="s">
        <v>133</v>
      </c>
      <c r="F15" s="32" t="s">
        <v>75</v>
      </c>
      <c r="G15" s="35" t="s">
        <v>14</v>
      </c>
      <c r="H15" s="36" t="s">
        <v>76</v>
      </c>
      <c r="I15" s="36" t="s">
        <v>128</v>
      </c>
      <c r="J15" s="38" t="s">
        <v>134</v>
      </c>
      <c r="K15" s="36" t="s">
        <v>119</v>
      </c>
      <c r="L15" s="29"/>
    </row>
    <row r="16" spans="1:12" ht="14.25" customHeight="1">
      <c r="A16" s="31">
        <v>12</v>
      </c>
      <c r="B16" s="32" t="s">
        <v>135</v>
      </c>
      <c r="C16" s="33" t="s">
        <v>136</v>
      </c>
      <c r="D16" s="33" t="s">
        <v>137</v>
      </c>
      <c r="E16" s="32" t="s">
        <v>138</v>
      </c>
      <c r="F16" s="32" t="s">
        <v>75</v>
      </c>
      <c r="G16" s="35" t="s">
        <v>14</v>
      </c>
      <c r="H16" s="36" t="s">
        <v>76</v>
      </c>
      <c r="I16" s="36" t="s">
        <v>128</v>
      </c>
      <c r="J16" s="37" t="s">
        <v>139</v>
      </c>
      <c r="K16" s="36" t="s">
        <v>119</v>
      </c>
      <c r="L16" s="29"/>
    </row>
    <row r="17" spans="1:12" ht="14.25" customHeight="1">
      <c r="A17" s="31">
        <v>13</v>
      </c>
      <c r="B17" s="32" t="s">
        <v>140</v>
      </c>
      <c r="C17" s="33" t="s">
        <v>141</v>
      </c>
      <c r="D17" s="33" t="s">
        <v>142</v>
      </c>
      <c r="E17" s="32" t="s">
        <v>143</v>
      </c>
      <c r="F17" s="32" t="s">
        <v>75</v>
      </c>
      <c r="G17" s="34" t="s">
        <v>21</v>
      </c>
      <c r="H17" s="34" t="s">
        <v>76</v>
      </c>
      <c r="I17" s="34" t="s">
        <v>111</v>
      </c>
      <c r="J17" s="34" t="s">
        <v>144</v>
      </c>
      <c r="K17" s="34" t="s">
        <v>79</v>
      </c>
      <c r="L17" s="29">
        <v>2</v>
      </c>
    </row>
    <row r="18" spans="1:12" ht="14.25" customHeight="1">
      <c r="A18" s="31">
        <v>14</v>
      </c>
      <c r="B18" s="32" t="s">
        <v>145</v>
      </c>
      <c r="C18" s="33" t="s">
        <v>146</v>
      </c>
      <c r="D18" s="33" t="s">
        <v>87</v>
      </c>
      <c r="E18" s="32" t="s">
        <v>147</v>
      </c>
      <c r="F18" s="32" t="s">
        <v>100</v>
      </c>
      <c r="G18" s="35" t="s">
        <v>21</v>
      </c>
      <c r="H18" s="36" t="s">
        <v>76</v>
      </c>
      <c r="I18" s="36" t="s">
        <v>111</v>
      </c>
      <c r="J18" s="35" t="s">
        <v>148</v>
      </c>
      <c r="K18" s="36" t="s">
        <v>119</v>
      </c>
      <c r="L18" s="29"/>
    </row>
    <row r="19" spans="1:12" ht="14.25" customHeight="1">
      <c r="A19" s="31">
        <v>15</v>
      </c>
      <c r="B19" s="32" t="s">
        <v>149</v>
      </c>
      <c r="C19" s="33" t="s">
        <v>150</v>
      </c>
      <c r="D19" s="33" t="s">
        <v>151</v>
      </c>
      <c r="E19" s="32" t="s">
        <v>152</v>
      </c>
      <c r="F19" s="32" t="s">
        <v>75</v>
      </c>
      <c r="G19" s="35" t="s">
        <v>21</v>
      </c>
      <c r="H19" s="36" t="s">
        <v>76</v>
      </c>
      <c r="I19" s="36" t="s">
        <v>111</v>
      </c>
      <c r="J19" s="35" t="s">
        <v>153</v>
      </c>
      <c r="K19" s="36" t="s">
        <v>119</v>
      </c>
      <c r="L19" s="29"/>
    </row>
    <row r="20" spans="1:12" ht="14.25" customHeight="1">
      <c r="A20" s="31">
        <v>16</v>
      </c>
      <c r="B20" s="32" t="s">
        <v>154</v>
      </c>
      <c r="C20" s="33" t="s">
        <v>155</v>
      </c>
      <c r="D20" s="33" t="s">
        <v>156</v>
      </c>
      <c r="E20" s="32" t="s">
        <v>157</v>
      </c>
      <c r="F20" s="32" t="s">
        <v>100</v>
      </c>
      <c r="G20" s="35" t="s">
        <v>21</v>
      </c>
      <c r="H20" s="36" t="s">
        <v>76</v>
      </c>
      <c r="I20" s="36" t="s">
        <v>111</v>
      </c>
      <c r="J20" s="35" t="s">
        <v>158</v>
      </c>
      <c r="K20" s="36" t="s">
        <v>119</v>
      </c>
      <c r="L20" s="29"/>
    </row>
    <row r="21" spans="1:12" ht="14.25" customHeight="1">
      <c r="A21" s="39"/>
      <c r="B21" s="40"/>
      <c r="C21" s="40"/>
      <c r="D21" s="40"/>
      <c r="E21" s="40"/>
      <c r="F21" s="40"/>
      <c r="G21" s="41"/>
      <c r="H21" s="40"/>
      <c r="I21" s="40"/>
      <c r="J21" s="41"/>
      <c r="K21" s="42"/>
      <c r="L21" s="43"/>
    </row>
    <row r="22" spans="1:12" ht="14.25" customHeight="1">
      <c r="A22" s="39"/>
      <c r="B22" s="40"/>
      <c r="C22" s="40"/>
      <c r="D22" s="40"/>
      <c r="E22" s="40"/>
      <c r="F22" s="40"/>
      <c r="G22" s="41"/>
      <c r="H22" s="40"/>
      <c r="I22" s="40"/>
      <c r="J22" s="41"/>
      <c r="K22" s="42"/>
      <c r="L22" s="43"/>
    </row>
    <row r="23" spans="1:12" ht="14.25" customHeight="1">
      <c r="A23" s="24"/>
      <c r="B23" s="44" t="s">
        <v>24</v>
      </c>
      <c r="C23" s="26"/>
      <c r="D23" s="26"/>
      <c r="E23" s="26"/>
      <c r="F23" s="26"/>
      <c r="G23" s="27"/>
      <c r="H23" s="26"/>
      <c r="I23" s="26"/>
      <c r="J23" s="27"/>
      <c r="K23" s="28"/>
      <c r="L23" s="29" t="s">
        <v>63</v>
      </c>
    </row>
    <row r="24" spans="1:12" ht="14.25" customHeight="1">
      <c r="A24" s="24"/>
      <c r="B24" s="30" t="s">
        <v>64</v>
      </c>
      <c r="C24" s="215" t="s">
        <v>3</v>
      </c>
      <c r="D24" s="216"/>
      <c r="E24" s="30" t="s">
        <v>65</v>
      </c>
      <c r="F24" s="30" t="s">
        <v>66</v>
      </c>
      <c r="G24" s="30" t="s">
        <v>67</v>
      </c>
      <c r="H24" s="30" t="s">
        <v>4</v>
      </c>
      <c r="I24" s="30" t="s">
        <v>68</v>
      </c>
      <c r="J24" s="30" t="s">
        <v>69</v>
      </c>
      <c r="K24" s="30" t="s">
        <v>70</v>
      </c>
      <c r="L24" s="29"/>
    </row>
    <row r="25" spans="1:12" ht="14.25" customHeight="1">
      <c r="A25" s="31">
        <v>1</v>
      </c>
      <c r="B25" s="32" t="s">
        <v>159</v>
      </c>
      <c r="C25" s="33" t="s">
        <v>160</v>
      </c>
      <c r="D25" s="33" t="s">
        <v>73</v>
      </c>
      <c r="E25" s="32" t="s">
        <v>161</v>
      </c>
      <c r="F25" s="32" t="s">
        <v>75</v>
      </c>
      <c r="G25" s="34" t="s">
        <v>25</v>
      </c>
      <c r="H25" s="34" t="s">
        <v>76</v>
      </c>
      <c r="I25" s="34" t="s">
        <v>77</v>
      </c>
      <c r="J25" s="34" t="s">
        <v>162</v>
      </c>
      <c r="K25" s="34" t="s">
        <v>79</v>
      </c>
      <c r="L25" s="29">
        <v>1</v>
      </c>
    </row>
    <row r="26" spans="1:12" ht="14.25" customHeight="1">
      <c r="A26" s="31">
        <v>2</v>
      </c>
      <c r="B26" s="32" t="s">
        <v>163</v>
      </c>
      <c r="C26" s="33" t="s">
        <v>164</v>
      </c>
      <c r="D26" s="33" t="s">
        <v>165</v>
      </c>
      <c r="E26" s="32" t="s">
        <v>166</v>
      </c>
      <c r="F26" s="32" t="s">
        <v>75</v>
      </c>
      <c r="G26" s="34" t="s">
        <v>25</v>
      </c>
      <c r="H26" s="34" t="s">
        <v>76</v>
      </c>
      <c r="I26" s="34" t="s">
        <v>77</v>
      </c>
      <c r="J26" s="34" t="s">
        <v>167</v>
      </c>
      <c r="K26" s="34" t="s">
        <v>79</v>
      </c>
      <c r="L26" s="29">
        <v>1</v>
      </c>
    </row>
    <row r="27" spans="1:12" ht="14.25" customHeight="1">
      <c r="A27" s="31">
        <v>3</v>
      </c>
      <c r="B27" s="32" t="s">
        <v>168</v>
      </c>
      <c r="C27" s="33" t="s">
        <v>150</v>
      </c>
      <c r="D27" s="33" t="s">
        <v>169</v>
      </c>
      <c r="E27" s="32" t="s">
        <v>170</v>
      </c>
      <c r="F27" s="32" t="s">
        <v>75</v>
      </c>
      <c r="G27" s="36" t="s">
        <v>25</v>
      </c>
      <c r="H27" s="36" t="s">
        <v>76</v>
      </c>
      <c r="I27" s="36" t="s">
        <v>77</v>
      </c>
      <c r="J27" s="37" t="s">
        <v>171</v>
      </c>
      <c r="K27" s="36" t="s">
        <v>119</v>
      </c>
      <c r="L27" s="29"/>
    </row>
    <row r="28" spans="1:12" ht="14.25" customHeight="1">
      <c r="A28" s="31">
        <v>4</v>
      </c>
      <c r="B28" s="32" t="s">
        <v>172</v>
      </c>
      <c r="C28" s="33" t="s">
        <v>173</v>
      </c>
      <c r="D28" s="33" t="s">
        <v>174</v>
      </c>
      <c r="E28" s="32" t="s">
        <v>175</v>
      </c>
      <c r="F28" s="32" t="s">
        <v>100</v>
      </c>
      <c r="G28" s="36" t="s">
        <v>25</v>
      </c>
      <c r="H28" s="36" t="s">
        <v>76</v>
      </c>
      <c r="I28" s="36" t="s">
        <v>77</v>
      </c>
      <c r="J28" s="37" t="s">
        <v>176</v>
      </c>
      <c r="K28" s="36" t="s">
        <v>119</v>
      </c>
      <c r="L28" s="29"/>
    </row>
    <row r="29" spans="1:12" ht="14.25" customHeight="1">
      <c r="A29" s="31">
        <v>5</v>
      </c>
      <c r="B29" s="32" t="s">
        <v>177</v>
      </c>
      <c r="C29" s="33" t="s">
        <v>178</v>
      </c>
      <c r="D29" s="33" t="s">
        <v>73</v>
      </c>
      <c r="E29" s="32" t="s">
        <v>179</v>
      </c>
      <c r="F29" s="32" t="s">
        <v>117</v>
      </c>
      <c r="G29" s="36" t="s">
        <v>25</v>
      </c>
      <c r="H29" s="36" t="s">
        <v>76</v>
      </c>
      <c r="I29" s="36" t="s">
        <v>77</v>
      </c>
      <c r="J29" s="35" t="s">
        <v>180</v>
      </c>
      <c r="K29" s="36" t="s">
        <v>119</v>
      </c>
      <c r="L29" s="29"/>
    </row>
    <row r="30" spans="1:12" ht="14.25" customHeight="1">
      <c r="A30" s="31">
        <v>6</v>
      </c>
      <c r="B30" s="32" t="s">
        <v>181</v>
      </c>
      <c r="C30" s="33" t="s">
        <v>182</v>
      </c>
      <c r="D30" s="33" t="s">
        <v>183</v>
      </c>
      <c r="E30" s="32" t="s">
        <v>184</v>
      </c>
      <c r="F30" s="32" t="s">
        <v>100</v>
      </c>
      <c r="G30" s="34" t="s">
        <v>26</v>
      </c>
      <c r="H30" s="34" t="s">
        <v>76</v>
      </c>
      <c r="I30" s="45" t="s">
        <v>111</v>
      </c>
      <c r="J30" s="34" t="s">
        <v>185</v>
      </c>
      <c r="K30" s="34" t="s">
        <v>79</v>
      </c>
      <c r="L30" s="29">
        <v>1</v>
      </c>
    </row>
    <row r="31" spans="1:12" ht="14.25" customHeight="1">
      <c r="A31" s="31">
        <v>7</v>
      </c>
      <c r="B31" s="32" t="s">
        <v>186</v>
      </c>
      <c r="C31" s="33" t="s">
        <v>187</v>
      </c>
      <c r="D31" s="33" t="s">
        <v>188</v>
      </c>
      <c r="E31" s="32" t="s">
        <v>189</v>
      </c>
      <c r="F31" s="32" t="s">
        <v>75</v>
      </c>
      <c r="G31" s="34" t="s">
        <v>26</v>
      </c>
      <c r="H31" s="34" t="s">
        <v>76</v>
      </c>
      <c r="I31" s="45" t="s">
        <v>111</v>
      </c>
      <c r="J31" s="34" t="s">
        <v>190</v>
      </c>
      <c r="K31" s="34" t="s">
        <v>79</v>
      </c>
      <c r="L31" s="29">
        <v>2</v>
      </c>
    </row>
    <row r="32" spans="1:12" ht="14.25" customHeight="1">
      <c r="A32" s="31">
        <v>8</v>
      </c>
      <c r="B32" s="32" t="s">
        <v>191</v>
      </c>
      <c r="C32" s="46" t="s">
        <v>192</v>
      </c>
      <c r="D32" s="33" t="s">
        <v>193</v>
      </c>
      <c r="E32" s="32" t="s">
        <v>143</v>
      </c>
      <c r="F32" s="32" t="s">
        <v>75</v>
      </c>
      <c r="G32" s="34" t="s">
        <v>26</v>
      </c>
      <c r="H32" s="34" t="s">
        <v>76</v>
      </c>
      <c r="I32" s="45" t="s">
        <v>111</v>
      </c>
      <c r="J32" s="34" t="s">
        <v>194</v>
      </c>
      <c r="K32" s="34" t="s">
        <v>79</v>
      </c>
      <c r="L32" s="29">
        <v>3</v>
      </c>
    </row>
    <row r="33" spans="1:12" ht="14.25" customHeight="1">
      <c r="A33" s="31">
        <v>9</v>
      </c>
      <c r="B33" s="32" t="s">
        <v>195</v>
      </c>
      <c r="C33" s="33" t="s">
        <v>196</v>
      </c>
      <c r="D33" s="33" t="s">
        <v>156</v>
      </c>
      <c r="E33" s="32" t="s">
        <v>197</v>
      </c>
      <c r="F33" s="32" t="s">
        <v>94</v>
      </c>
      <c r="G33" s="34" t="s">
        <v>27</v>
      </c>
      <c r="H33" s="34" t="s">
        <v>76</v>
      </c>
      <c r="I33" s="45" t="s">
        <v>128</v>
      </c>
      <c r="J33" s="34" t="s">
        <v>198</v>
      </c>
      <c r="K33" s="34" t="s">
        <v>79</v>
      </c>
      <c r="L33" s="29">
        <v>1</v>
      </c>
    </row>
    <row r="34" spans="1:12" ht="14.25" customHeight="1">
      <c r="A34" s="31">
        <v>10</v>
      </c>
      <c r="B34" s="32" t="s">
        <v>199</v>
      </c>
      <c r="C34" s="33" t="s">
        <v>200</v>
      </c>
      <c r="D34" s="33" t="s">
        <v>201</v>
      </c>
      <c r="E34" s="32" t="s">
        <v>122</v>
      </c>
      <c r="F34" s="32" t="s">
        <v>117</v>
      </c>
      <c r="G34" s="36" t="s">
        <v>27</v>
      </c>
      <c r="H34" s="36" t="s">
        <v>76</v>
      </c>
      <c r="I34" s="31" t="s">
        <v>128</v>
      </c>
      <c r="J34" s="37" t="s">
        <v>202</v>
      </c>
      <c r="K34" s="36" t="s">
        <v>119</v>
      </c>
      <c r="L34" s="29"/>
    </row>
    <row r="35" spans="1:12" ht="14.25" customHeight="1">
      <c r="A35" s="31">
        <v>11</v>
      </c>
      <c r="B35" s="32" t="s">
        <v>203</v>
      </c>
      <c r="C35" s="33" t="s">
        <v>204</v>
      </c>
      <c r="D35" s="33" t="s">
        <v>98</v>
      </c>
      <c r="E35" s="32" t="s">
        <v>205</v>
      </c>
      <c r="F35" s="32" t="s">
        <v>94</v>
      </c>
      <c r="G35" s="36" t="s">
        <v>27</v>
      </c>
      <c r="H35" s="36" t="s">
        <v>76</v>
      </c>
      <c r="I35" s="31" t="s">
        <v>128</v>
      </c>
      <c r="J35" s="37" t="s">
        <v>206</v>
      </c>
      <c r="K35" s="36" t="s">
        <v>119</v>
      </c>
      <c r="L35" s="29"/>
    </row>
    <row r="36" spans="1:12" ht="14.25" customHeight="1">
      <c r="A36" s="31">
        <v>12</v>
      </c>
      <c r="B36" s="32" t="s">
        <v>207</v>
      </c>
      <c r="C36" s="33" t="s">
        <v>208</v>
      </c>
      <c r="D36" s="33" t="s">
        <v>209</v>
      </c>
      <c r="E36" s="32" t="s">
        <v>210</v>
      </c>
      <c r="F36" s="32" t="s">
        <v>94</v>
      </c>
      <c r="G36" s="36" t="s">
        <v>27</v>
      </c>
      <c r="H36" s="36" t="s">
        <v>76</v>
      </c>
      <c r="I36" s="31" t="s">
        <v>128</v>
      </c>
      <c r="J36" s="37" t="s">
        <v>211</v>
      </c>
      <c r="K36" s="36" t="s">
        <v>119</v>
      </c>
      <c r="L36" s="29"/>
    </row>
    <row r="37" spans="1:12" ht="14.25" customHeight="1">
      <c r="A37" s="31">
        <v>13</v>
      </c>
      <c r="B37" s="32" t="s">
        <v>212</v>
      </c>
      <c r="C37" s="33" t="s">
        <v>213</v>
      </c>
      <c r="D37" s="33" t="s">
        <v>98</v>
      </c>
      <c r="E37" s="32" t="s">
        <v>214</v>
      </c>
      <c r="F37" s="32" t="s">
        <v>100</v>
      </c>
      <c r="G37" s="36" t="s">
        <v>30</v>
      </c>
      <c r="H37" s="36" t="s">
        <v>76</v>
      </c>
      <c r="I37" s="36" t="s">
        <v>77</v>
      </c>
      <c r="J37" s="35" t="s">
        <v>215</v>
      </c>
      <c r="K37" s="36" t="s">
        <v>119</v>
      </c>
      <c r="L37" s="29"/>
    </row>
    <row r="38" spans="1:12" ht="28.5" customHeight="1">
      <c r="A38" s="31">
        <v>14</v>
      </c>
      <c r="B38" s="32" t="s">
        <v>216</v>
      </c>
      <c r="C38" s="33" t="s">
        <v>217</v>
      </c>
      <c r="D38" s="33" t="s">
        <v>218</v>
      </c>
      <c r="E38" s="32" t="s">
        <v>219</v>
      </c>
      <c r="F38" s="32" t="s">
        <v>100</v>
      </c>
      <c r="G38" s="34" t="s">
        <v>30</v>
      </c>
      <c r="H38" s="34" t="s">
        <v>76</v>
      </c>
      <c r="I38" s="34" t="s">
        <v>77</v>
      </c>
      <c r="J38" s="34" t="s">
        <v>220</v>
      </c>
      <c r="K38" s="34" t="s">
        <v>79</v>
      </c>
      <c r="L38" s="29">
        <v>3</v>
      </c>
    </row>
    <row r="39" spans="1:12" ht="14.25" customHeight="1">
      <c r="A39" s="31">
        <v>15</v>
      </c>
      <c r="B39" s="32" t="s">
        <v>221</v>
      </c>
      <c r="C39" s="33" t="s">
        <v>222</v>
      </c>
      <c r="D39" s="33" t="s">
        <v>223</v>
      </c>
      <c r="E39" s="32" t="s">
        <v>224</v>
      </c>
      <c r="F39" s="32" t="s">
        <v>100</v>
      </c>
      <c r="G39" s="34" t="s">
        <v>30</v>
      </c>
      <c r="H39" s="34" t="s">
        <v>76</v>
      </c>
      <c r="I39" s="34" t="s">
        <v>77</v>
      </c>
      <c r="J39" s="34" t="s">
        <v>225</v>
      </c>
      <c r="K39" s="34" t="s">
        <v>79</v>
      </c>
      <c r="L39" s="29">
        <v>2</v>
      </c>
    </row>
    <row r="40" spans="1:12" ht="14.25" customHeight="1">
      <c r="A40" s="47"/>
      <c r="B40" s="48"/>
      <c r="C40" s="49"/>
      <c r="D40" s="49"/>
      <c r="E40" s="48"/>
      <c r="F40" s="48"/>
      <c r="G40" s="50"/>
      <c r="H40" s="51"/>
      <c r="I40" s="39"/>
      <c r="J40" s="52"/>
      <c r="K40" s="51"/>
      <c r="L40" s="43"/>
    </row>
    <row r="41" spans="1:12" ht="14.25" customHeight="1">
      <c r="A41" s="39"/>
      <c r="B41" s="40"/>
      <c r="C41" s="40"/>
      <c r="D41" s="40"/>
      <c r="E41" s="40"/>
      <c r="F41" s="40"/>
      <c r="G41" s="41"/>
      <c r="H41" s="40"/>
      <c r="I41" s="40"/>
      <c r="J41" s="41"/>
      <c r="K41" s="42"/>
      <c r="L41" s="43"/>
    </row>
    <row r="42" spans="1:12" ht="14.25" customHeight="1">
      <c r="A42" s="39"/>
      <c r="B42" s="40"/>
      <c r="C42" s="40"/>
      <c r="D42" s="40"/>
      <c r="E42" s="40"/>
      <c r="F42" s="40"/>
      <c r="G42" s="41"/>
      <c r="H42" s="40"/>
      <c r="I42" s="40"/>
      <c r="J42" s="41"/>
      <c r="K42" s="42"/>
      <c r="L42" s="43"/>
    </row>
    <row r="43" spans="1:12" ht="14.25" customHeight="1">
      <c r="A43" s="24"/>
      <c r="B43" s="30" t="s">
        <v>31</v>
      </c>
      <c r="C43" s="26"/>
      <c r="D43" s="26"/>
      <c r="E43" s="26"/>
      <c r="F43" s="26"/>
      <c r="G43" s="27"/>
      <c r="H43" s="26"/>
      <c r="I43" s="26"/>
      <c r="J43" s="27"/>
      <c r="K43" s="28"/>
      <c r="L43" s="29" t="s">
        <v>63</v>
      </c>
    </row>
    <row r="44" spans="1:12" ht="14.25" customHeight="1">
      <c r="A44" s="24"/>
      <c r="B44" s="30" t="s">
        <v>64</v>
      </c>
      <c r="C44" s="215" t="s">
        <v>3</v>
      </c>
      <c r="D44" s="216"/>
      <c r="E44" s="30" t="s">
        <v>65</v>
      </c>
      <c r="F44" s="30" t="s">
        <v>66</v>
      </c>
      <c r="G44" s="30" t="s">
        <v>67</v>
      </c>
      <c r="H44" s="30" t="s">
        <v>4</v>
      </c>
      <c r="I44" s="30" t="s">
        <v>68</v>
      </c>
      <c r="J44" s="30" t="s">
        <v>69</v>
      </c>
      <c r="K44" s="30" t="s">
        <v>70</v>
      </c>
      <c r="L44" s="29"/>
    </row>
    <row r="45" spans="1:12" ht="14.25" customHeight="1">
      <c r="A45" s="31">
        <v>1</v>
      </c>
      <c r="B45" s="32" t="s">
        <v>226</v>
      </c>
      <c r="C45" s="33" t="s">
        <v>227</v>
      </c>
      <c r="D45" s="33" t="s">
        <v>228</v>
      </c>
      <c r="E45" s="32" t="s">
        <v>229</v>
      </c>
      <c r="F45" s="32" t="s">
        <v>94</v>
      </c>
      <c r="G45" s="34" t="s">
        <v>32</v>
      </c>
      <c r="H45" s="34" t="s">
        <v>76</v>
      </c>
      <c r="I45" s="45" t="s">
        <v>128</v>
      </c>
      <c r="J45" s="34" t="s">
        <v>230</v>
      </c>
      <c r="K45" s="34" t="s">
        <v>79</v>
      </c>
      <c r="L45" s="29">
        <v>1</v>
      </c>
    </row>
    <row r="46" spans="1:12" ht="14.25" customHeight="1">
      <c r="A46" s="31">
        <v>2</v>
      </c>
      <c r="B46" s="32" t="s">
        <v>231</v>
      </c>
      <c r="C46" s="33" t="s">
        <v>232</v>
      </c>
      <c r="D46" s="33" t="s">
        <v>223</v>
      </c>
      <c r="E46" s="32" t="s">
        <v>233</v>
      </c>
      <c r="F46" s="32" t="s">
        <v>94</v>
      </c>
      <c r="G46" s="34" t="s">
        <v>32</v>
      </c>
      <c r="H46" s="34" t="s">
        <v>76</v>
      </c>
      <c r="I46" s="45" t="s">
        <v>128</v>
      </c>
      <c r="J46" s="34" t="s">
        <v>234</v>
      </c>
      <c r="K46" s="34" t="s">
        <v>79</v>
      </c>
      <c r="L46" s="29">
        <v>1</v>
      </c>
    </row>
    <row r="47" spans="1:12" ht="14.25" customHeight="1">
      <c r="A47" s="31">
        <v>3</v>
      </c>
      <c r="B47" s="32" t="s">
        <v>235</v>
      </c>
      <c r="C47" s="33" t="s">
        <v>236</v>
      </c>
      <c r="D47" s="33" t="s">
        <v>237</v>
      </c>
      <c r="E47" s="32" t="s">
        <v>238</v>
      </c>
      <c r="F47" s="32" t="s">
        <v>94</v>
      </c>
      <c r="G47" s="34" t="s">
        <v>32</v>
      </c>
      <c r="H47" s="34" t="s">
        <v>76</v>
      </c>
      <c r="I47" s="34" t="s">
        <v>128</v>
      </c>
      <c r="J47" s="34" t="s">
        <v>239</v>
      </c>
      <c r="K47" s="34" t="s">
        <v>79</v>
      </c>
      <c r="L47" s="29">
        <v>2</v>
      </c>
    </row>
    <row r="48" spans="1:12" ht="14.25" customHeight="1">
      <c r="A48" s="31">
        <v>4</v>
      </c>
      <c r="B48" s="32" t="s">
        <v>240</v>
      </c>
      <c r="C48" s="33" t="s">
        <v>241</v>
      </c>
      <c r="D48" s="33" t="s">
        <v>73</v>
      </c>
      <c r="E48" s="32" t="s">
        <v>242</v>
      </c>
      <c r="F48" s="32" t="s">
        <v>100</v>
      </c>
      <c r="G48" s="34" t="s">
        <v>35</v>
      </c>
      <c r="H48" s="34" t="s">
        <v>76</v>
      </c>
      <c r="I48" s="34" t="s">
        <v>128</v>
      </c>
      <c r="J48" s="34" t="s">
        <v>243</v>
      </c>
      <c r="K48" s="34" t="s">
        <v>79</v>
      </c>
      <c r="L48" s="29">
        <v>3</v>
      </c>
    </row>
    <row r="49" spans="1:12" ht="14.25" customHeight="1">
      <c r="A49" s="31">
        <v>5</v>
      </c>
      <c r="B49" s="32" t="s">
        <v>244</v>
      </c>
      <c r="C49" s="33" t="s">
        <v>245</v>
      </c>
      <c r="D49" s="33" t="s">
        <v>246</v>
      </c>
      <c r="E49" s="32" t="s">
        <v>247</v>
      </c>
      <c r="F49" s="32" t="s">
        <v>100</v>
      </c>
      <c r="G49" s="36" t="s">
        <v>35</v>
      </c>
      <c r="H49" s="36" t="s">
        <v>76</v>
      </c>
      <c r="I49" s="36" t="s">
        <v>128</v>
      </c>
      <c r="J49" s="35" t="s">
        <v>248</v>
      </c>
      <c r="K49" s="36" t="s">
        <v>119</v>
      </c>
      <c r="L49" s="29"/>
    </row>
    <row r="50" spans="1:12" ht="14.25" customHeight="1">
      <c r="A50" s="31">
        <v>6</v>
      </c>
      <c r="B50" s="32" t="s">
        <v>249</v>
      </c>
      <c r="C50" s="33" t="s">
        <v>250</v>
      </c>
      <c r="D50" s="33" t="s">
        <v>251</v>
      </c>
      <c r="E50" s="32" t="s">
        <v>252</v>
      </c>
      <c r="F50" s="32" t="s">
        <v>75</v>
      </c>
      <c r="G50" s="36" t="s">
        <v>35</v>
      </c>
      <c r="H50" s="36" t="s">
        <v>76</v>
      </c>
      <c r="I50" s="36" t="s">
        <v>128</v>
      </c>
      <c r="J50" s="37" t="s">
        <v>253</v>
      </c>
      <c r="K50" s="36" t="s">
        <v>119</v>
      </c>
      <c r="L50" s="29"/>
    </row>
    <row r="51" spans="1:12" ht="14.25" customHeight="1">
      <c r="A51" s="31">
        <v>7</v>
      </c>
      <c r="B51" s="32" t="s">
        <v>254</v>
      </c>
      <c r="C51" s="33" t="s">
        <v>164</v>
      </c>
      <c r="D51" s="33" t="s">
        <v>255</v>
      </c>
      <c r="E51" s="32" t="s">
        <v>256</v>
      </c>
      <c r="F51" s="32" t="s">
        <v>75</v>
      </c>
      <c r="G51" s="36" t="s">
        <v>35</v>
      </c>
      <c r="H51" s="36" t="s">
        <v>76</v>
      </c>
      <c r="I51" s="36" t="s">
        <v>128</v>
      </c>
      <c r="J51" s="37" t="s">
        <v>257</v>
      </c>
      <c r="K51" s="36" t="s">
        <v>119</v>
      </c>
      <c r="L51" s="29"/>
    </row>
    <row r="52" spans="1:12" ht="14.25" customHeight="1">
      <c r="A52" s="31">
        <v>8</v>
      </c>
      <c r="B52" s="32" t="s">
        <v>258</v>
      </c>
      <c r="C52" s="33" t="s">
        <v>259</v>
      </c>
      <c r="D52" s="33" t="s">
        <v>260</v>
      </c>
      <c r="E52" s="32" t="s">
        <v>261</v>
      </c>
      <c r="F52" s="32" t="s">
        <v>100</v>
      </c>
      <c r="G52" s="36" t="s">
        <v>33</v>
      </c>
      <c r="H52" s="36" t="s">
        <v>76</v>
      </c>
      <c r="I52" s="36" t="s">
        <v>77</v>
      </c>
      <c r="J52" s="35" t="s">
        <v>262</v>
      </c>
      <c r="K52" s="36" t="s">
        <v>119</v>
      </c>
      <c r="L52" s="29"/>
    </row>
    <row r="53" spans="1:12" ht="14.25" customHeight="1">
      <c r="A53" s="31">
        <v>9</v>
      </c>
      <c r="B53" s="32" t="s">
        <v>263</v>
      </c>
      <c r="C53" s="33" t="s">
        <v>264</v>
      </c>
      <c r="D53" s="33" t="s">
        <v>265</v>
      </c>
      <c r="E53" s="32" t="s">
        <v>266</v>
      </c>
      <c r="F53" s="32" t="s">
        <v>75</v>
      </c>
      <c r="G53" s="36" t="s">
        <v>33</v>
      </c>
      <c r="H53" s="36" t="s">
        <v>76</v>
      </c>
      <c r="I53" s="36" t="s">
        <v>77</v>
      </c>
      <c r="J53" s="35" t="s">
        <v>267</v>
      </c>
      <c r="K53" s="36" t="s">
        <v>119</v>
      </c>
      <c r="L53" s="29"/>
    </row>
    <row r="54" spans="1:12" ht="14.25" customHeight="1">
      <c r="A54" s="31">
        <v>10</v>
      </c>
      <c r="B54" s="32" t="s">
        <v>268</v>
      </c>
      <c r="C54" s="33" t="s">
        <v>269</v>
      </c>
      <c r="D54" s="33" t="s">
        <v>270</v>
      </c>
      <c r="E54" s="32" t="s">
        <v>271</v>
      </c>
      <c r="F54" s="32" t="s">
        <v>100</v>
      </c>
      <c r="G54" s="36" t="s">
        <v>33</v>
      </c>
      <c r="H54" s="36" t="s">
        <v>76</v>
      </c>
      <c r="I54" s="36" t="s">
        <v>77</v>
      </c>
      <c r="J54" s="35" t="s">
        <v>272</v>
      </c>
      <c r="K54" s="36" t="s">
        <v>119</v>
      </c>
      <c r="L54" s="29"/>
    </row>
    <row r="55" spans="1:12" ht="14.25" customHeight="1">
      <c r="A55" s="31">
        <v>11</v>
      </c>
      <c r="B55" s="32" t="s">
        <v>273</v>
      </c>
      <c r="C55" s="33" t="s">
        <v>274</v>
      </c>
      <c r="D55" s="33" t="s">
        <v>156</v>
      </c>
      <c r="E55" s="32" t="s">
        <v>275</v>
      </c>
      <c r="F55" s="32" t="s">
        <v>75</v>
      </c>
      <c r="G55" s="34" t="s">
        <v>25</v>
      </c>
      <c r="H55" s="34" t="s">
        <v>76</v>
      </c>
      <c r="I55" s="34" t="s">
        <v>77</v>
      </c>
      <c r="J55" s="34" t="s">
        <v>276</v>
      </c>
      <c r="K55" s="34" t="s">
        <v>79</v>
      </c>
      <c r="L55" s="29">
        <v>3</v>
      </c>
    </row>
    <row r="56" spans="1:12" ht="14.25" customHeight="1">
      <c r="A56" s="31">
        <v>12</v>
      </c>
      <c r="B56" s="32" t="s">
        <v>277</v>
      </c>
      <c r="C56" s="33" t="s">
        <v>86</v>
      </c>
      <c r="D56" s="33" t="s">
        <v>278</v>
      </c>
      <c r="E56" s="32" t="s">
        <v>279</v>
      </c>
      <c r="F56" s="32" t="s">
        <v>100</v>
      </c>
      <c r="G56" s="34" t="s">
        <v>26</v>
      </c>
      <c r="H56" s="34" t="s">
        <v>76</v>
      </c>
      <c r="I56" s="34" t="s">
        <v>111</v>
      </c>
      <c r="J56" s="34" t="s">
        <v>280</v>
      </c>
      <c r="K56" s="34" t="s">
        <v>79</v>
      </c>
      <c r="L56" s="29">
        <v>2</v>
      </c>
    </row>
    <row r="57" spans="1:12" ht="14.25" customHeight="1">
      <c r="A57" s="31">
        <v>13</v>
      </c>
      <c r="B57" s="32" t="s">
        <v>281</v>
      </c>
      <c r="C57" s="33" t="s">
        <v>282</v>
      </c>
      <c r="D57" s="33" t="s">
        <v>115</v>
      </c>
      <c r="E57" s="32" t="s">
        <v>283</v>
      </c>
      <c r="F57" s="32" t="s">
        <v>117</v>
      </c>
      <c r="G57" s="34" t="s">
        <v>26</v>
      </c>
      <c r="H57" s="34" t="s">
        <v>76</v>
      </c>
      <c r="I57" s="34" t="s">
        <v>111</v>
      </c>
      <c r="J57" s="34" t="s">
        <v>284</v>
      </c>
      <c r="K57" s="34" t="s">
        <v>79</v>
      </c>
      <c r="L57" s="29">
        <v>3</v>
      </c>
    </row>
    <row r="58" spans="1:12" ht="14.25" customHeight="1">
      <c r="A58" s="31">
        <v>14</v>
      </c>
      <c r="B58" s="32" t="s">
        <v>285</v>
      </c>
      <c r="C58" s="33" t="s">
        <v>286</v>
      </c>
      <c r="D58" s="33" t="s">
        <v>260</v>
      </c>
      <c r="E58" s="32" t="s">
        <v>287</v>
      </c>
      <c r="F58" s="32" t="s">
        <v>75</v>
      </c>
      <c r="G58" s="34" t="s">
        <v>26</v>
      </c>
      <c r="H58" s="34" t="s">
        <v>76</v>
      </c>
      <c r="I58" s="34" t="s">
        <v>111</v>
      </c>
      <c r="J58" s="34" t="s">
        <v>288</v>
      </c>
      <c r="K58" s="34" t="s">
        <v>79</v>
      </c>
      <c r="L58" s="29">
        <v>3</v>
      </c>
    </row>
    <row r="59" spans="1:12" ht="14.25" customHeight="1">
      <c r="A59" s="31">
        <v>15</v>
      </c>
      <c r="B59" s="32" t="s">
        <v>289</v>
      </c>
      <c r="C59" s="33" t="s">
        <v>290</v>
      </c>
      <c r="D59" s="33" t="s">
        <v>291</v>
      </c>
      <c r="E59" s="32" t="s">
        <v>292</v>
      </c>
      <c r="F59" s="32" t="s">
        <v>94</v>
      </c>
      <c r="G59" s="34" t="s">
        <v>59</v>
      </c>
      <c r="H59" s="34" t="s">
        <v>76</v>
      </c>
      <c r="I59" s="34" t="s">
        <v>128</v>
      </c>
      <c r="J59" s="34" t="s">
        <v>293</v>
      </c>
      <c r="K59" s="34" t="s">
        <v>79</v>
      </c>
      <c r="L59" s="53">
        <v>2</v>
      </c>
    </row>
    <row r="60" spans="1:12" ht="14.25" customHeight="1">
      <c r="A60" s="31">
        <v>16</v>
      </c>
      <c r="B60" s="32" t="s">
        <v>294</v>
      </c>
      <c r="C60" s="33" t="s">
        <v>295</v>
      </c>
      <c r="D60" s="33" t="s">
        <v>169</v>
      </c>
      <c r="E60" s="32" t="s">
        <v>296</v>
      </c>
      <c r="F60" s="32" t="s">
        <v>100</v>
      </c>
      <c r="G60" s="34" t="s">
        <v>30</v>
      </c>
      <c r="H60" s="34" t="s">
        <v>76</v>
      </c>
      <c r="I60" s="34" t="s">
        <v>77</v>
      </c>
      <c r="J60" s="34" t="s">
        <v>297</v>
      </c>
      <c r="K60" s="34" t="s">
        <v>79</v>
      </c>
      <c r="L60" s="29">
        <v>3</v>
      </c>
    </row>
    <row r="61" spans="1:12" ht="14.25" customHeight="1">
      <c r="A61" s="39"/>
      <c r="B61" s="40"/>
      <c r="C61" s="40"/>
      <c r="D61" s="40"/>
      <c r="E61" s="40"/>
      <c r="F61" s="40"/>
      <c r="G61" s="41"/>
      <c r="H61" s="40"/>
      <c r="I61" s="40"/>
      <c r="J61" s="41"/>
      <c r="K61" s="42"/>
      <c r="L61" s="43"/>
    </row>
    <row r="62" spans="1:12" ht="14.25" customHeight="1">
      <c r="A62" s="39"/>
      <c r="B62" s="40"/>
      <c r="C62" s="40"/>
      <c r="D62" s="40"/>
      <c r="E62" s="40"/>
      <c r="F62" s="40"/>
      <c r="G62" s="41"/>
      <c r="H62" s="40"/>
      <c r="I62" s="40"/>
      <c r="J62" s="41"/>
      <c r="K62" s="42"/>
      <c r="L62" s="43"/>
    </row>
    <row r="63" spans="1:12" ht="14.25" customHeight="1">
      <c r="A63" s="39"/>
      <c r="B63" s="40"/>
      <c r="C63" s="40"/>
      <c r="D63" s="40"/>
      <c r="E63" s="40"/>
      <c r="F63" s="40"/>
      <c r="G63" s="41"/>
      <c r="H63" s="40"/>
      <c r="I63" s="40"/>
      <c r="J63" s="41"/>
      <c r="K63" s="42"/>
      <c r="L63" s="43"/>
    </row>
    <row r="64" spans="1:12" ht="14.25" customHeight="1">
      <c r="A64" s="24"/>
      <c r="B64" s="30" t="s">
        <v>36</v>
      </c>
      <c r="C64" s="24"/>
      <c r="D64" s="24"/>
      <c r="E64" s="24"/>
      <c r="F64" s="24"/>
      <c r="G64" s="54"/>
      <c r="H64" s="24"/>
      <c r="I64" s="24"/>
      <c r="J64" s="54"/>
      <c r="K64" s="36"/>
      <c r="L64" s="29" t="s">
        <v>63</v>
      </c>
    </row>
    <row r="65" spans="1:12" ht="14.25" customHeight="1">
      <c r="A65" s="24"/>
      <c r="B65" s="30" t="s">
        <v>64</v>
      </c>
      <c r="C65" s="215" t="s">
        <v>3</v>
      </c>
      <c r="D65" s="216"/>
      <c r="E65" s="30" t="s">
        <v>65</v>
      </c>
      <c r="F65" s="30" t="s">
        <v>66</v>
      </c>
      <c r="G65" s="30" t="s">
        <v>67</v>
      </c>
      <c r="H65" s="30" t="s">
        <v>4</v>
      </c>
      <c r="I65" s="30" t="s">
        <v>68</v>
      </c>
      <c r="J65" s="30" t="s">
        <v>69</v>
      </c>
      <c r="K65" s="30" t="s">
        <v>70</v>
      </c>
      <c r="L65" s="29"/>
    </row>
    <row r="66" spans="1:12" ht="14.25" customHeight="1">
      <c r="A66" s="31">
        <v>1</v>
      </c>
      <c r="B66" s="32" t="s">
        <v>298</v>
      </c>
      <c r="C66" s="33" t="s">
        <v>299</v>
      </c>
      <c r="D66" s="33" t="s">
        <v>109</v>
      </c>
      <c r="E66" s="32" t="s">
        <v>300</v>
      </c>
      <c r="F66" s="32" t="s">
        <v>75</v>
      </c>
      <c r="G66" s="34" t="s">
        <v>37</v>
      </c>
      <c r="H66" s="34" t="s">
        <v>76</v>
      </c>
      <c r="I66" s="34" t="s">
        <v>77</v>
      </c>
      <c r="J66" s="34" t="s">
        <v>301</v>
      </c>
      <c r="K66" s="34" t="s">
        <v>79</v>
      </c>
      <c r="L66" s="29">
        <v>1</v>
      </c>
    </row>
    <row r="67" spans="1:12" ht="14.25" customHeight="1">
      <c r="A67" s="31">
        <v>2</v>
      </c>
      <c r="B67" s="32" t="s">
        <v>302</v>
      </c>
      <c r="C67" s="33" t="s">
        <v>303</v>
      </c>
      <c r="D67" s="33" t="s">
        <v>278</v>
      </c>
      <c r="E67" s="32" t="s">
        <v>304</v>
      </c>
      <c r="F67" s="32" t="s">
        <v>75</v>
      </c>
      <c r="G67" s="35" t="s">
        <v>37</v>
      </c>
      <c r="H67" s="36" t="s">
        <v>76</v>
      </c>
      <c r="I67" s="36" t="s">
        <v>77</v>
      </c>
      <c r="J67" s="37" t="s">
        <v>305</v>
      </c>
      <c r="K67" s="36" t="s">
        <v>119</v>
      </c>
      <c r="L67" s="29"/>
    </row>
    <row r="68" spans="1:12" ht="14.25" customHeight="1">
      <c r="A68" s="31">
        <v>3</v>
      </c>
      <c r="B68" s="32" t="s">
        <v>306</v>
      </c>
      <c r="C68" s="33" t="s">
        <v>307</v>
      </c>
      <c r="D68" s="33" t="s">
        <v>270</v>
      </c>
      <c r="E68" s="32" t="s">
        <v>308</v>
      </c>
      <c r="F68" s="32" t="s">
        <v>94</v>
      </c>
      <c r="G68" s="35" t="s">
        <v>37</v>
      </c>
      <c r="H68" s="36" t="s">
        <v>76</v>
      </c>
      <c r="I68" s="36" t="s">
        <v>77</v>
      </c>
      <c r="J68" s="37" t="s">
        <v>309</v>
      </c>
      <c r="K68" s="36" t="s">
        <v>119</v>
      </c>
      <c r="L68" s="29"/>
    </row>
    <row r="69" spans="1:12" ht="14.25" customHeight="1">
      <c r="A69" s="31">
        <v>4</v>
      </c>
      <c r="B69" s="32" t="s">
        <v>310</v>
      </c>
      <c r="C69" s="33" t="s">
        <v>311</v>
      </c>
      <c r="D69" s="33" t="s">
        <v>312</v>
      </c>
      <c r="E69" s="32" t="s">
        <v>313</v>
      </c>
      <c r="F69" s="32" t="s">
        <v>94</v>
      </c>
      <c r="G69" s="35" t="s">
        <v>38</v>
      </c>
      <c r="H69" s="36" t="s">
        <v>76</v>
      </c>
      <c r="I69" s="36" t="s">
        <v>111</v>
      </c>
      <c r="J69" s="35" t="s">
        <v>314</v>
      </c>
      <c r="K69" s="36" t="s">
        <v>119</v>
      </c>
      <c r="L69" s="29"/>
    </row>
    <row r="70" spans="1:12" ht="14.25" customHeight="1">
      <c r="A70" s="31">
        <v>5</v>
      </c>
      <c r="B70" s="32" t="s">
        <v>315</v>
      </c>
      <c r="C70" s="33" t="s">
        <v>316</v>
      </c>
      <c r="D70" s="33" t="s">
        <v>317</v>
      </c>
      <c r="E70" s="32" t="s">
        <v>318</v>
      </c>
      <c r="F70" s="32" t="s">
        <v>117</v>
      </c>
      <c r="G70" s="35" t="s">
        <v>38</v>
      </c>
      <c r="H70" s="36" t="s">
        <v>76</v>
      </c>
      <c r="I70" s="36" t="s">
        <v>111</v>
      </c>
      <c r="J70" s="35" t="s">
        <v>319</v>
      </c>
      <c r="K70" s="36" t="s">
        <v>119</v>
      </c>
      <c r="L70" s="29"/>
    </row>
    <row r="71" spans="1:12" ht="14.25" customHeight="1">
      <c r="A71" s="31">
        <v>6</v>
      </c>
      <c r="B71" s="32" t="s">
        <v>320</v>
      </c>
      <c r="C71" s="33" t="s">
        <v>321</v>
      </c>
      <c r="D71" s="33" t="s">
        <v>322</v>
      </c>
      <c r="E71" s="32" t="s">
        <v>323</v>
      </c>
      <c r="F71" s="32" t="s">
        <v>75</v>
      </c>
      <c r="G71" s="35" t="s">
        <v>38</v>
      </c>
      <c r="H71" s="36" t="s">
        <v>76</v>
      </c>
      <c r="I71" s="36" t="s">
        <v>111</v>
      </c>
      <c r="J71" s="35" t="s">
        <v>324</v>
      </c>
      <c r="K71" s="36" t="s">
        <v>119</v>
      </c>
      <c r="L71" s="29"/>
    </row>
    <row r="72" spans="1:12" ht="14.25" customHeight="1">
      <c r="A72" s="31">
        <v>7</v>
      </c>
      <c r="B72" s="32" t="s">
        <v>325</v>
      </c>
      <c r="C72" s="33" t="s">
        <v>125</v>
      </c>
      <c r="D72" s="33" t="s">
        <v>109</v>
      </c>
      <c r="E72" s="32" t="s">
        <v>326</v>
      </c>
      <c r="F72" s="32" t="s">
        <v>100</v>
      </c>
      <c r="G72" s="34" t="s">
        <v>39</v>
      </c>
      <c r="H72" s="34" t="s">
        <v>76</v>
      </c>
      <c r="I72" s="34" t="s">
        <v>128</v>
      </c>
      <c r="J72" s="34" t="s">
        <v>327</v>
      </c>
      <c r="K72" s="34" t="s">
        <v>79</v>
      </c>
      <c r="L72" s="29">
        <v>1</v>
      </c>
    </row>
    <row r="73" spans="1:12" ht="14.25" customHeight="1">
      <c r="A73" s="31">
        <v>8</v>
      </c>
      <c r="B73" s="32" t="s">
        <v>328</v>
      </c>
      <c r="C73" s="33" t="s">
        <v>108</v>
      </c>
      <c r="D73" s="33" t="s">
        <v>265</v>
      </c>
      <c r="E73" s="32" t="s">
        <v>329</v>
      </c>
      <c r="F73" s="32" t="s">
        <v>75</v>
      </c>
      <c r="G73" s="34" t="s">
        <v>39</v>
      </c>
      <c r="H73" s="34" t="s">
        <v>76</v>
      </c>
      <c r="I73" s="34" t="s">
        <v>128</v>
      </c>
      <c r="J73" s="34" t="s">
        <v>330</v>
      </c>
      <c r="K73" s="34" t="s">
        <v>79</v>
      </c>
      <c r="L73" s="29">
        <v>2</v>
      </c>
    </row>
    <row r="74" spans="1:12" ht="14.25" customHeight="1">
      <c r="A74" s="31">
        <v>9</v>
      </c>
      <c r="B74" s="32" t="s">
        <v>331</v>
      </c>
      <c r="C74" s="33" t="s">
        <v>86</v>
      </c>
      <c r="D74" s="33" t="s">
        <v>278</v>
      </c>
      <c r="E74" s="32" t="s">
        <v>332</v>
      </c>
      <c r="F74" s="32" t="s">
        <v>100</v>
      </c>
      <c r="G74" s="35" t="s">
        <v>39</v>
      </c>
      <c r="H74" s="36" t="s">
        <v>76</v>
      </c>
      <c r="I74" s="36" t="s">
        <v>128</v>
      </c>
      <c r="J74" s="37" t="s">
        <v>333</v>
      </c>
      <c r="K74" s="36" t="s">
        <v>119</v>
      </c>
      <c r="L74" s="29"/>
    </row>
    <row r="75" spans="1:12" ht="14.25" customHeight="1">
      <c r="A75" s="31">
        <v>10</v>
      </c>
      <c r="B75" s="32" t="s">
        <v>334</v>
      </c>
      <c r="C75" s="33" t="s">
        <v>335</v>
      </c>
      <c r="D75" s="33" t="s">
        <v>336</v>
      </c>
      <c r="E75" s="32" t="s">
        <v>283</v>
      </c>
      <c r="F75" s="32" t="s">
        <v>100</v>
      </c>
      <c r="G75" s="34" t="s">
        <v>42</v>
      </c>
      <c r="H75" s="34" t="s">
        <v>76</v>
      </c>
      <c r="I75" s="34" t="s">
        <v>77</v>
      </c>
      <c r="J75" s="34" t="s">
        <v>337</v>
      </c>
      <c r="K75" s="34" t="s">
        <v>79</v>
      </c>
      <c r="L75" s="29">
        <v>3</v>
      </c>
    </row>
    <row r="76" spans="1:12" ht="14.25" customHeight="1">
      <c r="A76" s="31">
        <v>11</v>
      </c>
      <c r="B76" s="32" t="s">
        <v>338</v>
      </c>
      <c r="C76" s="33" t="s">
        <v>339</v>
      </c>
      <c r="D76" s="33" t="s">
        <v>340</v>
      </c>
      <c r="E76" s="32" t="s">
        <v>341</v>
      </c>
      <c r="F76" s="32" t="s">
        <v>75</v>
      </c>
      <c r="G76" s="34" t="s">
        <v>42</v>
      </c>
      <c r="H76" s="34" t="s">
        <v>76</v>
      </c>
      <c r="I76" s="34" t="s">
        <v>77</v>
      </c>
      <c r="J76" s="34" t="s">
        <v>342</v>
      </c>
      <c r="K76" s="34" t="s">
        <v>79</v>
      </c>
      <c r="L76" s="29">
        <v>3</v>
      </c>
    </row>
    <row r="77" spans="1:12" ht="14.25" customHeight="1">
      <c r="A77" s="31">
        <v>12</v>
      </c>
      <c r="B77" s="32" t="s">
        <v>343</v>
      </c>
      <c r="C77" s="33" t="s">
        <v>344</v>
      </c>
      <c r="D77" s="33" t="s">
        <v>345</v>
      </c>
      <c r="E77" s="32" t="s">
        <v>346</v>
      </c>
      <c r="F77" s="32" t="s">
        <v>100</v>
      </c>
      <c r="G77" s="34" t="s">
        <v>42</v>
      </c>
      <c r="H77" s="34" t="s">
        <v>76</v>
      </c>
      <c r="I77" s="34" t="s">
        <v>77</v>
      </c>
      <c r="J77" s="34" t="s">
        <v>347</v>
      </c>
      <c r="K77" s="34" t="s">
        <v>79</v>
      </c>
      <c r="L77" s="29">
        <v>3</v>
      </c>
    </row>
    <row r="78" spans="1:12" ht="14.25" customHeight="1">
      <c r="A78" s="31">
        <v>13</v>
      </c>
      <c r="B78" s="32" t="s">
        <v>348</v>
      </c>
      <c r="C78" s="33" t="s">
        <v>349</v>
      </c>
      <c r="D78" s="33" t="s">
        <v>188</v>
      </c>
      <c r="E78" s="32" t="s">
        <v>350</v>
      </c>
      <c r="F78" s="32" t="s">
        <v>100</v>
      </c>
      <c r="G78" s="35" t="s">
        <v>42</v>
      </c>
      <c r="H78" s="36" t="s">
        <v>76</v>
      </c>
      <c r="I78" s="36" t="s">
        <v>77</v>
      </c>
      <c r="J78" s="35" t="s">
        <v>351</v>
      </c>
      <c r="K78" s="36" t="s">
        <v>119</v>
      </c>
      <c r="L78" s="29"/>
    </row>
    <row r="79" spans="1:12" ht="14.25" customHeight="1">
      <c r="A79" s="31">
        <v>14</v>
      </c>
      <c r="B79" s="32" t="s">
        <v>352</v>
      </c>
      <c r="C79" s="33" t="s">
        <v>164</v>
      </c>
      <c r="D79" s="33" t="s">
        <v>353</v>
      </c>
      <c r="E79" s="32" t="s">
        <v>354</v>
      </c>
      <c r="F79" s="32" t="s">
        <v>117</v>
      </c>
      <c r="G79" s="35" t="s">
        <v>49</v>
      </c>
      <c r="H79" s="36" t="s">
        <v>76</v>
      </c>
      <c r="I79" s="36" t="s">
        <v>77</v>
      </c>
      <c r="J79" s="37" t="s">
        <v>355</v>
      </c>
      <c r="K79" s="36" t="s">
        <v>119</v>
      </c>
      <c r="L79" s="29"/>
    </row>
    <row r="80" spans="1:12" ht="14.25" customHeight="1">
      <c r="A80" s="31">
        <v>15</v>
      </c>
      <c r="B80" s="32" t="s">
        <v>356</v>
      </c>
      <c r="C80" s="33" t="s">
        <v>125</v>
      </c>
      <c r="D80" s="33" t="s">
        <v>357</v>
      </c>
      <c r="E80" s="32" t="s">
        <v>210</v>
      </c>
      <c r="F80" s="32" t="s">
        <v>75</v>
      </c>
      <c r="G80" s="35" t="s">
        <v>49</v>
      </c>
      <c r="H80" s="36" t="s">
        <v>76</v>
      </c>
      <c r="I80" s="36" t="s">
        <v>77</v>
      </c>
      <c r="J80" s="37" t="s">
        <v>358</v>
      </c>
      <c r="K80" s="36" t="s">
        <v>119</v>
      </c>
      <c r="L80" s="29"/>
    </row>
    <row r="81" spans="1:12" ht="14.25" customHeight="1">
      <c r="A81" s="31">
        <v>16</v>
      </c>
      <c r="B81" s="55" t="s">
        <v>359</v>
      </c>
      <c r="C81" s="56" t="s">
        <v>360</v>
      </c>
      <c r="D81" s="56" t="s">
        <v>270</v>
      </c>
      <c r="E81" s="55" t="s">
        <v>287</v>
      </c>
      <c r="F81" s="55" t="s">
        <v>117</v>
      </c>
      <c r="G81" s="34" t="s">
        <v>61</v>
      </c>
      <c r="H81" s="34" t="s">
        <v>76</v>
      </c>
      <c r="I81" s="34" t="s">
        <v>111</v>
      </c>
      <c r="J81" s="34" t="s">
        <v>361</v>
      </c>
      <c r="K81" s="34" t="s">
        <v>79</v>
      </c>
      <c r="L81" s="29">
        <v>2</v>
      </c>
    </row>
    <row r="82" spans="1:12" ht="14.25" customHeight="1">
      <c r="A82" s="39"/>
      <c r="B82" s="40"/>
      <c r="C82" s="40"/>
      <c r="D82" s="40"/>
      <c r="E82" s="40"/>
      <c r="F82" s="40"/>
      <c r="G82" s="41"/>
      <c r="H82" s="40"/>
      <c r="I82" s="40"/>
      <c r="J82" s="41"/>
      <c r="K82" s="42"/>
      <c r="L82" s="43"/>
    </row>
    <row r="83" spans="1:12" ht="14.25" customHeight="1">
      <c r="A83" s="24"/>
      <c r="B83" s="30" t="s">
        <v>43</v>
      </c>
      <c r="C83" s="24"/>
      <c r="D83" s="24"/>
      <c r="E83" s="24"/>
      <c r="F83" s="24"/>
      <c r="G83" s="54"/>
      <c r="H83" s="24"/>
      <c r="I83" s="24"/>
      <c r="J83" s="54"/>
      <c r="K83" s="36"/>
      <c r="L83" s="29" t="s">
        <v>63</v>
      </c>
    </row>
    <row r="84" spans="1:12" ht="14.25" customHeight="1">
      <c r="A84" s="24"/>
      <c r="B84" s="30" t="s">
        <v>64</v>
      </c>
      <c r="C84" s="215" t="s">
        <v>3</v>
      </c>
      <c r="D84" s="216"/>
      <c r="E84" s="30" t="s">
        <v>65</v>
      </c>
      <c r="F84" s="30" t="s">
        <v>66</v>
      </c>
      <c r="G84" s="30" t="s">
        <v>67</v>
      </c>
      <c r="H84" s="30" t="s">
        <v>4</v>
      </c>
      <c r="I84" s="30" t="s">
        <v>68</v>
      </c>
      <c r="J84" s="30" t="s">
        <v>69</v>
      </c>
      <c r="K84" s="30" t="s">
        <v>70</v>
      </c>
      <c r="L84" s="29"/>
    </row>
    <row r="85" spans="1:12" ht="14.25" customHeight="1">
      <c r="A85" s="31">
        <v>1</v>
      </c>
      <c r="B85" s="32" t="s">
        <v>362</v>
      </c>
      <c r="C85" s="33" t="s">
        <v>150</v>
      </c>
      <c r="D85" s="33" t="s">
        <v>82</v>
      </c>
      <c r="E85" s="32" t="s">
        <v>363</v>
      </c>
      <c r="F85" s="32" t="s">
        <v>117</v>
      </c>
      <c r="G85" s="34" t="s">
        <v>44</v>
      </c>
      <c r="H85" s="34" t="s">
        <v>76</v>
      </c>
      <c r="I85" s="34" t="s">
        <v>128</v>
      </c>
      <c r="J85" s="34" t="s">
        <v>364</v>
      </c>
      <c r="K85" s="34" t="s">
        <v>79</v>
      </c>
      <c r="L85" s="29">
        <v>1</v>
      </c>
    </row>
    <row r="86" spans="1:12" ht="14.25" customHeight="1">
      <c r="A86" s="31">
        <v>2</v>
      </c>
      <c r="B86" s="32" t="s">
        <v>365</v>
      </c>
      <c r="C86" s="33" t="s">
        <v>366</v>
      </c>
      <c r="D86" s="33" t="s">
        <v>367</v>
      </c>
      <c r="E86" s="32" t="s">
        <v>368</v>
      </c>
      <c r="F86" s="32" t="s">
        <v>117</v>
      </c>
      <c r="G86" s="34" t="s">
        <v>44</v>
      </c>
      <c r="H86" s="34" t="s">
        <v>76</v>
      </c>
      <c r="I86" s="34" t="s">
        <v>128</v>
      </c>
      <c r="J86" s="34" t="s">
        <v>369</v>
      </c>
      <c r="K86" s="34" t="s">
        <v>79</v>
      </c>
      <c r="L86" s="29">
        <v>1</v>
      </c>
    </row>
    <row r="87" spans="1:12" ht="14.25" customHeight="1">
      <c r="A87" s="31">
        <v>3</v>
      </c>
      <c r="B87" s="32" t="s">
        <v>370</v>
      </c>
      <c r="C87" s="33" t="s">
        <v>200</v>
      </c>
      <c r="D87" s="33" t="s">
        <v>188</v>
      </c>
      <c r="E87" s="32" t="s">
        <v>371</v>
      </c>
      <c r="F87" s="32" t="s">
        <v>94</v>
      </c>
      <c r="G87" s="35" t="s">
        <v>44</v>
      </c>
      <c r="H87" s="36" t="s">
        <v>76</v>
      </c>
      <c r="I87" s="36" t="s">
        <v>128</v>
      </c>
      <c r="J87" s="35" t="s">
        <v>372</v>
      </c>
      <c r="K87" s="57" t="s">
        <v>119</v>
      </c>
      <c r="L87" s="29"/>
    </row>
    <row r="88" spans="1:12" ht="14.25" customHeight="1">
      <c r="A88" s="31">
        <v>4</v>
      </c>
      <c r="B88" s="32" t="s">
        <v>373</v>
      </c>
      <c r="C88" s="33" t="s">
        <v>374</v>
      </c>
      <c r="D88" s="33" t="s">
        <v>375</v>
      </c>
      <c r="E88" s="32" t="s">
        <v>110</v>
      </c>
      <c r="F88" s="32" t="s">
        <v>94</v>
      </c>
      <c r="G88" s="35" t="s">
        <v>44</v>
      </c>
      <c r="H88" s="36" t="s">
        <v>76</v>
      </c>
      <c r="I88" s="36" t="s">
        <v>128</v>
      </c>
      <c r="J88" s="35" t="s">
        <v>376</v>
      </c>
      <c r="K88" s="58" t="s">
        <v>119</v>
      </c>
      <c r="L88" s="29"/>
    </row>
    <row r="89" spans="1:12" ht="14.25" customHeight="1">
      <c r="A89" s="31">
        <v>5</v>
      </c>
      <c r="B89" s="32" t="s">
        <v>377</v>
      </c>
      <c r="C89" s="33" t="s">
        <v>378</v>
      </c>
      <c r="D89" s="33" t="s">
        <v>379</v>
      </c>
      <c r="E89" s="32" t="s">
        <v>210</v>
      </c>
      <c r="F89" s="32" t="s">
        <v>117</v>
      </c>
      <c r="G89" s="35" t="s">
        <v>44</v>
      </c>
      <c r="H89" s="36" t="s">
        <v>76</v>
      </c>
      <c r="I89" s="36" t="s">
        <v>128</v>
      </c>
      <c r="J89" s="35" t="s">
        <v>380</v>
      </c>
      <c r="K89" s="58" t="s">
        <v>119</v>
      </c>
      <c r="L89" s="29"/>
    </row>
    <row r="90" spans="1:12" ht="14.25" customHeight="1">
      <c r="A90" s="31">
        <v>6</v>
      </c>
      <c r="B90" s="32" t="s">
        <v>381</v>
      </c>
      <c r="C90" s="33" t="s">
        <v>382</v>
      </c>
      <c r="D90" s="33" t="s">
        <v>260</v>
      </c>
      <c r="E90" s="32" t="s">
        <v>296</v>
      </c>
      <c r="F90" s="32" t="s">
        <v>117</v>
      </c>
      <c r="G90" s="37" t="s">
        <v>45</v>
      </c>
      <c r="H90" s="37" t="s">
        <v>76</v>
      </c>
      <c r="I90" s="31" t="s">
        <v>111</v>
      </c>
      <c r="J90" s="37" t="s">
        <v>383</v>
      </c>
      <c r="K90" s="58" t="s">
        <v>119</v>
      </c>
      <c r="L90" s="29"/>
    </row>
    <row r="91" spans="1:12" ht="14.25" customHeight="1">
      <c r="A91" s="31">
        <v>7</v>
      </c>
      <c r="B91" s="32" t="s">
        <v>384</v>
      </c>
      <c r="C91" s="33" t="s">
        <v>196</v>
      </c>
      <c r="D91" s="33" t="s">
        <v>169</v>
      </c>
      <c r="E91" s="32" t="s">
        <v>385</v>
      </c>
      <c r="F91" s="32" t="s">
        <v>100</v>
      </c>
      <c r="G91" s="37" t="s">
        <v>45</v>
      </c>
      <c r="H91" s="37" t="s">
        <v>76</v>
      </c>
      <c r="I91" s="31" t="s">
        <v>111</v>
      </c>
      <c r="J91" s="37" t="s">
        <v>386</v>
      </c>
      <c r="K91" s="59" t="s">
        <v>119</v>
      </c>
      <c r="L91" s="29"/>
    </row>
    <row r="92" spans="1:12" ht="14.25" customHeight="1">
      <c r="A92" s="31">
        <v>8</v>
      </c>
      <c r="B92" s="32" t="s">
        <v>387</v>
      </c>
      <c r="C92" s="33" t="s">
        <v>178</v>
      </c>
      <c r="D92" s="33" t="s">
        <v>73</v>
      </c>
      <c r="E92" s="32" t="s">
        <v>388</v>
      </c>
      <c r="F92" s="32" t="s">
        <v>100</v>
      </c>
      <c r="G92" s="34" t="s">
        <v>46</v>
      </c>
      <c r="H92" s="34" t="s">
        <v>76</v>
      </c>
      <c r="I92" s="34" t="s">
        <v>128</v>
      </c>
      <c r="J92" s="34" t="s">
        <v>389</v>
      </c>
      <c r="K92" s="34" t="s">
        <v>79</v>
      </c>
      <c r="L92" s="29">
        <v>2</v>
      </c>
    </row>
    <row r="93" spans="1:12" ht="14.25" customHeight="1">
      <c r="A93" s="31">
        <v>9</v>
      </c>
      <c r="B93" s="32" t="s">
        <v>390</v>
      </c>
      <c r="C93" s="33" t="s">
        <v>391</v>
      </c>
      <c r="D93" s="33" t="s">
        <v>375</v>
      </c>
      <c r="E93" s="32" t="s">
        <v>392</v>
      </c>
      <c r="F93" s="32" t="s">
        <v>75</v>
      </c>
      <c r="G93" s="34" t="s">
        <v>46</v>
      </c>
      <c r="H93" s="34" t="s">
        <v>76</v>
      </c>
      <c r="I93" s="34" t="s">
        <v>128</v>
      </c>
      <c r="J93" s="34" t="s">
        <v>393</v>
      </c>
      <c r="K93" s="34" t="s">
        <v>79</v>
      </c>
      <c r="L93" s="29">
        <v>2</v>
      </c>
    </row>
    <row r="94" spans="1:12" ht="14.25" customHeight="1">
      <c r="A94" s="31">
        <v>10</v>
      </c>
      <c r="B94" s="32" t="s">
        <v>394</v>
      </c>
      <c r="C94" s="33" t="s">
        <v>395</v>
      </c>
      <c r="D94" s="33" t="s">
        <v>396</v>
      </c>
      <c r="E94" s="32" t="s">
        <v>397</v>
      </c>
      <c r="F94" s="32" t="s">
        <v>100</v>
      </c>
      <c r="G94" s="34" t="s">
        <v>46</v>
      </c>
      <c r="H94" s="34" t="s">
        <v>76</v>
      </c>
      <c r="I94" s="34" t="s">
        <v>128</v>
      </c>
      <c r="J94" s="34" t="s">
        <v>398</v>
      </c>
      <c r="K94" s="34" t="s">
        <v>79</v>
      </c>
      <c r="L94" s="29">
        <v>1</v>
      </c>
    </row>
    <row r="95" spans="1:12" ht="14.25" customHeight="1">
      <c r="A95" s="31">
        <v>11</v>
      </c>
      <c r="B95" s="32" t="s">
        <v>399</v>
      </c>
      <c r="C95" s="33" t="s">
        <v>400</v>
      </c>
      <c r="D95" s="33" t="s">
        <v>401</v>
      </c>
      <c r="E95" s="32" t="s">
        <v>402</v>
      </c>
      <c r="F95" s="32" t="s">
        <v>100</v>
      </c>
      <c r="G95" s="34" t="s">
        <v>46</v>
      </c>
      <c r="H95" s="34" t="s">
        <v>76</v>
      </c>
      <c r="I95" s="34" t="s">
        <v>128</v>
      </c>
      <c r="J95" s="34" t="s">
        <v>403</v>
      </c>
      <c r="K95" s="34" t="s">
        <v>79</v>
      </c>
      <c r="L95" s="29">
        <v>1</v>
      </c>
    </row>
    <row r="96" spans="1:12" ht="14.25" customHeight="1">
      <c r="A96" s="31">
        <v>12</v>
      </c>
      <c r="B96" s="32" t="s">
        <v>404</v>
      </c>
      <c r="C96" s="33" t="s">
        <v>150</v>
      </c>
      <c r="D96" s="33" t="s">
        <v>183</v>
      </c>
      <c r="E96" s="32" t="s">
        <v>292</v>
      </c>
      <c r="F96" s="32" t="s">
        <v>75</v>
      </c>
      <c r="G96" s="34" t="s">
        <v>53</v>
      </c>
      <c r="H96" s="34" t="s">
        <v>76</v>
      </c>
      <c r="I96" s="34" t="s">
        <v>77</v>
      </c>
      <c r="J96" s="34" t="s">
        <v>405</v>
      </c>
      <c r="K96" s="34" t="s">
        <v>79</v>
      </c>
      <c r="L96" s="29">
        <v>1</v>
      </c>
    </row>
    <row r="97" spans="1:12" ht="14.25" customHeight="1">
      <c r="A97" s="31">
        <v>13</v>
      </c>
      <c r="B97" s="32" t="s">
        <v>406</v>
      </c>
      <c r="C97" s="33" t="s">
        <v>407</v>
      </c>
      <c r="D97" s="33" t="s">
        <v>156</v>
      </c>
      <c r="E97" s="32" t="s">
        <v>408</v>
      </c>
      <c r="F97" s="32" t="s">
        <v>75</v>
      </c>
      <c r="G97" s="34" t="s">
        <v>49</v>
      </c>
      <c r="H97" s="34" t="s">
        <v>76</v>
      </c>
      <c r="I97" s="34" t="s">
        <v>77</v>
      </c>
      <c r="J97" s="34" t="s">
        <v>409</v>
      </c>
      <c r="K97" s="34" t="s">
        <v>79</v>
      </c>
      <c r="L97" s="29">
        <v>3</v>
      </c>
    </row>
    <row r="98" spans="1:12" ht="14.25" customHeight="1">
      <c r="A98" s="31">
        <v>14</v>
      </c>
      <c r="B98" s="32" t="s">
        <v>410</v>
      </c>
      <c r="C98" s="33" t="s">
        <v>411</v>
      </c>
      <c r="D98" s="33" t="s">
        <v>188</v>
      </c>
      <c r="E98" s="32" t="s">
        <v>412</v>
      </c>
      <c r="F98" s="32" t="s">
        <v>75</v>
      </c>
      <c r="G98" s="34" t="s">
        <v>49</v>
      </c>
      <c r="H98" s="34" t="s">
        <v>76</v>
      </c>
      <c r="I98" s="34" t="s">
        <v>77</v>
      </c>
      <c r="J98" s="34" t="s">
        <v>413</v>
      </c>
      <c r="K98" s="34" t="s">
        <v>79</v>
      </c>
      <c r="L98" s="29">
        <v>3</v>
      </c>
    </row>
    <row r="99" spans="1:12" ht="14.25" customHeight="1">
      <c r="A99" s="31">
        <v>15</v>
      </c>
      <c r="B99" s="32" t="s">
        <v>414</v>
      </c>
      <c r="C99" s="33" t="s">
        <v>415</v>
      </c>
      <c r="D99" s="33" t="s">
        <v>416</v>
      </c>
      <c r="E99" s="32" t="s">
        <v>417</v>
      </c>
      <c r="F99" s="32" t="s">
        <v>100</v>
      </c>
      <c r="G99" s="34" t="s">
        <v>49</v>
      </c>
      <c r="H99" s="34" t="s">
        <v>76</v>
      </c>
      <c r="I99" s="34" t="s">
        <v>77</v>
      </c>
      <c r="J99" s="34" t="s">
        <v>418</v>
      </c>
      <c r="K99" s="34" t="s">
        <v>79</v>
      </c>
      <c r="L99" s="29">
        <v>3</v>
      </c>
    </row>
    <row r="100" spans="1:12" ht="14.25" customHeight="1">
      <c r="A100" s="39"/>
      <c r="B100" s="40"/>
      <c r="C100" s="40"/>
      <c r="D100" s="40"/>
      <c r="E100" s="40"/>
      <c r="F100" s="40"/>
      <c r="G100" s="41"/>
      <c r="H100" s="40"/>
      <c r="I100" s="40"/>
      <c r="J100" s="41"/>
      <c r="K100" s="42"/>
      <c r="L100" s="43"/>
    </row>
    <row r="101" spans="1:12" ht="14.25" customHeight="1">
      <c r="A101" s="39"/>
      <c r="B101" s="40"/>
      <c r="C101" s="40"/>
      <c r="D101" s="40"/>
      <c r="E101" s="40"/>
      <c r="F101" s="40"/>
      <c r="G101" s="41"/>
      <c r="H101" s="40"/>
      <c r="I101" s="40"/>
      <c r="J101" s="41"/>
      <c r="K101" s="42"/>
      <c r="L101" s="43"/>
    </row>
    <row r="102" spans="1:12" ht="14.25" customHeight="1">
      <c r="A102" s="24"/>
      <c r="B102" s="30" t="s">
        <v>50</v>
      </c>
      <c r="C102" s="26"/>
      <c r="D102" s="26"/>
      <c r="E102" s="26"/>
      <c r="F102" s="26"/>
      <c r="G102" s="27"/>
      <c r="H102" s="26"/>
      <c r="I102" s="26"/>
      <c r="J102" s="27"/>
      <c r="K102" s="28"/>
      <c r="L102" s="29" t="s">
        <v>63</v>
      </c>
    </row>
    <row r="103" spans="1:12" ht="14.25" customHeight="1">
      <c r="A103" s="24"/>
      <c r="B103" s="30" t="s">
        <v>64</v>
      </c>
      <c r="C103" s="215" t="s">
        <v>3</v>
      </c>
      <c r="D103" s="216"/>
      <c r="E103" s="30" t="s">
        <v>65</v>
      </c>
      <c r="F103" s="30" t="s">
        <v>66</v>
      </c>
      <c r="G103" s="30" t="s">
        <v>67</v>
      </c>
      <c r="H103" s="30" t="s">
        <v>4</v>
      </c>
      <c r="I103" s="30" t="s">
        <v>68</v>
      </c>
      <c r="J103" s="30" t="s">
        <v>69</v>
      </c>
      <c r="K103" s="30" t="s">
        <v>70</v>
      </c>
      <c r="L103" s="29"/>
    </row>
    <row r="104" spans="1:12" ht="14.25" customHeight="1">
      <c r="A104" s="31">
        <v>1</v>
      </c>
      <c r="B104" s="32" t="s">
        <v>419</v>
      </c>
      <c r="C104" s="33" t="s">
        <v>420</v>
      </c>
      <c r="D104" s="33" t="s">
        <v>421</v>
      </c>
      <c r="E104" s="32" t="s">
        <v>422</v>
      </c>
      <c r="F104" s="32" t="s">
        <v>117</v>
      </c>
      <c r="G104" s="34" t="s">
        <v>51</v>
      </c>
      <c r="H104" s="34" t="s">
        <v>76</v>
      </c>
      <c r="I104" s="34" t="s">
        <v>111</v>
      </c>
      <c r="J104" s="34" t="s">
        <v>423</v>
      </c>
      <c r="K104" s="34" t="s">
        <v>79</v>
      </c>
      <c r="L104" s="29">
        <v>1</v>
      </c>
    </row>
    <row r="105" spans="1:12" ht="14.25" customHeight="1">
      <c r="A105" s="31">
        <v>2</v>
      </c>
      <c r="B105" s="32" t="s">
        <v>424</v>
      </c>
      <c r="C105" s="33" t="s">
        <v>425</v>
      </c>
      <c r="D105" s="33" t="s">
        <v>426</v>
      </c>
      <c r="E105" s="32" t="s">
        <v>363</v>
      </c>
      <c r="F105" s="32" t="s">
        <v>117</v>
      </c>
      <c r="G105" s="34" t="s">
        <v>51</v>
      </c>
      <c r="H105" s="34" t="s">
        <v>76</v>
      </c>
      <c r="I105" s="34" t="s">
        <v>111</v>
      </c>
      <c r="J105" s="34" t="s">
        <v>427</v>
      </c>
      <c r="K105" s="34" t="s">
        <v>79</v>
      </c>
      <c r="L105" s="29">
        <v>1</v>
      </c>
    </row>
    <row r="106" spans="1:12" ht="14.25" customHeight="1">
      <c r="A106" s="31">
        <v>3</v>
      </c>
      <c r="B106" s="32" t="s">
        <v>428</v>
      </c>
      <c r="C106" s="33" t="s">
        <v>429</v>
      </c>
      <c r="D106" s="33" t="s">
        <v>430</v>
      </c>
      <c r="E106" s="32" t="s">
        <v>431</v>
      </c>
      <c r="F106" s="32" t="s">
        <v>117</v>
      </c>
      <c r="G106" s="34" t="s">
        <v>51</v>
      </c>
      <c r="H106" s="34" t="s">
        <v>76</v>
      </c>
      <c r="I106" s="34" t="s">
        <v>111</v>
      </c>
      <c r="J106" s="34" t="s">
        <v>432</v>
      </c>
      <c r="K106" s="34" t="s">
        <v>79</v>
      </c>
      <c r="L106" s="29">
        <v>1</v>
      </c>
    </row>
    <row r="107" spans="1:12" ht="14.25" customHeight="1">
      <c r="A107" s="31">
        <v>4</v>
      </c>
      <c r="B107" s="32" t="s">
        <v>433</v>
      </c>
      <c r="C107" s="33" t="s">
        <v>434</v>
      </c>
      <c r="D107" s="33" t="s">
        <v>246</v>
      </c>
      <c r="E107" s="32" t="s">
        <v>346</v>
      </c>
      <c r="F107" s="32" t="s">
        <v>117</v>
      </c>
      <c r="G107" s="34" t="s">
        <v>51</v>
      </c>
      <c r="H107" s="34" t="s">
        <v>76</v>
      </c>
      <c r="I107" s="34" t="s">
        <v>111</v>
      </c>
      <c r="J107" s="34" t="s">
        <v>435</v>
      </c>
      <c r="K107" s="34" t="s">
        <v>79</v>
      </c>
      <c r="L107" s="29">
        <v>1</v>
      </c>
    </row>
    <row r="108" spans="1:12" ht="14.25" customHeight="1">
      <c r="A108" s="31">
        <v>5</v>
      </c>
      <c r="B108" s="32" t="s">
        <v>436</v>
      </c>
      <c r="C108" s="33" t="s">
        <v>178</v>
      </c>
      <c r="D108" s="33" t="s">
        <v>421</v>
      </c>
      <c r="E108" s="32" t="s">
        <v>143</v>
      </c>
      <c r="F108" s="32" t="s">
        <v>75</v>
      </c>
      <c r="G108" s="35" t="s">
        <v>51</v>
      </c>
      <c r="H108" s="36" t="s">
        <v>76</v>
      </c>
      <c r="I108" s="36" t="s">
        <v>111</v>
      </c>
      <c r="J108" s="35" t="s">
        <v>437</v>
      </c>
      <c r="K108" s="28" t="s">
        <v>119</v>
      </c>
      <c r="L108" s="29"/>
    </row>
    <row r="109" spans="1:12" ht="14.25" customHeight="1">
      <c r="A109" s="31">
        <v>6</v>
      </c>
      <c r="B109" s="32" t="s">
        <v>438</v>
      </c>
      <c r="C109" s="33" t="s">
        <v>439</v>
      </c>
      <c r="D109" s="33" t="s">
        <v>440</v>
      </c>
      <c r="E109" s="32" t="s">
        <v>441</v>
      </c>
      <c r="F109" s="32" t="s">
        <v>94</v>
      </c>
      <c r="G109" s="35" t="s">
        <v>51</v>
      </c>
      <c r="H109" s="36" t="s">
        <v>76</v>
      </c>
      <c r="I109" s="36" t="s">
        <v>111</v>
      </c>
      <c r="J109" s="35" t="s">
        <v>442</v>
      </c>
      <c r="K109" s="28" t="s">
        <v>119</v>
      </c>
      <c r="L109" s="29"/>
    </row>
    <row r="110" spans="1:12" ht="14.25" customHeight="1">
      <c r="A110" s="31">
        <v>7</v>
      </c>
      <c r="B110" s="32" t="s">
        <v>443</v>
      </c>
      <c r="C110" s="33" t="s">
        <v>444</v>
      </c>
      <c r="D110" s="33" t="s">
        <v>73</v>
      </c>
      <c r="E110" s="32" t="s">
        <v>445</v>
      </c>
      <c r="F110" s="32" t="s">
        <v>100</v>
      </c>
      <c r="G110" s="34" t="s">
        <v>53</v>
      </c>
      <c r="H110" s="34" t="s">
        <v>76</v>
      </c>
      <c r="I110" s="34" t="s">
        <v>77</v>
      </c>
      <c r="J110" s="34" t="s">
        <v>446</v>
      </c>
      <c r="K110" s="34" t="s">
        <v>79</v>
      </c>
      <c r="L110" s="29">
        <v>3</v>
      </c>
    </row>
    <row r="111" spans="1:12" ht="14.25" customHeight="1">
      <c r="A111" s="31">
        <v>8</v>
      </c>
      <c r="B111" s="32" t="s">
        <v>447</v>
      </c>
      <c r="C111" s="33" t="s">
        <v>448</v>
      </c>
      <c r="D111" s="33" t="s">
        <v>449</v>
      </c>
      <c r="E111" s="32" t="s">
        <v>450</v>
      </c>
      <c r="F111" s="32" t="s">
        <v>100</v>
      </c>
      <c r="G111" s="34" t="s">
        <v>451</v>
      </c>
      <c r="H111" s="34" t="s">
        <v>76</v>
      </c>
      <c r="I111" s="34" t="s">
        <v>77</v>
      </c>
      <c r="J111" s="34" t="s">
        <v>452</v>
      </c>
      <c r="K111" s="34" t="s">
        <v>79</v>
      </c>
      <c r="L111" s="29">
        <v>3</v>
      </c>
    </row>
    <row r="112" spans="1:12" ht="14.25" customHeight="1">
      <c r="A112" s="31">
        <v>9</v>
      </c>
      <c r="B112" s="32" t="s">
        <v>453</v>
      </c>
      <c r="C112" s="33" t="s">
        <v>108</v>
      </c>
      <c r="D112" s="33" t="s">
        <v>454</v>
      </c>
      <c r="E112" s="32" t="s">
        <v>354</v>
      </c>
      <c r="F112" s="32" t="s">
        <v>100</v>
      </c>
      <c r="G112" s="34" t="s">
        <v>55</v>
      </c>
      <c r="H112" s="34" t="s">
        <v>76</v>
      </c>
      <c r="I112" s="34" t="s">
        <v>128</v>
      </c>
      <c r="J112" s="34" t="s">
        <v>455</v>
      </c>
      <c r="K112" s="34" t="s">
        <v>79</v>
      </c>
      <c r="L112" s="29">
        <v>3</v>
      </c>
    </row>
    <row r="113" spans="1:12" ht="14.25" customHeight="1">
      <c r="A113" s="31">
        <v>10</v>
      </c>
      <c r="B113" s="32" t="s">
        <v>456</v>
      </c>
      <c r="C113" s="33" t="s">
        <v>97</v>
      </c>
      <c r="D113" s="33" t="s">
        <v>457</v>
      </c>
      <c r="E113" s="32" t="s">
        <v>458</v>
      </c>
      <c r="F113" s="32" t="s">
        <v>100</v>
      </c>
      <c r="G113" s="34" t="s">
        <v>55</v>
      </c>
      <c r="H113" s="34" t="s">
        <v>76</v>
      </c>
      <c r="I113" s="34" t="s">
        <v>128</v>
      </c>
      <c r="J113" s="34" t="s">
        <v>459</v>
      </c>
      <c r="K113" s="34" t="s">
        <v>79</v>
      </c>
      <c r="L113" s="29">
        <v>1</v>
      </c>
    </row>
    <row r="114" spans="1:12" ht="14.25" customHeight="1">
      <c r="A114" s="31">
        <v>11</v>
      </c>
      <c r="B114" s="32" t="s">
        <v>460</v>
      </c>
      <c r="C114" s="33" t="s">
        <v>108</v>
      </c>
      <c r="D114" s="33" t="s">
        <v>461</v>
      </c>
      <c r="E114" s="32" t="s">
        <v>417</v>
      </c>
      <c r="F114" s="32" t="s">
        <v>100</v>
      </c>
      <c r="G114" s="34" t="s">
        <v>55</v>
      </c>
      <c r="H114" s="34" t="s">
        <v>76</v>
      </c>
      <c r="I114" s="34" t="s">
        <v>128</v>
      </c>
      <c r="J114" s="34" t="s">
        <v>462</v>
      </c>
      <c r="K114" s="34" t="s">
        <v>79</v>
      </c>
      <c r="L114" s="29">
        <v>3</v>
      </c>
    </row>
    <row r="115" spans="1:12" ht="14.25" customHeight="1">
      <c r="A115" s="31">
        <v>12</v>
      </c>
      <c r="B115" s="32" t="s">
        <v>463</v>
      </c>
      <c r="C115" s="33" t="s">
        <v>464</v>
      </c>
      <c r="D115" s="33" t="s">
        <v>270</v>
      </c>
      <c r="E115" s="32" t="s">
        <v>465</v>
      </c>
      <c r="F115" s="32" t="s">
        <v>100</v>
      </c>
      <c r="G115" s="35" t="s">
        <v>55</v>
      </c>
      <c r="H115" s="36" t="s">
        <v>76</v>
      </c>
      <c r="I115" s="36" t="s">
        <v>128</v>
      </c>
      <c r="J115" s="37" t="s">
        <v>466</v>
      </c>
      <c r="K115" s="28" t="s">
        <v>119</v>
      </c>
      <c r="L115" s="29"/>
    </row>
    <row r="116" spans="1:12" ht="14.25" customHeight="1">
      <c r="A116" s="31">
        <v>13</v>
      </c>
      <c r="B116" s="32" t="s">
        <v>467</v>
      </c>
      <c r="C116" s="33" t="s">
        <v>468</v>
      </c>
      <c r="D116" s="33" t="s">
        <v>132</v>
      </c>
      <c r="E116" s="32" t="s">
        <v>152</v>
      </c>
      <c r="F116" s="32" t="s">
        <v>100</v>
      </c>
      <c r="G116" s="35" t="s">
        <v>469</v>
      </c>
      <c r="H116" s="37" t="s">
        <v>76</v>
      </c>
      <c r="I116" s="36" t="s">
        <v>77</v>
      </c>
      <c r="J116" s="35" t="s">
        <v>470</v>
      </c>
      <c r="K116" s="28" t="s">
        <v>119</v>
      </c>
      <c r="L116" s="29"/>
    </row>
    <row r="117" spans="1:12" ht="14.25" customHeight="1">
      <c r="A117" s="31">
        <v>14</v>
      </c>
      <c r="B117" s="32" t="s">
        <v>471</v>
      </c>
      <c r="C117" s="33" t="s">
        <v>472</v>
      </c>
      <c r="D117" s="33" t="s">
        <v>188</v>
      </c>
      <c r="E117" s="32" t="s">
        <v>238</v>
      </c>
      <c r="F117" s="32" t="s">
        <v>94</v>
      </c>
      <c r="G117" s="34" t="s">
        <v>59</v>
      </c>
      <c r="H117" s="34" t="s">
        <v>76</v>
      </c>
      <c r="I117" s="34" t="s">
        <v>128</v>
      </c>
      <c r="J117" s="34" t="s">
        <v>473</v>
      </c>
      <c r="K117" s="34" t="s">
        <v>79</v>
      </c>
      <c r="L117" s="53">
        <v>3</v>
      </c>
    </row>
    <row r="118" spans="1:12" ht="14.25" customHeight="1">
      <c r="A118" s="39"/>
      <c r="B118" s="40"/>
      <c r="C118" s="40"/>
      <c r="D118" s="40"/>
      <c r="E118" s="40"/>
      <c r="F118" s="40"/>
      <c r="G118" s="41"/>
      <c r="H118" s="40"/>
      <c r="I118" s="40"/>
      <c r="J118" s="41"/>
      <c r="K118" s="42"/>
      <c r="L118" s="43"/>
    </row>
    <row r="119" spans="1:12" ht="14.25" customHeight="1">
      <c r="A119" s="39"/>
      <c r="B119" s="40"/>
      <c r="C119" s="40"/>
      <c r="D119" s="40"/>
      <c r="E119" s="40"/>
      <c r="F119" s="40"/>
      <c r="G119" s="41"/>
      <c r="H119" s="40"/>
      <c r="I119" s="40"/>
      <c r="J119" s="41"/>
      <c r="K119" s="42"/>
      <c r="L119" s="43"/>
    </row>
    <row r="120" spans="1:12" ht="14.25" customHeight="1">
      <c r="A120" s="24"/>
      <c r="B120" s="30" t="s">
        <v>56</v>
      </c>
      <c r="C120" s="24"/>
      <c r="D120" s="24"/>
      <c r="E120" s="24"/>
      <c r="F120" s="24"/>
      <c r="G120" s="54"/>
      <c r="H120" s="24"/>
      <c r="I120" s="24"/>
      <c r="J120" s="54"/>
      <c r="K120" s="36"/>
      <c r="L120" s="29" t="s">
        <v>63</v>
      </c>
    </row>
    <row r="121" spans="1:12" ht="14.25" customHeight="1">
      <c r="A121" s="24"/>
      <c r="B121" s="30" t="s">
        <v>64</v>
      </c>
      <c r="C121" s="215" t="s">
        <v>3</v>
      </c>
      <c r="D121" s="216"/>
      <c r="E121" s="30" t="s">
        <v>65</v>
      </c>
      <c r="F121" s="30" t="s">
        <v>66</v>
      </c>
      <c r="G121" s="30" t="s">
        <v>67</v>
      </c>
      <c r="H121" s="30" t="s">
        <v>4</v>
      </c>
      <c r="I121" s="30" t="s">
        <v>68</v>
      </c>
      <c r="J121" s="30" t="s">
        <v>69</v>
      </c>
      <c r="K121" s="30" t="s">
        <v>70</v>
      </c>
      <c r="L121" s="29"/>
    </row>
    <row r="122" spans="1:12" ht="14.25" customHeight="1">
      <c r="A122" s="31">
        <v>1</v>
      </c>
      <c r="B122" s="32" t="s">
        <v>474</v>
      </c>
      <c r="C122" s="33" t="s">
        <v>475</v>
      </c>
      <c r="D122" s="33" t="s">
        <v>476</v>
      </c>
      <c r="E122" s="32" t="s">
        <v>229</v>
      </c>
      <c r="F122" s="32" t="s">
        <v>75</v>
      </c>
      <c r="G122" s="34" t="s">
        <v>477</v>
      </c>
      <c r="H122" s="34" t="s">
        <v>76</v>
      </c>
      <c r="I122" s="34" t="s">
        <v>77</v>
      </c>
      <c r="J122" s="34" t="s">
        <v>478</v>
      </c>
      <c r="K122" s="34" t="s">
        <v>79</v>
      </c>
      <c r="L122" s="29">
        <v>1</v>
      </c>
    </row>
    <row r="123" spans="1:12" ht="14.25" customHeight="1">
      <c r="A123" s="31">
        <v>2</v>
      </c>
      <c r="B123" s="32" t="s">
        <v>479</v>
      </c>
      <c r="C123" s="33" t="s">
        <v>86</v>
      </c>
      <c r="D123" s="33" t="s">
        <v>480</v>
      </c>
      <c r="E123" s="32" t="s">
        <v>481</v>
      </c>
      <c r="F123" s="32" t="s">
        <v>75</v>
      </c>
      <c r="G123" s="34" t="s">
        <v>57</v>
      </c>
      <c r="H123" s="34" t="s">
        <v>76</v>
      </c>
      <c r="I123" s="34" t="s">
        <v>77</v>
      </c>
      <c r="J123" s="34" t="s">
        <v>482</v>
      </c>
      <c r="K123" s="34" t="s">
        <v>79</v>
      </c>
      <c r="L123" s="29">
        <v>2</v>
      </c>
    </row>
    <row r="124" spans="1:12" ht="14.25" customHeight="1">
      <c r="A124" s="31">
        <v>3</v>
      </c>
      <c r="B124" s="32" t="s">
        <v>483</v>
      </c>
      <c r="C124" s="33" t="s">
        <v>484</v>
      </c>
      <c r="D124" s="33" t="s">
        <v>485</v>
      </c>
      <c r="E124" s="32" t="s">
        <v>392</v>
      </c>
      <c r="F124" s="32" t="s">
        <v>100</v>
      </c>
      <c r="G124" s="34" t="s">
        <v>57</v>
      </c>
      <c r="H124" s="34" t="s">
        <v>76</v>
      </c>
      <c r="I124" s="34" t="s">
        <v>77</v>
      </c>
      <c r="J124" s="34" t="s">
        <v>486</v>
      </c>
      <c r="K124" s="34" t="s">
        <v>79</v>
      </c>
      <c r="L124" s="29">
        <v>1</v>
      </c>
    </row>
    <row r="125" spans="1:12" ht="14.25" customHeight="1">
      <c r="A125" s="31">
        <v>4</v>
      </c>
      <c r="B125" s="32" t="s">
        <v>487</v>
      </c>
      <c r="C125" s="33" t="s">
        <v>411</v>
      </c>
      <c r="D125" s="33" t="s">
        <v>188</v>
      </c>
      <c r="E125" s="32" t="s">
        <v>488</v>
      </c>
      <c r="F125" s="32" t="s">
        <v>75</v>
      </c>
      <c r="G125" s="34" t="s">
        <v>57</v>
      </c>
      <c r="H125" s="34" t="s">
        <v>76</v>
      </c>
      <c r="I125" s="34" t="s">
        <v>77</v>
      </c>
      <c r="J125" s="34" t="s">
        <v>489</v>
      </c>
      <c r="K125" s="34" t="s">
        <v>79</v>
      </c>
      <c r="L125" s="29">
        <v>2</v>
      </c>
    </row>
    <row r="126" spans="1:12" ht="14.25" customHeight="1">
      <c r="A126" s="31">
        <v>5</v>
      </c>
      <c r="B126" s="32" t="s">
        <v>490</v>
      </c>
      <c r="C126" s="33" t="s">
        <v>97</v>
      </c>
      <c r="D126" s="33" t="s">
        <v>491</v>
      </c>
      <c r="E126" s="32" t="s">
        <v>492</v>
      </c>
      <c r="F126" s="32" t="s">
        <v>75</v>
      </c>
      <c r="G126" s="34" t="s">
        <v>57</v>
      </c>
      <c r="H126" s="34" t="s">
        <v>76</v>
      </c>
      <c r="I126" s="34" t="s">
        <v>77</v>
      </c>
      <c r="J126" s="34" t="s">
        <v>493</v>
      </c>
      <c r="K126" s="34" t="s">
        <v>79</v>
      </c>
      <c r="L126" s="29">
        <v>3</v>
      </c>
    </row>
    <row r="127" spans="1:12" ht="14.25" customHeight="1">
      <c r="A127" s="31">
        <v>6</v>
      </c>
      <c r="B127" s="32" t="s">
        <v>494</v>
      </c>
      <c r="C127" s="33" t="s">
        <v>495</v>
      </c>
      <c r="D127" s="33" t="s">
        <v>496</v>
      </c>
      <c r="E127" s="32" t="s">
        <v>497</v>
      </c>
      <c r="F127" s="32" t="s">
        <v>75</v>
      </c>
      <c r="G127" s="34" t="s">
        <v>57</v>
      </c>
      <c r="H127" s="34" t="s">
        <v>76</v>
      </c>
      <c r="I127" s="34" t="s">
        <v>77</v>
      </c>
      <c r="J127" s="34" t="s">
        <v>498</v>
      </c>
      <c r="K127" s="34" t="s">
        <v>79</v>
      </c>
      <c r="L127" s="30">
        <v>3</v>
      </c>
    </row>
    <row r="128" spans="1:12" ht="14.25" customHeight="1">
      <c r="A128" s="31">
        <v>7</v>
      </c>
      <c r="B128" s="32" t="s">
        <v>289</v>
      </c>
      <c r="C128" s="33" t="s">
        <v>290</v>
      </c>
      <c r="D128" s="33" t="s">
        <v>291</v>
      </c>
      <c r="E128" s="32" t="s">
        <v>292</v>
      </c>
      <c r="F128" s="32" t="s">
        <v>94</v>
      </c>
      <c r="G128" s="34" t="s">
        <v>59</v>
      </c>
      <c r="H128" s="34" t="s">
        <v>76</v>
      </c>
      <c r="I128" s="34" t="s">
        <v>128</v>
      </c>
      <c r="J128" s="34" t="s">
        <v>293</v>
      </c>
      <c r="K128" s="34" t="s">
        <v>79</v>
      </c>
      <c r="L128" s="29">
        <v>1</v>
      </c>
    </row>
    <row r="129" spans="1:12" ht="14.25" customHeight="1">
      <c r="A129" s="31">
        <v>8</v>
      </c>
      <c r="B129" s="32" t="s">
        <v>499</v>
      </c>
      <c r="C129" s="33" t="s">
        <v>200</v>
      </c>
      <c r="D129" s="33" t="s">
        <v>375</v>
      </c>
      <c r="E129" s="32" t="s">
        <v>275</v>
      </c>
      <c r="F129" s="32" t="s">
        <v>94</v>
      </c>
      <c r="G129" s="34" t="s">
        <v>59</v>
      </c>
      <c r="H129" s="34" t="s">
        <v>76</v>
      </c>
      <c r="I129" s="34" t="s">
        <v>128</v>
      </c>
      <c r="J129" s="34" t="s">
        <v>500</v>
      </c>
      <c r="K129" s="34" t="s">
        <v>79</v>
      </c>
      <c r="L129" s="29">
        <v>1</v>
      </c>
    </row>
    <row r="130" spans="1:12" ht="14.25" customHeight="1">
      <c r="A130" s="31">
        <v>9</v>
      </c>
      <c r="B130" s="32" t="s">
        <v>501</v>
      </c>
      <c r="C130" s="33" t="s">
        <v>502</v>
      </c>
      <c r="D130" s="33" t="s">
        <v>430</v>
      </c>
      <c r="E130" s="32" t="s">
        <v>503</v>
      </c>
      <c r="F130" s="32" t="s">
        <v>100</v>
      </c>
      <c r="G130" s="34" t="s">
        <v>59</v>
      </c>
      <c r="H130" s="34" t="s">
        <v>76</v>
      </c>
      <c r="I130" s="34" t="s">
        <v>128</v>
      </c>
      <c r="J130" s="34" t="s">
        <v>504</v>
      </c>
      <c r="K130" s="34" t="s">
        <v>79</v>
      </c>
      <c r="L130" s="29">
        <v>1</v>
      </c>
    </row>
    <row r="131" spans="1:12" ht="14.25" customHeight="1">
      <c r="A131" s="31">
        <v>10</v>
      </c>
      <c r="B131" s="32" t="s">
        <v>505</v>
      </c>
      <c r="C131" s="33" t="s">
        <v>506</v>
      </c>
      <c r="D131" s="33" t="s">
        <v>115</v>
      </c>
      <c r="E131" s="32" t="s">
        <v>229</v>
      </c>
      <c r="F131" s="32" t="s">
        <v>117</v>
      </c>
      <c r="G131" s="34" t="s">
        <v>61</v>
      </c>
      <c r="H131" s="34" t="s">
        <v>76</v>
      </c>
      <c r="I131" s="34" t="s">
        <v>111</v>
      </c>
      <c r="J131" s="34" t="s">
        <v>507</v>
      </c>
      <c r="K131" s="34" t="s">
        <v>79</v>
      </c>
      <c r="L131" s="29">
        <v>2</v>
      </c>
    </row>
    <row r="132" spans="1:12" ht="14.25" customHeight="1">
      <c r="A132" s="31">
        <v>11</v>
      </c>
      <c r="B132" s="32" t="s">
        <v>508</v>
      </c>
      <c r="C132" s="33" t="s">
        <v>259</v>
      </c>
      <c r="D132" s="33" t="s">
        <v>223</v>
      </c>
      <c r="E132" s="32" t="s">
        <v>481</v>
      </c>
      <c r="F132" s="32" t="s">
        <v>117</v>
      </c>
      <c r="G132" s="34" t="s">
        <v>61</v>
      </c>
      <c r="H132" s="34" t="s">
        <v>76</v>
      </c>
      <c r="I132" s="34" t="s">
        <v>111</v>
      </c>
      <c r="J132" s="34" t="s">
        <v>509</v>
      </c>
      <c r="K132" s="34" t="s">
        <v>79</v>
      </c>
      <c r="L132" s="29">
        <v>2</v>
      </c>
    </row>
    <row r="133" spans="1:12" ht="14.25" customHeight="1">
      <c r="A133" s="31">
        <v>12</v>
      </c>
      <c r="B133" s="32" t="s">
        <v>510</v>
      </c>
      <c r="C133" s="33" t="s">
        <v>108</v>
      </c>
      <c r="D133" s="33" t="s">
        <v>511</v>
      </c>
      <c r="E133" s="32" t="s">
        <v>512</v>
      </c>
      <c r="F133" s="32" t="s">
        <v>100</v>
      </c>
      <c r="G133" s="34" t="s">
        <v>37</v>
      </c>
      <c r="H133" s="34" t="s">
        <v>76</v>
      </c>
      <c r="I133" s="34" t="s">
        <v>77</v>
      </c>
      <c r="J133" s="34" t="s">
        <v>513</v>
      </c>
      <c r="K133" s="34" t="s">
        <v>79</v>
      </c>
      <c r="L133" s="29">
        <v>2</v>
      </c>
    </row>
    <row r="134" spans="1:12" ht="14.25" customHeight="1">
      <c r="A134" s="31">
        <v>13</v>
      </c>
      <c r="B134" s="32" t="s">
        <v>514</v>
      </c>
      <c r="C134" s="33" t="s">
        <v>515</v>
      </c>
      <c r="D134" s="33" t="s">
        <v>516</v>
      </c>
      <c r="E134" s="32" t="s">
        <v>517</v>
      </c>
      <c r="F134" s="32" t="s">
        <v>117</v>
      </c>
      <c r="G134" s="35" t="s">
        <v>469</v>
      </c>
      <c r="H134" s="37" t="s">
        <v>76</v>
      </c>
      <c r="I134" s="36" t="s">
        <v>77</v>
      </c>
      <c r="J134" s="35" t="s">
        <v>518</v>
      </c>
      <c r="K134" s="36" t="s">
        <v>119</v>
      </c>
      <c r="L134" s="29"/>
    </row>
    <row r="135" spans="1:12" ht="14.25" customHeight="1">
      <c r="A135" s="31">
        <v>14</v>
      </c>
      <c r="B135" s="32" t="s">
        <v>519</v>
      </c>
      <c r="C135" s="33" t="s">
        <v>259</v>
      </c>
      <c r="D135" s="33" t="s">
        <v>156</v>
      </c>
      <c r="E135" s="32" t="s">
        <v>520</v>
      </c>
      <c r="F135" s="32" t="s">
        <v>100</v>
      </c>
      <c r="G135" s="35" t="s">
        <v>469</v>
      </c>
      <c r="H135" s="37" t="s">
        <v>76</v>
      </c>
      <c r="I135" s="36" t="s">
        <v>77</v>
      </c>
      <c r="J135" s="35" t="s">
        <v>521</v>
      </c>
      <c r="K135" s="36" t="s">
        <v>119</v>
      </c>
      <c r="L135" s="29"/>
    </row>
    <row r="136" spans="1:12" ht="14.25" customHeight="1">
      <c r="A136" s="31">
        <v>15</v>
      </c>
      <c r="B136" s="32" t="s">
        <v>522</v>
      </c>
      <c r="C136" s="33" t="s">
        <v>523</v>
      </c>
      <c r="D136" s="33" t="s">
        <v>401</v>
      </c>
      <c r="E136" s="32" t="s">
        <v>524</v>
      </c>
      <c r="F136" s="32" t="s">
        <v>75</v>
      </c>
      <c r="G136" s="37" t="s">
        <v>46</v>
      </c>
      <c r="H136" s="37" t="s">
        <v>76</v>
      </c>
      <c r="I136" s="36" t="s">
        <v>128</v>
      </c>
      <c r="J136" s="37" t="s">
        <v>525</v>
      </c>
      <c r="K136" s="36" t="s">
        <v>119</v>
      </c>
      <c r="L136" s="29"/>
    </row>
    <row r="137" spans="1:12" ht="14.25" customHeight="1">
      <c r="A137" s="31">
        <v>16</v>
      </c>
      <c r="B137" s="32" t="s">
        <v>526</v>
      </c>
      <c r="C137" s="33" t="s">
        <v>527</v>
      </c>
      <c r="D137" s="33" t="s">
        <v>87</v>
      </c>
      <c r="E137" s="32" t="s">
        <v>528</v>
      </c>
      <c r="F137" s="32" t="s">
        <v>100</v>
      </c>
      <c r="G137" s="34" t="s">
        <v>30</v>
      </c>
      <c r="H137" s="34" t="s">
        <v>76</v>
      </c>
      <c r="I137" s="34" t="s">
        <v>77</v>
      </c>
      <c r="J137" s="34" t="s">
        <v>529</v>
      </c>
      <c r="K137" s="34" t="s">
        <v>79</v>
      </c>
      <c r="L137" s="29">
        <v>3</v>
      </c>
    </row>
  </sheetData>
  <mergeCells count="7">
    <mergeCell ref="C103:D103"/>
    <mergeCell ref="C121:D121"/>
    <mergeCell ref="C4:D4"/>
    <mergeCell ref="C24:D24"/>
    <mergeCell ref="C44:D44"/>
    <mergeCell ref="C65:D65"/>
    <mergeCell ref="C84:D84"/>
  </mergeCells>
  <pageMargins left="0.7" right="0.7" top="0.75" bottom="0.75" header="0" footer="0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topLeftCell="A118" zoomScaleNormal="100" workbookViewId="0">
      <selection activeCell="A133" sqref="A133:XFD133"/>
    </sheetView>
  </sheetViews>
  <sheetFormatPr defaultColWidth="12.6640625" defaultRowHeight="15" customHeight="1"/>
  <cols>
    <col min="1" max="1" width="5.9140625" customWidth="1"/>
    <col min="2" max="2" width="11.25" customWidth="1"/>
    <col min="3" max="3" width="10.6640625" customWidth="1"/>
    <col min="4" max="4" width="6.4140625" customWidth="1"/>
    <col min="5" max="5" width="8.9140625" customWidth="1"/>
    <col min="6" max="6" width="9.9140625" customWidth="1"/>
    <col min="7" max="7" width="19.1640625" customWidth="1"/>
    <col min="8" max="8" width="9.9140625" customWidth="1"/>
    <col min="9" max="9" width="7.6640625" customWidth="1"/>
    <col min="10" max="10" width="91.25" customWidth="1"/>
    <col min="11" max="11" width="12.6640625" customWidth="1"/>
    <col min="12" max="12" width="7.75" customWidth="1"/>
    <col min="13" max="13" width="14.6640625" customWidth="1"/>
  </cols>
  <sheetData>
    <row r="1" spans="1:13" ht="14.25" customHeight="1">
      <c r="A1" s="1"/>
      <c r="B1" s="60" t="s">
        <v>62</v>
      </c>
      <c r="C1" s="60"/>
      <c r="D1" s="60"/>
      <c r="E1" s="60"/>
      <c r="F1" s="60"/>
      <c r="G1" s="60"/>
      <c r="H1" s="60"/>
      <c r="I1" s="60"/>
      <c r="K1" s="12"/>
      <c r="L1" s="9"/>
      <c r="M1" s="61"/>
    </row>
    <row r="2" spans="1:13" ht="14.25" customHeight="1">
      <c r="A2" s="1"/>
      <c r="K2" s="12"/>
      <c r="L2" s="9"/>
      <c r="M2" s="61"/>
    </row>
    <row r="3" spans="1:13" ht="14.25" customHeight="1">
      <c r="A3" s="62"/>
      <c r="B3" s="63" t="s">
        <v>1</v>
      </c>
      <c r="C3" s="64"/>
      <c r="D3" s="64"/>
      <c r="E3" s="64"/>
      <c r="F3" s="64"/>
      <c r="G3" s="64"/>
      <c r="H3" s="64"/>
      <c r="I3" s="64"/>
      <c r="J3" s="64"/>
      <c r="K3" s="65"/>
      <c r="L3" s="66" t="s">
        <v>63</v>
      </c>
      <c r="M3" s="61" t="s">
        <v>530</v>
      </c>
    </row>
    <row r="4" spans="1:13" ht="14.25" customHeight="1">
      <c r="A4" s="62"/>
      <c r="B4" s="67" t="s">
        <v>64</v>
      </c>
      <c r="C4" s="219" t="s">
        <v>3</v>
      </c>
      <c r="D4" s="218"/>
      <c r="E4" s="67" t="s">
        <v>65</v>
      </c>
      <c r="F4" s="67" t="s">
        <v>66</v>
      </c>
      <c r="G4" s="67" t="s">
        <v>67</v>
      </c>
      <c r="H4" s="67" t="s">
        <v>4</v>
      </c>
      <c r="I4" s="67" t="s">
        <v>68</v>
      </c>
      <c r="J4" s="67" t="s">
        <v>69</v>
      </c>
      <c r="K4" s="68" t="s">
        <v>70</v>
      </c>
      <c r="L4" s="66"/>
      <c r="M4" s="61"/>
    </row>
    <row r="5" spans="1:13" ht="14.25" customHeight="1">
      <c r="A5" s="69">
        <v>1</v>
      </c>
      <c r="B5" s="70" t="s">
        <v>71</v>
      </c>
      <c r="C5" s="71" t="s">
        <v>72</v>
      </c>
      <c r="D5" s="71" t="s">
        <v>73</v>
      </c>
      <c r="E5" s="70" t="s">
        <v>74</v>
      </c>
      <c r="F5" s="70" t="s">
        <v>75</v>
      </c>
      <c r="G5" s="72" t="s">
        <v>7</v>
      </c>
      <c r="H5" s="73" t="s">
        <v>76</v>
      </c>
      <c r="I5" s="73" t="s">
        <v>77</v>
      </c>
      <c r="J5" s="72" t="s">
        <v>78</v>
      </c>
      <c r="K5" s="74" t="s">
        <v>79</v>
      </c>
      <c r="L5" s="66">
        <v>1</v>
      </c>
      <c r="M5" s="211" t="s">
        <v>14</v>
      </c>
    </row>
    <row r="6" spans="1:13" ht="14.25" customHeight="1">
      <c r="A6" s="69">
        <v>2</v>
      </c>
      <c r="B6" s="70" t="s">
        <v>80</v>
      </c>
      <c r="C6" s="71" t="s">
        <v>81</v>
      </c>
      <c r="D6" s="71" t="s">
        <v>82</v>
      </c>
      <c r="E6" s="70" t="s">
        <v>83</v>
      </c>
      <c r="F6" s="70" t="s">
        <v>75</v>
      </c>
      <c r="G6" s="72" t="s">
        <v>7</v>
      </c>
      <c r="H6" s="73" t="s">
        <v>76</v>
      </c>
      <c r="I6" s="73" t="s">
        <v>77</v>
      </c>
      <c r="J6" s="72" t="s">
        <v>84</v>
      </c>
      <c r="K6" s="74" t="s">
        <v>79</v>
      </c>
      <c r="L6" s="66">
        <v>2</v>
      </c>
      <c r="M6" s="211" t="s">
        <v>21</v>
      </c>
    </row>
    <row r="7" spans="1:13" ht="14.25" customHeight="1">
      <c r="A7" s="69">
        <v>3</v>
      </c>
      <c r="B7" s="70" t="s">
        <v>85</v>
      </c>
      <c r="C7" s="71" t="s">
        <v>86</v>
      </c>
      <c r="D7" s="71" t="s">
        <v>87</v>
      </c>
      <c r="E7" s="70" t="s">
        <v>88</v>
      </c>
      <c r="F7" s="70" t="s">
        <v>75</v>
      </c>
      <c r="G7" s="72" t="s">
        <v>7</v>
      </c>
      <c r="H7" s="73" t="s">
        <v>76</v>
      </c>
      <c r="I7" s="73" t="s">
        <v>77</v>
      </c>
      <c r="J7" s="72" t="s">
        <v>89</v>
      </c>
      <c r="K7" s="74" t="s">
        <v>79</v>
      </c>
      <c r="L7" s="66">
        <v>1</v>
      </c>
      <c r="M7" s="211" t="s">
        <v>14</v>
      </c>
    </row>
    <row r="8" spans="1:13" ht="14.25" customHeight="1">
      <c r="A8" s="69">
        <v>4</v>
      </c>
      <c r="B8" s="70" t="s">
        <v>90</v>
      </c>
      <c r="C8" s="71" t="s">
        <v>91</v>
      </c>
      <c r="D8" s="71" t="s">
        <v>92</v>
      </c>
      <c r="E8" s="70" t="s">
        <v>93</v>
      </c>
      <c r="F8" s="70" t="s">
        <v>94</v>
      </c>
      <c r="G8" s="72" t="s">
        <v>7</v>
      </c>
      <c r="H8" s="73" t="s">
        <v>76</v>
      </c>
      <c r="I8" s="73" t="s">
        <v>77</v>
      </c>
      <c r="J8" s="72" t="s">
        <v>95</v>
      </c>
      <c r="K8" s="74" t="s">
        <v>79</v>
      </c>
      <c r="L8" s="66">
        <v>2</v>
      </c>
      <c r="M8" s="211" t="s">
        <v>809</v>
      </c>
    </row>
    <row r="9" spans="1:13" ht="14.25" customHeight="1">
      <c r="A9" s="69">
        <v>5</v>
      </c>
      <c r="B9" s="70" t="s">
        <v>96</v>
      </c>
      <c r="C9" s="71" t="s">
        <v>97</v>
      </c>
      <c r="D9" s="71" t="s">
        <v>98</v>
      </c>
      <c r="E9" s="70" t="s">
        <v>99</v>
      </c>
      <c r="F9" s="70" t="s">
        <v>100</v>
      </c>
      <c r="G9" s="72" t="s">
        <v>7</v>
      </c>
      <c r="H9" s="73" t="s">
        <v>76</v>
      </c>
      <c r="I9" s="73" t="s">
        <v>77</v>
      </c>
      <c r="J9" s="72" t="s">
        <v>101</v>
      </c>
      <c r="K9" s="74" t="s">
        <v>79</v>
      </c>
      <c r="L9" s="66">
        <v>2</v>
      </c>
      <c r="M9" s="211" t="s">
        <v>14</v>
      </c>
    </row>
    <row r="10" spans="1:13" ht="14.25" customHeight="1">
      <c r="A10" s="69">
        <v>6</v>
      </c>
      <c r="B10" s="70" t="s">
        <v>102</v>
      </c>
      <c r="C10" s="71" t="s">
        <v>103</v>
      </c>
      <c r="D10" s="71" t="s">
        <v>104</v>
      </c>
      <c r="E10" s="70" t="s">
        <v>105</v>
      </c>
      <c r="F10" s="70" t="s">
        <v>100</v>
      </c>
      <c r="G10" s="72" t="s">
        <v>7</v>
      </c>
      <c r="H10" s="73" t="s">
        <v>76</v>
      </c>
      <c r="I10" s="73" t="s">
        <v>77</v>
      </c>
      <c r="J10" s="72" t="s">
        <v>106</v>
      </c>
      <c r="K10" s="74" t="s">
        <v>79</v>
      </c>
      <c r="L10" s="66">
        <v>1</v>
      </c>
      <c r="M10" s="211" t="s">
        <v>11</v>
      </c>
    </row>
    <row r="11" spans="1:13" ht="14.25" customHeight="1">
      <c r="A11" s="69">
        <v>7</v>
      </c>
      <c r="B11" s="70" t="s">
        <v>107</v>
      </c>
      <c r="C11" s="71" t="s">
        <v>108</v>
      </c>
      <c r="D11" s="71" t="s">
        <v>109</v>
      </c>
      <c r="E11" s="70" t="s">
        <v>110</v>
      </c>
      <c r="F11" s="70" t="s">
        <v>75</v>
      </c>
      <c r="G11" s="75" t="s">
        <v>11</v>
      </c>
      <c r="H11" s="73" t="s">
        <v>76</v>
      </c>
      <c r="I11" s="73" t="s">
        <v>111</v>
      </c>
      <c r="J11" s="72" t="s">
        <v>112</v>
      </c>
      <c r="K11" s="74" t="s">
        <v>79</v>
      </c>
      <c r="L11" s="66">
        <v>2</v>
      </c>
      <c r="M11" s="211" t="s">
        <v>14</v>
      </c>
    </row>
    <row r="12" spans="1:13" ht="14.25" customHeight="1">
      <c r="A12" s="69">
        <v>8</v>
      </c>
      <c r="B12" s="70" t="s">
        <v>113</v>
      </c>
      <c r="C12" s="71" t="s">
        <v>114</v>
      </c>
      <c r="D12" s="71" t="s">
        <v>115</v>
      </c>
      <c r="E12" s="70" t="s">
        <v>116</v>
      </c>
      <c r="F12" s="70" t="s">
        <v>117</v>
      </c>
      <c r="G12" s="76" t="s">
        <v>11</v>
      </c>
      <c r="H12" s="77" t="s">
        <v>76</v>
      </c>
      <c r="I12" s="77" t="s">
        <v>111</v>
      </c>
      <c r="J12" s="78" t="s">
        <v>118</v>
      </c>
      <c r="K12" s="69" t="s">
        <v>119</v>
      </c>
      <c r="L12" s="66"/>
      <c r="M12" s="211" t="s">
        <v>21</v>
      </c>
    </row>
    <row r="13" spans="1:13" ht="14.25" customHeight="1">
      <c r="A13" s="69">
        <v>9</v>
      </c>
      <c r="B13" s="70" t="s">
        <v>120</v>
      </c>
      <c r="C13" s="71" t="s">
        <v>121</v>
      </c>
      <c r="D13" s="71" t="s">
        <v>98</v>
      </c>
      <c r="E13" s="70" t="s">
        <v>122</v>
      </c>
      <c r="F13" s="70" t="s">
        <v>117</v>
      </c>
      <c r="G13" s="76" t="s">
        <v>11</v>
      </c>
      <c r="H13" s="77" t="s">
        <v>76</v>
      </c>
      <c r="I13" s="77" t="s">
        <v>111</v>
      </c>
      <c r="J13" s="78" t="s">
        <v>123</v>
      </c>
      <c r="K13" s="69" t="s">
        <v>119</v>
      </c>
      <c r="L13" s="66"/>
      <c r="M13" s="211" t="s">
        <v>21</v>
      </c>
    </row>
    <row r="14" spans="1:13" ht="14.25" customHeight="1">
      <c r="A14" s="69">
        <v>10</v>
      </c>
      <c r="B14" s="70" t="s">
        <v>124</v>
      </c>
      <c r="C14" s="71" t="s">
        <v>125</v>
      </c>
      <c r="D14" s="71" t="s">
        <v>126</v>
      </c>
      <c r="E14" s="70" t="s">
        <v>127</v>
      </c>
      <c r="F14" s="70" t="s">
        <v>100</v>
      </c>
      <c r="G14" s="76" t="s">
        <v>14</v>
      </c>
      <c r="H14" s="77" t="s">
        <v>76</v>
      </c>
      <c r="I14" s="77" t="s">
        <v>128</v>
      </c>
      <c r="J14" s="78" t="s">
        <v>129</v>
      </c>
      <c r="K14" s="69" t="s">
        <v>119</v>
      </c>
      <c r="L14" s="66"/>
      <c r="M14" s="211" t="s">
        <v>11</v>
      </c>
    </row>
    <row r="15" spans="1:13" ht="14.25" customHeight="1">
      <c r="A15" s="69">
        <v>11</v>
      </c>
      <c r="B15" s="70" t="s">
        <v>130</v>
      </c>
      <c r="C15" s="71" t="s">
        <v>131</v>
      </c>
      <c r="D15" s="71" t="s">
        <v>132</v>
      </c>
      <c r="E15" s="70" t="s">
        <v>133</v>
      </c>
      <c r="F15" s="70" t="s">
        <v>75</v>
      </c>
      <c r="G15" s="76" t="s">
        <v>14</v>
      </c>
      <c r="H15" s="77" t="s">
        <v>76</v>
      </c>
      <c r="I15" s="77" t="s">
        <v>128</v>
      </c>
      <c r="J15" s="79" t="s">
        <v>134</v>
      </c>
      <c r="K15" s="69" t="s">
        <v>119</v>
      </c>
      <c r="L15" s="66"/>
      <c r="M15" s="211" t="s">
        <v>21</v>
      </c>
    </row>
    <row r="16" spans="1:13" ht="14.25" customHeight="1">
      <c r="A16" s="69">
        <v>12</v>
      </c>
      <c r="B16" s="70" t="s">
        <v>135</v>
      </c>
      <c r="C16" s="71" t="s">
        <v>136</v>
      </c>
      <c r="D16" s="71" t="s">
        <v>137</v>
      </c>
      <c r="E16" s="70" t="s">
        <v>138</v>
      </c>
      <c r="F16" s="70" t="s">
        <v>75</v>
      </c>
      <c r="G16" s="76" t="s">
        <v>14</v>
      </c>
      <c r="H16" s="77" t="s">
        <v>76</v>
      </c>
      <c r="I16" s="77" t="s">
        <v>128</v>
      </c>
      <c r="J16" s="78" t="s">
        <v>139</v>
      </c>
      <c r="K16" s="69" t="s">
        <v>119</v>
      </c>
      <c r="L16" s="66"/>
      <c r="M16" s="211" t="s">
        <v>11</v>
      </c>
    </row>
    <row r="17" spans="1:13" ht="14.25" customHeight="1">
      <c r="A17" s="69">
        <v>13</v>
      </c>
      <c r="B17" s="70" t="s">
        <v>140</v>
      </c>
      <c r="C17" s="71" t="s">
        <v>141</v>
      </c>
      <c r="D17" s="71" t="s">
        <v>142</v>
      </c>
      <c r="E17" s="70" t="s">
        <v>143</v>
      </c>
      <c r="F17" s="70" t="s">
        <v>75</v>
      </c>
      <c r="G17" s="74" t="s">
        <v>21</v>
      </c>
      <c r="H17" s="73" t="s">
        <v>76</v>
      </c>
      <c r="I17" s="73" t="s">
        <v>111</v>
      </c>
      <c r="J17" s="72" t="s">
        <v>144</v>
      </c>
      <c r="K17" s="74" t="s">
        <v>79</v>
      </c>
      <c r="L17" s="66">
        <v>2</v>
      </c>
      <c r="M17" s="211" t="s">
        <v>14</v>
      </c>
    </row>
    <row r="18" spans="1:13" ht="14.25" customHeight="1">
      <c r="A18" s="69">
        <v>14</v>
      </c>
      <c r="B18" s="70" t="s">
        <v>145</v>
      </c>
      <c r="C18" s="71" t="s">
        <v>146</v>
      </c>
      <c r="D18" s="71" t="s">
        <v>87</v>
      </c>
      <c r="E18" s="70" t="s">
        <v>147</v>
      </c>
      <c r="F18" s="70" t="s">
        <v>100</v>
      </c>
      <c r="G18" s="80" t="s">
        <v>21</v>
      </c>
      <c r="H18" s="77" t="s">
        <v>76</v>
      </c>
      <c r="I18" s="77" t="s">
        <v>111</v>
      </c>
      <c r="J18" s="81" t="s">
        <v>148</v>
      </c>
      <c r="K18" s="69" t="s">
        <v>119</v>
      </c>
      <c r="L18" s="66"/>
      <c r="M18" s="211" t="s">
        <v>11</v>
      </c>
    </row>
    <row r="19" spans="1:13" ht="14.25" customHeight="1">
      <c r="A19" s="69">
        <v>15</v>
      </c>
      <c r="B19" s="70" t="s">
        <v>149</v>
      </c>
      <c r="C19" s="71" t="s">
        <v>150</v>
      </c>
      <c r="D19" s="71" t="s">
        <v>151</v>
      </c>
      <c r="E19" s="70" t="s">
        <v>152</v>
      </c>
      <c r="F19" s="70" t="s">
        <v>75</v>
      </c>
      <c r="G19" s="80" t="s">
        <v>21</v>
      </c>
      <c r="H19" s="77" t="s">
        <v>76</v>
      </c>
      <c r="I19" s="77" t="s">
        <v>111</v>
      </c>
      <c r="J19" s="81" t="s">
        <v>153</v>
      </c>
      <c r="K19" s="69" t="s">
        <v>119</v>
      </c>
      <c r="L19" s="66"/>
      <c r="M19" s="211" t="s">
        <v>11</v>
      </c>
    </row>
    <row r="20" spans="1:13" ht="14.25" customHeight="1">
      <c r="A20" s="69">
        <v>16</v>
      </c>
      <c r="B20" s="70" t="s">
        <v>154</v>
      </c>
      <c r="C20" s="71" t="s">
        <v>155</v>
      </c>
      <c r="D20" s="71" t="s">
        <v>156</v>
      </c>
      <c r="E20" s="70" t="s">
        <v>157</v>
      </c>
      <c r="F20" s="70" t="s">
        <v>100</v>
      </c>
      <c r="G20" s="80" t="s">
        <v>21</v>
      </c>
      <c r="H20" s="77" t="s">
        <v>76</v>
      </c>
      <c r="I20" s="77" t="s">
        <v>111</v>
      </c>
      <c r="J20" s="81" t="s">
        <v>158</v>
      </c>
      <c r="K20" s="69" t="s">
        <v>119</v>
      </c>
      <c r="L20" s="66"/>
      <c r="M20" s="211" t="s">
        <v>14</v>
      </c>
    </row>
    <row r="21" spans="1:13" ht="14.25" customHeight="1">
      <c r="A21" s="1"/>
      <c r="K21" s="12"/>
      <c r="L21" s="9"/>
      <c r="M21" s="61"/>
    </row>
    <row r="22" spans="1:13" ht="14.25" customHeight="1">
      <c r="A22" s="1"/>
      <c r="K22" s="12"/>
      <c r="L22" s="9"/>
      <c r="M22" s="61"/>
    </row>
    <row r="23" spans="1:13" ht="14.25" customHeight="1">
      <c r="A23" s="82"/>
      <c r="B23" s="83" t="s">
        <v>24</v>
      </c>
      <c r="C23" s="84"/>
      <c r="D23" s="84"/>
      <c r="E23" s="84"/>
      <c r="F23" s="84"/>
      <c r="G23" s="84"/>
      <c r="H23" s="84"/>
      <c r="I23" s="84"/>
      <c r="J23" s="84"/>
      <c r="K23" s="85"/>
      <c r="L23" s="86"/>
      <c r="M23" s="61"/>
    </row>
    <row r="24" spans="1:13" ht="14.25" customHeight="1">
      <c r="A24" s="82"/>
      <c r="B24" s="87" t="s">
        <v>64</v>
      </c>
      <c r="C24" s="220" t="s">
        <v>3</v>
      </c>
      <c r="D24" s="218"/>
      <c r="E24" s="87" t="s">
        <v>65</v>
      </c>
      <c r="F24" s="87" t="s">
        <v>66</v>
      </c>
      <c r="G24" s="87" t="s">
        <v>67</v>
      </c>
      <c r="H24" s="87" t="s">
        <v>4</v>
      </c>
      <c r="I24" s="87" t="s">
        <v>68</v>
      </c>
      <c r="J24" s="87" t="s">
        <v>69</v>
      </c>
      <c r="K24" s="88" t="s">
        <v>70</v>
      </c>
      <c r="L24" s="86"/>
      <c r="M24" s="61"/>
    </row>
    <row r="25" spans="1:13" ht="14.25" customHeight="1">
      <c r="A25" s="89">
        <v>1</v>
      </c>
      <c r="B25" s="90" t="s">
        <v>159</v>
      </c>
      <c r="C25" s="91" t="s">
        <v>160</v>
      </c>
      <c r="D25" s="91" t="s">
        <v>73</v>
      </c>
      <c r="E25" s="90" t="s">
        <v>161</v>
      </c>
      <c r="F25" s="90" t="s">
        <v>75</v>
      </c>
      <c r="G25" s="92" t="s">
        <v>25</v>
      </c>
      <c r="H25" s="93" t="s">
        <v>76</v>
      </c>
      <c r="I25" s="93" t="s">
        <v>77</v>
      </c>
      <c r="J25" s="94" t="s">
        <v>162</v>
      </c>
      <c r="K25" s="92" t="s">
        <v>79</v>
      </c>
      <c r="L25" s="86">
        <v>1</v>
      </c>
      <c r="M25" s="211" t="s">
        <v>30</v>
      </c>
    </row>
    <row r="26" spans="1:13" ht="14.25" customHeight="1">
      <c r="A26" s="89">
        <v>2</v>
      </c>
      <c r="B26" s="90" t="s">
        <v>163</v>
      </c>
      <c r="C26" s="91" t="s">
        <v>164</v>
      </c>
      <c r="D26" s="91" t="s">
        <v>165</v>
      </c>
      <c r="E26" s="90" t="s">
        <v>166</v>
      </c>
      <c r="F26" s="90" t="s">
        <v>75</v>
      </c>
      <c r="G26" s="92" t="s">
        <v>25</v>
      </c>
      <c r="H26" s="93" t="s">
        <v>76</v>
      </c>
      <c r="I26" s="93" t="s">
        <v>77</v>
      </c>
      <c r="J26" s="94" t="s">
        <v>167</v>
      </c>
      <c r="K26" s="92" t="s">
        <v>79</v>
      </c>
      <c r="L26" s="86">
        <v>1</v>
      </c>
      <c r="M26" s="211" t="s">
        <v>26</v>
      </c>
    </row>
    <row r="27" spans="1:13" ht="14.25" customHeight="1">
      <c r="A27" s="89">
        <v>3</v>
      </c>
      <c r="B27" s="90" t="s">
        <v>168</v>
      </c>
      <c r="C27" s="91" t="s">
        <v>150</v>
      </c>
      <c r="D27" s="91" t="s">
        <v>169</v>
      </c>
      <c r="E27" s="90" t="s">
        <v>170</v>
      </c>
      <c r="F27" s="90" t="s">
        <v>75</v>
      </c>
      <c r="G27" s="89" t="s">
        <v>25</v>
      </c>
      <c r="H27" s="95" t="s">
        <v>76</v>
      </c>
      <c r="I27" s="95" t="s">
        <v>77</v>
      </c>
      <c r="J27" s="96" t="s">
        <v>171</v>
      </c>
      <c r="K27" s="89" t="s">
        <v>119</v>
      </c>
      <c r="L27" s="86"/>
      <c r="M27" s="211" t="s">
        <v>26</v>
      </c>
    </row>
    <row r="28" spans="1:13" ht="14.25" customHeight="1">
      <c r="A28" s="89">
        <v>4</v>
      </c>
      <c r="B28" s="90" t="s">
        <v>172</v>
      </c>
      <c r="C28" s="91" t="s">
        <v>173</v>
      </c>
      <c r="D28" s="91" t="s">
        <v>174</v>
      </c>
      <c r="E28" s="90" t="s">
        <v>175</v>
      </c>
      <c r="F28" s="90" t="s">
        <v>100</v>
      </c>
      <c r="G28" s="89" t="s">
        <v>25</v>
      </c>
      <c r="H28" s="95" t="s">
        <v>76</v>
      </c>
      <c r="I28" s="95" t="s">
        <v>77</v>
      </c>
      <c r="J28" s="96" t="s">
        <v>176</v>
      </c>
      <c r="K28" s="89" t="s">
        <v>119</v>
      </c>
      <c r="L28" s="86"/>
      <c r="M28" s="211" t="s">
        <v>810</v>
      </c>
    </row>
    <row r="29" spans="1:13" ht="14.25" customHeight="1">
      <c r="A29" s="89">
        <v>5</v>
      </c>
      <c r="B29" s="90" t="s">
        <v>177</v>
      </c>
      <c r="C29" s="91" t="s">
        <v>178</v>
      </c>
      <c r="D29" s="91" t="s">
        <v>73</v>
      </c>
      <c r="E29" s="90" t="s">
        <v>179</v>
      </c>
      <c r="F29" s="90" t="s">
        <v>117</v>
      </c>
      <c r="G29" s="89" t="s">
        <v>25</v>
      </c>
      <c r="H29" s="95" t="s">
        <v>76</v>
      </c>
      <c r="I29" s="95" t="s">
        <v>77</v>
      </c>
      <c r="J29" s="97" t="s">
        <v>180</v>
      </c>
      <c r="K29" s="89" t="s">
        <v>119</v>
      </c>
      <c r="L29" s="86"/>
      <c r="M29" s="211" t="s">
        <v>810</v>
      </c>
    </row>
    <row r="30" spans="1:13" ht="14.25" customHeight="1">
      <c r="A30" s="89">
        <v>6</v>
      </c>
      <c r="B30" s="90" t="s">
        <v>181</v>
      </c>
      <c r="C30" s="91" t="s">
        <v>182</v>
      </c>
      <c r="D30" s="91" t="s">
        <v>183</v>
      </c>
      <c r="E30" s="90" t="s">
        <v>184</v>
      </c>
      <c r="F30" s="90" t="s">
        <v>100</v>
      </c>
      <c r="G30" s="92" t="s">
        <v>26</v>
      </c>
      <c r="H30" s="93" t="s">
        <v>76</v>
      </c>
      <c r="I30" s="92" t="s">
        <v>111</v>
      </c>
      <c r="J30" s="94" t="s">
        <v>185</v>
      </c>
      <c r="K30" s="92" t="s">
        <v>79</v>
      </c>
      <c r="L30" s="86">
        <v>1</v>
      </c>
      <c r="M30" s="211" t="s">
        <v>810</v>
      </c>
    </row>
    <row r="31" spans="1:13" ht="14.25" customHeight="1">
      <c r="A31" s="89">
        <v>7</v>
      </c>
      <c r="B31" s="90" t="s">
        <v>186</v>
      </c>
      <c r="C31" s="91" t="s">
        <v>187</v>
      </c>
      <c r="D31" s="91" t="s">
        <v>188</v>
      </c>
      <c r="E31" s="90" t="s">
        <v>189</v>
      </c>
      <c r="F31" s="90" t="s">
        <v>75</v>
      </c>
      <c r="G31" s="92" t="s">
        <v>26</v>
      </c>
      <c r="H31" s="93" t="s">
        <v>76</v>
      </c>
      <c r="I31" s="92" t="s">
        <v>111</v>
      </c>
      <c r="J31" s="94" t="s">
        <v>190</v>
      </c>
      <c r="K31" s="92" t="s">
        <v>79</v>
      </c>
      <c r="L31" s="86">
        <v>2</v>
      </c>
      <c r="M31" s="211" t="s">
        <v>25</v>
      </c>
    </row>
    <row r="32" spans="1:13" ht="14.25" customHeight="1">
      <c r="A32" s="89">
        <v>8</v>
      </c>
      <c r="B32" s="90" t="s">
        <v>191</v>
      </c>
      <c r="C32" s="98" t="s">
        <v>192</v>
      </c>
      <c r="D32" s="91" t="s">
        <v>193</v>
      </c>
      <c r="E32" s="90" t="s">
        <v>143</v>
      </c>
      <c r="F32" s="90" t="s">
        <v>75</v>
      </c>
      <c r="G32" s="92" t="s">
        <v>26</v>
      </c>
      <c r="H32" s="93" t="s">
        <v>76</v>
      </c>
      <c r="I32" s="92" t="s">
        <v>111</v>
      </c>
      <c r="J32" s="94" t="s">
        <v>194</v>
      </c>
      <c r="K32" s="92" t="s">
        <v>79</v>
      </c>
      <c r="L32" s="86">
        <v>3</v>
      </c>
      <c r="M32" s="211" t="s">
        <v>25</v>
      </c>
    </row>
    <row r="33" spans="1:13" ht="14.25" customHeight="1">
      <c r="A33" s="89">
        <v>9</v>
      </c>
      <c r="B33" s="90" t="s">
        <v>195</v>
      </c>
      <c r="C33" s="91" t="s">
        <v>196</v>
      </c>
      <c r="D33" s="91" t="s">
        <v>156</v>
      </c>
      <c r="E33" s="90" t="s">
        <v>197</v>
      </c>
      <c r="F33" s="90" t="s">
        <v>94</v>
      </c>
      <c r="G33" s="92" t="s">
        <v>27</v>
      </c>
      <c r="H33" s="93" t="s">
        <v>76</v>
      </c>
      <c r="I33" s="92" t="s">
        <v>128</v>
      </c>
      <c r="J33" s="94" t="s">
        <v>198</v>
      </c>
      <c r="K33" s="92" t="s">
        <v>79</v>
      </c>
      <c r="L33" s="86">
        <v>1</v>
      </c>
      <c r="M33" s="211" t="s">
        <v>26</v>
      </c>
    </row>
    <row r="34" spans="1:13" ht="14.25" customHeight="1">
      <c r="A34" s="89">
        <v>10</v>
      </c>
      <c r="B34" s="90" t="s">
        <v>199</v>
      </c>
      <c r="C34" s="91" t="s">
        <v>200</v>
      </c>
      <c r="D34" s="91" t="s">
        <v>201</v>
      </c>
      <c r="E34" s="90" t="s">
        <v>122</v>
      </c>
      <c r="F34" s="90" t="s">
        <v>117</v>
      </c>
      <c r="G34" s="89" t="s">
        <v>27</v>
      </c>
      <c r="H34" s="95" t="s">
        <v>76</v>
      </c>
      <c r="I34" s="89" t="s">
        <v>128</v>
      </c>
      <c r="J34" s="96" t="s">
        <v>202</v>
      </c>
      <c r="K34" s="89" t="s">
        <v>119</v>
      </c>
      <c r="L34" s="86"/>
      <c r="M34" s="211" t="s">
        <v>30</v>
      </c>
    </row>
    <row r="35" spans="1:13" ht="14.25" customHeight="1">
      <c r="A35" s="89">
        <v>11</v>
      </c>
      <c r="B35" s="90" t="s">
        <v>203</v>
      </c>
      <c r="C35" s="91" t="s">
        <v>204</v>
      </c>
      <c r="D35" s="91" t="s">
        <v>98</v>
      </c>
      <c r="E35" s="90" t="s">
        <v>205</v>
      </c>
      <c r="F35" s="90" t="s">
        <v>94</v>
      </c>
      <c r="G35" s="89" t="s">
        <v>27</v>
      </c>
      <c r="H35" s="95" t="s">
        <v>76</v>
      </c>
      <c r="I35" s="89" t="s">
        <v>128</v>
      </c>
      <c r="J35" s="96" t="s">
        <v>206</v>
      </c>
      <c r="K35" s="89" t="s">
        <v>119</v>
      </c>
      <c r="L35" s="86"/>
      <c r="M35" s="211" t="s">
        <v>26</v>
      </c>
    </row>
    <row r="36" spans="1:13" ht="14.25" customHeight="1">
      <c r="A36" s="89">
        <v>12</v>
      </c>
      <c r="B36" s="90" t="s">
        <v>207</v>
      </c>
      <c r="C36" s="91" t="s">
        <v>208</v>
      </c>
      <c r="D36" s="91" t="s">
        <v>209</v>
      </c>
      <c r="E36" s="90" t="s">
        <v>210</v>
      </c>
      <c r="F36" s="90" t="s">
        <v>94</v>
      </c>
      <c r="G36" s="89" t="s">
        <v>27</v>
      </c>
      <c r="H36" s="95" t="s">
        <v>76</v>
      </c>
      <c r="I36" s="89" t="s">
        <v>128</v>
      </c>
      <c r="J36" s="96" t="s">
        <v>211</v>
      </c>
      <c r="K36" s="89" t="s">
        <v>119</v>
      </c>
      <c r="L36" s="86"/>
      <c r="M36" s="211" t="s">
        <v>26</v>
      </c>
    </row>
    <row r="37" spans="1:13" ht="14.25" customHeight="1">
      <c r="A37" s="89">
        <v>13</v>
      </c>
      <c r="B37" s="90" t="s">
        <v>212</v>
      </c>
      <c r="C37" s="91" t="s">
        <v>213</v>
      </c>
      <c r="D37" s="91" t="s">
        <v>98</v>
      </c>
      <c r="E37" s="90" t="s">
        <v>214</v>
      </c>
      <c r="F37" s="90" t="s">
        <v>100</v>
      </c>
      <c r="G37" s="89" t="s">
        <v>30</v>
      </c>
      <c r="H37" s="95" t="s">
        <v>76</v>
      </c>
      <c r="I37" s="95" t="s">
        <v>77</v>
      </c>
      <c r="J37" s="97" t="s">
        <v>215</v>
      </c>
      <c r="K37" s="89" t="s">
        <v>119</v>
      </c>
      <c r="L37" s="86"/>
      <c r="M37" s="211" t="s">
        <v>810</v>
      </c>
    </row>
    <row r="38" spans="1:13" ht="16" customHeight="1">
      <c r="A38" s="89">
        <v>14</v>
      </c>
      <c r="B38" s="90" t="s">
        <v>216</v>
      </c>
      <c r="C38" s="91" t="s">
        <v>217</v>
      </c>
      <c r="D38" s="91" t="s">
        <v>218</v>
      </c>
      <c r="E38" s="90" t="s">
        <v>219</v>
      </c>
      <c r="F38" s="90" t="s">
        <v>100</v>
      </c>
      <c r="G38" s="94" t="s">
        <v>30</v>
      </c>
      <c r="H38" s="93" t="s">
        <v>76</v>
      </c>
      <c r="I38" s="93" t="s">
        <v>77</v>
      </c>
      <c r="J38" s="94" t="s">
        <v>220</v>
      </c>
      <c r="K38" s="92" t="s">
        <v>79</v>
      </c>
      <c r="L38" s="86">
        <v>3</v>
      </c>
      <c r="M38" s="211" t="s">
        <v>25</v>
      </c>
    </row>
    <row r="39" spans="1:13" ht="14.25" customHeight="1">
      <c r="A39" s="89">
        <v>15</v>
      </c>
      <c r="B39" s="90" t="s">
        <v>221</v>
      </c>
      <c r="C39" s="91" t="s">
        <v>222</v>
      </c>
      <c r="D39" s="91" t="s">
        <v>223</v>
      </c>
      <c r="E39" s="90" t="s">
        <v>224</v>
      </c>
      <c r="F39" s="90" t="s">
        <v>100</v>
      </c>
      <c r="G39" s="94" t="s">
        <v>30</v>
      </c>
      <c r="H39" s="93" t="s">
        <v>76</v>
      </c>
      <c r="I39" s="93" t="s">
        <v>77</v>
      </c>
      <c r="J39" s="94" t="s">
        <v>225</v>
      </c>
      <c r="K39" s="92" t="s">
        <v>79</v>
      </c>
      <c r="L39" s="86">
        <v>2</v>
      </c>
      <c r="M39" s="211" t="s">
        <v>26</v>
      </c>
    </row>
    <row r="40" spans="1:13" ht="14.25" customHeight="1">
      <c r="A40" s="10"/>
      <c r="B40" s="99"/>
      <c r="C40" s="100"/>
      <c r="D40" s="100"/>
      <c r="E40" s="99"/>
      <c r="F40" s="99"/>
      <c r="G40" s="1"/>
      <c r="H40" s="101"/>
      <c r="I40" s="1"/>
      <c r="J40" s="102"/>
      <c r="K40" s="10"/>
      <c r="L40" s="9"/>
      <c r="M40" s="61"/>
    </row>
    <row r="41" spans="1:13" ht="14.25" customHeight="1">
      <c r="A41" s="1"/>
      <c r="K41" s="12"/>
      <c r="L41" s="9"/>
      <c r="M41" s="61"/>
    </row>
    <row r="42" spans="1:13" ht="14.25" customHeight="1">
      <c r="A42" s="1"/>
      <c r="K42" s="12"/>
      <c r="L42" s="9"/>
      <c r="M42" s="61"/>
    </row>
    <row r="43" spans="1:13" ht="14.25" customHeight="1">
      <c r="A43" s="103"/>
      <c r="B43" s="104" t="s">
        <v>31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7"/>
      <c r="M43" s="61"/>
    </row>
    <row r="44" spans="1:13" ht="14.25" customHeight="1">
      <c r="A44" s="103"/>
      <c r="B44" s="104" t="s">
        <v>64</v>
      </c>
      <c r="C44" s="221" t="s">
        <v>3</v>
      </c>
      <c r="D44" s="218"/>
      <c r="E44" s="104" t="s">
        <v>65</v>
      </c>
      <c r="F44" s="104" t="s">
        <v>66</v>
      </c>
      <c r="G44" s="104" t="s">
        <v>67</v>
      </c>
      <c r="H44" s="104" t="s">
        <v>4</v>
      </c>
      <c r="I44" s="104" t="s">
        <v>68</v>
      </c>
      <c r="J44" s="104" t="s">
        <v>69</v>
      </c>
      <c r="K44" s="108" t="s">
        <v>70</v>
      </c>
      <c r="L44" s="107" t="s">
        <v>63</v>
      </c>
      <c r="M44" s="109" t="s">
        <v>531</v>
      </c>
    </row>
    <row r="45" spans="1:13" ht="14.25" customHeight="1">
      <c r="A45" s="110">
        <v>1</v>
      </c>
      <c r="B45" s="111" t="s">
        <v>226</v>
      </c>
      <c r="C45" s="112" t="s">
        <v>227</v>
      </c>
      <c r="D45" s="112" t="s">
        <v>228</v>
      </c>
      <c r="E45" s="111" t="s">
        <v>229</v>
      </c>
      <c r="F45" s="111" t="s">
        <v>94</v>
      </c>
      <c r="G45" s="113" t="s">
        <v>32</v>
      </c>
      <c r="H45" s="114" t="s">
        <v>76</v>
      </c>
      <c r="I45" s="113" t="s">
        <v>128</v>
      </c>
      <c r="J45" s="115" t="s">
        <v>230</v>
      </c>
      <c r="K45" s="113" t="s">
        <v>79</v>
      </c>
      <c r="L45" s="107">
        <v>1</v>
      </c>
      <c r="M45" s="211" t="s">
        <v>35</v>
      </c>
    </row>
    <row r="46" spans="1:13" ht="14.25" customHeight="1">
      <c r="A46" s="110">
        <v>2</v>
      </c>
      <c r="B46" s="111" t="s">
        <v>231</v>
      </c>
      <c r="C46" s="112" t="s">
        <v>232</v>
      </c>
      <c r="D46" s="112" t="s">
        <v>223</v>
      </c>
      <c r="E46" s="111" t="s">
        <v>233</v>
      </c>
      <c r="F46" s="111" t="s">
        <v>94</v>
      </c>
      <c r="G46" s="113" t="s">
        <v>32</v>
      </c>
      <c r="H46" s="114" t="s">
        <v>76</v>
      </c>
      <c r="I46" s="113" t="s">
        <v>128</v>
      </c>
      <c r="J46" s="115" t="s">
        <v>234</v>
      </c>
      <c r="K46" s="113" t="s">
        <v>79</v>
      </c>
      <c r="L46" s="107">
        <v>1</v>
      </c>
      <c r="M46" s="211" t="s">
        <v>35</v>
      </c>
    </row>
    <row r="47" spans="1:13" ht="14.25" customHeight="1">
      <c r="A47" s="110">
        <v>3</v>
      </c>
      <c r="B47" s="111" t="s">
        <v>235</v>
      </c>
      <c r="C47" s="112" t="s">
        <v>236</v>
      </c>
      <c r="D47" s="112" t="s">
        <v>237</v>
      </c>
      <c r="E47" s="111" t="s">
        <v>238</v>
      </c>
      <c r="F47" s="111" t="s">
        <v>94</v>
      </c>
      <c r="G47" s="113" t="s">
        <v>32</v>
      </c>
      <c r="H47" s="114" t="s">
        <v>76</v>
      </c>
      <c r="I47" s="114" t="s">
        <v>128</v>
      </c>
      <c r="J47" s="115" t="s">
        <v>239</v>
      </c>
      <c r="K47" s="113" t="s">
        <v>79</v>
      </c>
      <c r="L47" s="107">
        <v>2</v>
      </c>
      <c r="M47" s="211" t="s">
        <v>33</v>
      </c>
    </row>
    <row r="48" spans="1:13" ht="14.25" customHeight="1">
      <c r="A48" s="110">
        <v>4</v>
      </c>
      <c r="B48" s="111" t="s">
        <v>240</v>
      </c>
      <c r="C48" s="112" t="s">
        <v>241</v>
      </c>
      <c r="D48" s="112" t="s">
        <v>73</v>
      </c>
      <c r="E48" s="111" t="s">
        <v>242</v>
      </c>
      <c r="F48" s="111" t="s">
        <v>100</v>
      </c>
      <c r="G48" s="113" t="s">
        <v>35</v>
      </c>
      <c r="H48" s="114" t="s">
        <v>76</v>
      </c>
      <c r="I48" s="114" t="s">
        <v>128</v>
      </c>
      <c r="J48" s="115" t="s">
        <v>243</v>
      </c>
      <c r="K48" s="113" t="s">
        <v>79</v>
      </c>
      <c r="L48" s="107">
        <v>3</v>
      </c>
      <c r="M48" s="211" t="s">
        <v>33</v>
      </c>
    </row>
    <row r="49" spans="1:13" ht="14.25" customHeight="1">
      <c r="A49" s="110">
        <v>5</v>
      </c>
      <c r="B49" s="111" t="s">
        <v>244</v>
      </c>
      <c r="C49" s="112" t="s">
        <v>245</v>
      </c>
      <c r="D49" s="112" t="s">
        <v>246</v>
      </c>
      <c r="E49" s="111" t="s">
        <v>247</v>
      </c>
      <c r="F49" s="111" t="s">
        <v>100</v>
      </c>
      <c r="G49" s="113" t="s">
        <v>35</v>
      </c>
      <c r="H49" s="114" t="s">
        <v>76</v>
      </c>
      <c r="I49" s="114" t="s">
        <v>128</v>
      </c>
      <c r="J49" s="115" t="s">
        <v>248</v>
      </c>
      <c r="K49" s="113" t="s">
        <v>79</v>
      </c>
      <c r="L49" s="107">
        <v>3</v>
      </c>
      <c r="M49" s="211" t="s">
        <v>34</v>
      </c>
    </row>
    <row r="50" spans="1:13" ht="14.25" customHeight="1">
      <c r="A50" s="110">
        <v>6</v>
      </c>
      <c r="B50" s="111" t="s">
        <v>249</v>
      </c>
      <c r="C50" s="112" t="s">
        <v>250</v>
      </c>
      <c r="D50" s="112" t="s">
        <v>251</v>
      </c>
      <c r="E50" s="111" t="s">
        <v>252</v>
      </c>
      <c r="F50" s="111" t="s">
        <v>75</v>
      </c>
      <c r="G50" s="110" t="s">
        <v>35</v>
      </c>
      <c r="H50" s="116" t="s">
        <v>76</v>
      </c>
      <c r="I50" s="116" t="s">
        <v>128</v>
      </c>
      <c r="J50" s="117" t="s">
        <v>253</v>
      </c>
      <c r="K50" s="110" t="s">
        <v>119</v>
      </c>
      <c r="L50" s="107"/>
      <c r="M50" s="211" t="s">
        <v>34</v>
      </c>
    </row>
    <row r="51" spans="1:13" ht="14.25" customHeight="1">
      <c r="A51" s="110">
        <v>7</v>
      </c>
      <c r="B51" s="111" t="s">
        <v>254</v>
      </c>
      <c r="C51" s="112" t="s">
        <v>164</v>
      </c>
      <c r="D51" s="112" t="s">
        <v>255</v>
      </c>
      <c r="E51" s="111" t="s">
        <v>256</v>
      </c>
      <c r="F51" s="111" t="s">
        <v>75</v>
      </c>
      <c r="G51" s="110" t="s">
        <v>35</v>
      </c>
      <c r="H51" s="116" t="s">
        <v>76</v>
      </c>
      <c r="I51" s="116" t="s">
        <v>128</v>
      </c>
      <c r="J51" s="117" t="s">
        <v>257</v>
      </c>
      <c r="K51" s="110" t="s">
        <v>119</v>
      </c>
      <c r="L51" s="107"/>
      <c r="M51" s="211" t="s">
        <v>34</v>
      </c>
    </row>
    <row r="52" spans="1:13" ht="14.25" customHeight="1">
      <c r="A52" s="110">
        <v>8</v>
      </c>
      <c r="B52" s="111" t="s">
        <v>258</v>
      </c>
      <c r="C52" s="112" t="s">
        <v>259</v>
      </c>
      <c r="D52" s="112" t="s">
        <v>260</v>
      </c>
      <c r="E52" s="111" t="s">
        <v>261</v>
      </c>
      <c r="F52" s="111" t="s">
        <v>100</v>
      </c>
      <c r="G52" s="110" t="s">
        <v>33</v>
      </c>
      <c r="H52" s="116" t="s">
        <v>76</v>
      </c>
      <c r="I52" s="116" t="s">
        <v>77</v>
      </c>
      <c r="J52" s="118" t="s">
        <v>262</v>
      </c>
      <c r="K52" s="110" t="s">
        <v>119</v>
      </c>
      <c r="L52" s="107"/>
      <c r="M52" s="211" t="s">
        <v>32</v>
      </c>
    </row>
    <row r="53" spans="1:13" ht="14.25" customHeight="1">
      <c r="A53" s="110">
        <v>9</v>
      </c>
      <c r="B53" s="111" t="s">
        <v>263</v>
      </c>
      <c r="C53" s="112" t="s">
        <v>264</v>
      </c>
      <c r="D53" s="112" t="s">
        <v>265</v>
      </c>
      <c r="E53" s="111" t="s">
        <v>266</v>
      </c>
      <c r="F53" s="111" t="s">
        <v>75</v>
      </c>
      <c r="G53" s="110" t="s">
        <v>33</v>
      </c>
      <c r="H53" s="116" t="s">
        <v>76</v>
      </c>
      <c r="I53" s="116" t="s">
        <v>77</v>
      </c>
      <c r="J53" s="118" t="s">
        <v>267</v>
      </c>
      <c r="K53" s="110" t="s">
        <v>119</v>
      </c>
      <c r="L53" s="107"/>
      <c r="M53" s="211" t="s">
        <v>35</v>
      </c>
    </row>
    <row r="54" spans="1:13" ht="14.25" customHeight="1">
      <c r="A54" s="110">
        <v>10</v>
      </c>
      <c r="B54" s="111" t="s">
        <v>268</v>
      </c>
      <c r="C54" s="112" t="s">
        <v>269</v>
      </c>
      <c r="D54" s="112" t="s">
        <v>270</v>
      </c>
      <c r="E54" s="111" t="s">
        <v>271</v>
      </c>
      <c r="F54" s="111" t="s">
        <v>100</v>
      </c>
      <c r="G54" s="110" t="s">
        <v>33</v>
      </c>
      <c r="H54" s="116" t="s">
        <v>76</v>
      </c>
      <c r="I54" s="116" t="s">
        <v>77</v>
      </c>
      <c r="J54" s="118" t="s">
        <v>272</v>
      </c>
      <c r="K54" s="110" t="s">
        <v>119</v>
      </c>
      <c r="L54" s="107"/>
      <c r="M54" s="211" t="s">
        <v>32</v>
      </c>
    </row>
    <row r="55" spans="1:13" ht="14.25" customHeight="1">
      <c r="A55" s="110">
        <v>11</v>
      </c>
      <c r="B55" s="111" t="s">
        <v>273</v>
      </c>
      <c r="C55" s="112" t="s">
        <v>274</v>
      </c>
      <c r="D55" s="112" t="s">
        <v>156</v>
      </c>
      <c r="E55" s="111" t="s">
        <v>275</v>
      </c>
      <c r="F55" s="111" t="s">
        <v>75</v>
      </c>
      <c r="G55" s="113" t="s">
        <v>25</v>
      </c>
      <c r="H55" s="114" t="s">
        <v>76</v>
      </c>
      <c r="I55" s="114" t="s">
        <v>77</v>
      </c>
      <c r="J55" s="115" t="s">
        <v>276</v>
      </c>
      <c r="K55" s="113" t="s">
        <v>79</v>
      </c>
      <c r="L55" s="107">
        <v>3</v>
      </c>
      <c r="M55" s="211" t="s">
        <v>32</v>
      </c>
    </row>
    <row r="56" spans="1:13" ht="14.25" customHeight="1">
      <c r="A56" s="110">
        <v>12</v>
      </c>
      <c r="B56" s="111" t="s">
        <v>277</v>
      </c>
      <c r="C56" s="112" t="s">
        <v>86</v>
      </c>
      <c r="D56" s="112" t="s">
        <v>278</v>
      </c>
      <c r="E56" s="111" t="s">
        <v>279</v>
      </c>
      <c r="F56" s="111" t="s">
        <v>100</v>
      </c>
      <c r="G56" s="113" t="s">
        <v>26</v>
      </c>
      <c r="H56" s="114" t="s">
        <v>76</v>
      </c>
      <c r="I56" s="114" t="s">
        <v>111</v>
      </c>
      <c r="J56" s="115" t="s">
        <v>280</v>
      </c>
      <c r="K56" s="113" t="s">
        <v>79</v>
      </c>
      <c r="L56" s="107">
        <v>2</v>
      </c>
      <c r="M56" s="211" t="s">
        <v>33</v>
      </c>
    </row>
    <row r="57" spans="1:13" ht="14.25" customHeight="1">
      <c r="A57" s="110">
        <v>13</v>
      </c>
      <c r="B57" s="111" t="s">
        <v>281</v>
      </c>
      <c r="C57" s="112" t="s">
        <v>282</v>
      </c>
      <c r="D57" s="112" t="s">
        <v>115</v>
      </c>
      <c r="E57" s="111" t="s">
        <v>283</v>
      </c>
      <c r="F57" s="111" t="s">
        <v>117</v>
      </c>
      <c r="G57" s="113" t="s">
        <v>26</v>
      </c>
      <c r="H57" s="114" t="s">
        <v>76</v>
      </c>
      <c r="I57" s="114" t="s">
        <v>111</v>
      </c>
      <c r="J57" s="115" t="s">
        <v>284</v>
      </c>
      <c r="K57" s="113" t="s">
        <v>79</v>
      </c>
      <c r="L57" s="107">
        <v>3</v>
      </c>
      <c r="M57" s="211" t="s">
        <v>34</v>
      </c>
    </row>
    <row r="58" spans="1:13" ht="14.25" customHeight="1">
      <c r="A58" s="110">
        <v>14</v>
      </c>
      <c r="B58" s="111" t="s">
        <v>285</v>
      </c>
      <c r="C58" s="112" t="s">
        <v>286</v>
      </c>
      <c r="D58" s="112" t="s">
        <v>260</v>
      </c>
      <c r="E58" s="111" t="s">
        <v>287</v>
      </c>
      <c r="F58" s="111" t="s">
        <v>75</v>
      </c>
      <c r="G58" s="113" t="s">
        <v>26</v>
      </c>
      <c r="H58" s="114" t="s">
        <v>76</v>
      </c>
      <c r="I58" s="114" t="s">
        <v>111</v>
      </c>
      <c r="J58" s="115" t="s">
        <v>288</v>
      </c>
      <c r="K58" s="113" t="s">
        <v>79</v>
      </c>
      <c r="L58" s="107">
        <v>3</v>
      </c>
      <c r="M58" s="211" t="s">
        <v>35</v>
      </c>
    </row>
    <row r="59" spans="1:13" ht="14.25" customHeight="1">
      <c r="A59" s="110">
        <v>15</v>
      </c>
      <c r="B59" s="111" t="s">
        <v>289</v>
      </c>
      <c r="C59" s="112" t="s">
        <v>290</v>
      </c>
      <c r="D59" s="112" t="s">
        <v>291</v>
      </c>
      <c r="E59" s="111" t="s">
        <v>292</v>
      </c>
      <c r="F59" s="111" t="s">
        <v>94</v>
      </c>
      <c r="G59" s="115" t="s">
        <v>59</v>
      </c>
      <c r="H59" s="114" t="s">
        <v>76</v>
      </c>
      <c r="I59" s="114" t="s">
        <v>128</v>
      </c>
      <c r="J59" s="115" t="s">
        <v>293</v>
      </c>
      <c r="K59" s="119" t="s">
        <v>79</v>
      </c>
      <c r="L59" s="120">
        <v>2</v>
      </c>
      <c r="M59" s="211" t="s">
        <v>33</v>
      </c>
    </row>
    <row r="60" spans="1:13" ht="14.25" customHeight="1">
      <c r="A60" s="110">
        <v>16</v>
      </c>
      <c r="B60" s="111" t="s">
        <v>294</v>
      </c>
      <c r="C60" s="112" t="s">
        <v>295</v>
      </c>
      <c r="D60" s="112" t="s">
        <v>169</v>
      </c>
      <c r="E60" s="111" t="s">
        <v>296</v>
      </c>
      <c r="F60" s="111" t="s">
        <v>100</v>
      </c>
      <c r="G60" s="115" t="s">
        <v>30</v>
      </c>
      <c r="H60" s="114" t="s">
        <v>76</v>
      </c>
      <c r="I60" s="114" t="s">
        <v>77</v>
      </c>
      <c r="J60" s="115" t="s">
        <v>297</v>
      </c>
      <c r="K60" s="113" t="s">
        <v>79</v>
      </c>
      <c r="L60" s="107">
        <v>3</v>
      </c>
      <c r="M60" s="211" t="s">
        <v>32</v>
      </c>
    </row>
    <row r="61" spans="1:13" ht="14.25" customHeight="1">
      <c r="A61" s="1"/>
      <c r="K61" s="12"/>
      <c r="L61" s="9"/>
      <c r="M61" s="61"/>
    </row>
    <row r="62" spans="1:13" ht="14.25" customHeight="1">
      <c r="A62" s="1"/>
      <c r="K62" s="12"/>
      <c r="L62" s="9"/>
      <c r="M62" s="61"/>
    </row>
    <row r="63" spans="1:13" ht="14.25" customHeight="1">
      <c r="A63" s="1"/>
      <c r="K63" s="12"/>
      <c r="L63" s="9"/>
      <c r="M63" s="61"/>
    </row>
    <row r="64" spans="1:13" ht="14.25" customHeight="1">
      <c r="A64" s="121"/>
      <c r="B64" s="122" t="s">
        <v>36</v>
      </c>
      <c r="C64" s="121"/>
      <c r="D64" s="121"/>
      <c r="E64" s="121"/>
      <c r="F64" s="121"/>
      <c r="G64" s="121"/>
      <c r="H64" s="121"/>
      <c r="I64" s="121"/>
      <c r="J64" s="121"/>
      <c r="K64" s="123"/>
      <c r="L64" s="124"/>
      <c r="M64" s="61"/>
    </row>
    <row r="65" spans="1:13" ht="14.25" customHeight="1">
      <c r="A65" s="121"/>
      <c r="B65" s="122" t="s">
        <v>64</v>
      </c>
      <c r="C65" s="222" t="s">
        <v>3</v>
      </c>
      <c r="D65" s="218"/>
      <c r="E65" s="122" t="s">
        <v>65</v>
      </c>
      <c r="F65" s="122" t="s">
        <v>66</v>
      </c>
      <c r="G65" s="122" t="s">
        <v>67</v>
      </c>
      <c r="H65" s="122" t="s">
        <v>4</v>
      </c>
      <c r="I65" s="122" t="s">
        <v>68</v>
      </c>
      <c r="J65" s="122" t="s">
        <v>69</v>
      </c>
      <c r="K65" s="122" t="s">
        <v>70</v>
      </c>
      <c r="L65" s="124"/>
      <c r="M65" s="61"/>
    </row>
    <row r="66" spans="1:13" ht="14.25" customHeight="1">
      <c r="A66" s="123">
        <v>1</v>
      </c>
      <c r="B66" s="125" t="s">
        <v>298</v>
      </c>
      <c r="C66" s="126" t="s">
        <v>299</v>
      </c>
      <c r="D66" s="126" t="s">
        <v>109</v>
      </c>
      <c r="E66" s="125" t="s">
        <v>300</v>
      </c>
      <c r="F66" s="125" t="s">
        <v>75</v>
      </c>
      <c r="G66" s="127" t="s">
        <v>37</v>
      </c>
      <c r="H66" s="128" t="s">
        <v>76</v>
      </c>
      <c r="I66" s="128" t="s">
        <v>77</v>
      </c>
      <c r="J66" s="127" t="s">
        <v>301</v>
      </c>
      <c r="K66" s="129" t="s">
        <v>79</v>
      </c>
      <c r="L66" s="124">
        <v>1</v>
      </c>
      <c r="M66" s="211" t="s">
        <v>38</v>
      </c>
    </row>
    <row r="67" spans="1:13" ht="14.25" customHeight="1">
      <c r="A67" s="123">
        <v>2</v>
      </c>
      <c r="B67" s="125" t="s">
        <v>302</v>
      </c>
      <c r="C67" s="126" t="s">
        <v>303</v>
      </c>
      <c r="D67" s="126" t="s">
        <v>278</v>
      </c>
      <c r="E67" s="125" t="s">
        <v>304</v>
      </c>
      <c r="F67" s="125" t="s">
        <v>75</v>
      </c>
      <c r="G67" s="130" t="s">
        <v>37</v>
      </c>
      <c r="H67" s="131" t="s">
        <v>76</v>
      </c>
      <c r="I67" s="131" t="s">
        <v>77</v>
      </c>
      <c r="J67" s="132" t="s">
        <v>305</v>
      </c>
      <c r="K67" s="123" t="s">
        <v>119</v>
      </c>
      <c r="L67" s="124"/>
      <c r="M67" s="211" t="s">
        <v>39</v>
      </c>
    </row>
    <row r="68" spans="1:13" ht="14.25" customHeight="1">
      <c r="A68" s="123">
        <v>3</v>
      </c>
      <c r="B68" s="125" t="s">
        <v>306</v>
      </c>
      <c r="C68" s="126" t="s">
        <v>307</v>
      </c>
      <c r="D68" s="126" t="s">
        <v>270</v>
      </c>
      <c r="E68" s="125" t="s">
        <v>308</v>
      </c>
      <c r="F68" s="125" t="s">
        <v>94</v>
      </c>
      <c r="G68" s="130" t="s">
        <v>37</v>
      </c>
      <c r="H68" s="131" t="s">
        <v>76</v>
      </c>
      <c r="I68" s="131" t="s">
        <v>77</v>
      </c>
      <c r="J68" s="132" t="s">
        <v>309</v>
      </c>
      <c r="K68" s="123" t="s">
        <v>119</v>
      </c>
      <c r="L68" s="124"/>
      <c r="M68" s="211" t="s">
        <v>55</v>
      </c>
    </row>
    <row r="69" spans="1:13" ht="14.25" customHeight="1">
      <c r="A69" s="123">
        <v>4</v>
      </c>
      <c r="B69" s="125" t="s">
        <v>310</v>
      </c>
      <c r="C69" s="126" t="s">
        <v>311</v>
      </c>
      <c r="D69" s="126" t="s">
        <v>312</v>
      </c>
      <c r="E69" s="125" t="s">
        <v>313</v>
      </c>
      <c r="F69" s="125" t="s">
        <v>94</v>
      </c>
      <c r="G69" s="133" t="s">
        <v>38</v>
      </c>
      <c r="H69" s="131" t="s">
        <v>76</v>
      </c>
      <c r="I69" s="131" t="s">
        <v>111</v>
      </c>
      <c r="J69" s="130" t="s">
        <v>314</v>
      </c>
      <c r="K69" s="123" t="s">
        <v>119</v>
      </c>
      <c r="L69" s="124"/>
      <c r="M69" s="211" t="s">
        <v>39</v>
      </c>
    </row>
    <row r="70" spans="1:13" ht="14.25" customHeight="1">
      <c r="A70" s="123">
        <v>5</v>
      </c>
      <c r="B70" s="125" t="s">
        <v>315</v>
      </c>
      <c r="C70" s="126" t="s">
        <v>316</v>
      </c>
      <c r="D70" s="126" t="s">
        <v>317</v>
      </c>
      <c r="E70" s="125" t="s">
        <v>318</v>
      </c>
      <c r="F70" s="125" t="s">
        <v>117</v>
      </c>
      <c r="G70" s="133" t="s">
        <v>38</v>
      </c>
      <c r="H70" s="131" t="s">
        <v>76</v>
      </c>
      <c r="I70" s="131" t="s">
        <v>111</v>
      </c>
      <c r="J70" s="130" t="s">
        <v>319</v>
      </c>
      <c r="K70" s="123" t="s">
        <v>119</v>
      </c>
      <c r="L70" s="124"/>
      <c r="M70" s="211" t="s">
        <v>811</v>
      </c>
    </row>
    <row r="71" spans="1:13" ht="14.25" customHeight="1">
      <c r="A71" s="123">
        <v>6</v>
      </c>
      <c r="B71" s="125" t="s">
        <v>320</v>
      </c>
      <c r="C71" s="126" t="s">
        <v>321</v>
      </c>
      <c r="D71" s="126" t="s">
        <v>322</v>
      </c>
      <c r="E71" s="125" t="s">
        <v>323</v>
      </c>
      <c r="F71" s="125" t="s">
        <v>75</v>
      </c>
      <c r="G71" s="133" t="s">
        <v>38</v>
      </c>
      <c r="H71" s="131" t="s">
        <v>76</v>
      </c>
      <c r="I71" s="131" t="s">
        <v>111</v>
      </c>
      <c r="J71" s="130" t="s">
        <v>324</v>
      </c>
      <c r="K71" s="123" t="s">
        <v>119</v>
      </c>
      <c r="L71" s="124"/>
      <c r="M71" s="211" t="s">
        <v>812</v>
      </c>
    </row>
    <row r="72" spans="1:13" ht="14.25" customHeight="1">
      <c r="A72" s="123">
        <v>7</v>
      </c>
      <c r="B72" s="125" t="s">
        <v>325</v>
      </c>
      <c r="C72" s="126" t="s">
        <v>125</v>
      </c>
      <c r="D72" s="126" t="s">
        <v>109</v>
      </c>
      <c r="E72" s="125" t="s">
        <v>326</v>
      </c>
      <c r="F72" s="125" t="s">
        <v>100</v>
      </c>
      <c r="G72" s="127" t="s">
        <v>39</v>
      </c>
      <c r="H72" s="128" t="s">
        <v>76</v>
      </c>
      <c r="I72" s="128" t="s">
        <v>128</v>
      </c>
      <c r="J72" s="127" t="s">
        <v>327</v>
      </c>
      <c r="K72" s="129" t="s">
        <v>79</v>
      </c>
      <c r="L72" s="124">
        <v>1</v>
      </c>
      <c r="M72" s="211" t="s">
        <v>38</v>
      </c>
    </row>
    <row r="73" spans="1:13" ht="14.25" customHeight="1">
      <c r="A73" s="123">
        <v>8</v>
      </c>
      <c r="B73" s="125" t="s">
        <v>328</v>
      </c>
      <c r="C73" s="126" t="s">
        <v>108</v>
      </c>
      <c r="D73" s="126" t="s">
        <v>265</v>
      </c>
      <c r="E73" s="125" t="s">
        <v>329</v>
      </c>
      <c r="F73" s="125" t="s">
        <v>75</v>
      </c>
      <c r="G73" s="127" t="s">
        <v>39</v>
      </c>
      <c r="H73" s="128" t="s">
        <v>76</v>
      </c>
      <c r="I73" s="128" t="s">
        <v>128</v>
      </c>
      <c r="J73" s="127" t="s">
        <v>330</v>
      </c>
      <c r="K73" s="129" t="s">
        <v>79</v>
      </c>
      <c r="L73" s="124">
        <v>2</v>
      </c>
      <c r="M73" s="211" t="s">
        <v>811</v>
      </c>
    </row>
    <row r="74" spans="1:13" ht="14.25" customHeight="1">
      <c r="A74" s="123">
        <v>9</v>
      </c>
      <c r="B74" s="125" t="s">
        <v>331</v>
      </c>
      <c r="C74" s="126" t="s">
        <v>86</v>
      </c>
      <c r="D74" s="126" t="s">
        <v>278</v>
      </c>
      <c r="E74" s="125" t="s">
        <v>332</v>
      </c>
      <c r="F74" s="125" t="s">
        <v>100</v>
      </c>
      <c r="G74" s="130" t="s">
        <v>39</v>
      </c>
      <c r="H74" s="131" t="s">
        <v>76</v>
      </c>
      <c r="I74" s="131" t="s">
        <v>128</v>
      </c>
      <c r="J74" s="132" t="s">
        <v>333</v>
      </c>
      <c r="K74" s="123" t="s">
        <v>119</v>
      </c>
      <c r="L74" s="124"/>
      <c r="M74" s="211" t="s">
        <v>812</v>
      </c>
    </row>
    <row r="75" spans="1:13" ht="14.25" customHeight="1">
      <c r="A75" s="123">
        <v>10</v>
      </c>
      <c r="B75" s="125" t="s">
        <v>334</v>
      </c>
      <c r="C75" s="126" t="s">
        <v>335</v>
      </c>
      <c r="D75" s="126" t="s">
        <v>336</v>
      </c>
      <c r="E75" s="125" t="s">
        <v>283</v>
      </c>
      <c r="F75" s="125" t="s">
        <v>100</v>
      </c>
      <c r="G75" s="127" t="s">
        <v>42</v>
      </c>
      <c r="H75" s="128" t="s">
        <v>76</v>
      </c>
      <c r="I75" s="128" t="s">
        <v>77</v>
      </c>
      <c r="J75" s="127" t="s">
        <v>337</v>
      </c>
      <c r="K75" s="129" t="s">
        <v>79</v>
      </c>
      <c r="L75" s="124">
        <v>3</v>
      </c>
      <c r="M75" s="211" t="s">
        <v>39</v>
      </c>
    </row>
    <row r="76" spans="1:13" ht="14.25" customHeight="1">
      <c r="A76" s="123">
        <v>11</v>
      </c>
      <c r="B76" s="125" t="s">
        <v>338</v>
      </c>
      <c r="C76" s="126" t="s">
        <v>339</v>
      </c>
      <c r="D76" s="126" t="s">
        <v>340</v>
      </c>
      <c r="E76" s="125" t="s">
        <v>341</v>
      </c>
      <c r="F76" s="125" t="s">
        <v>75</v>
      </c>
      <c r="G76" s="127" t="s">
        <v>42</v>
      </c>
      <c r="H76" s="128" t="s">
        <v>76</v>
      </c>
      <c r="I76" s="128" t="s">
        <v>77</v>
      </c>
      <c r="J76" s="127" t="s">
        <v>342</v>
      </c>
      <c r="K76" s="129" t="s">
        <v>79</v>
      </c>
      <c r="L76" s="124">
        <v>3</v>
      </c>
      <c r="M76" s="211" t="s">
        <v>812</v>
      </c>
    </row>
    <row r="77" spans="1:13" ht="14.25" customHeight="1">
      <c r="A77" s="123">
        <v>12</v>
      </c>
      <c r="B77" s="125" t="s">
        <v>343</v>
      </c>
      <c r="C77" s="126" t="s">
        <v>344</v>
      </c>
      <c r="D77" s="126" t="s">
        <v>345</v>
      </c>
      <c r="E77" s="125" t="s">
        <v>346</v>
      </c>
      <c r="F77" s="125" t="s">
        <v>100</v>
      </c>
      <c r="G77" s="127" t="s">
        <v>42</v>
      </c>
      <c r="H77" s="128" t="s">
        <v>76</v>
      </c>
      <c r="I77" s="128" t="s">
        <v>77</v>
      </c>
      <c r="J77" s="127" t="s">
        <v>347</v>
      </c>
      <c r="K77" s="129" t="s">
        <v>79</v>
      </c>
      <c r="L77" s="124">
        <v>3</v>
      </c>
      <c r="M77" s="211" t="s">
        <v>38</v>
      </c>
    </row>
    <row r="78" spans="1:13" ht="14.25" customHeight="1">
      <c r="A78" s="123">
        <v>13</v>
      </c>
      <c r="B78" s="125" t="s">
        <v>348</v>
      </c>
      <c r="C78" s="126" t="s">
        <v>349</v>
      </c>
      <c r="D78" s="126" t="s">
        <v>188</v>
      </c>
      <c r="E78" s="125" t="s">
        <v>350</v>
      </c>
      <c r="F78" s="125" t="s">
        <v>100</v>
      </c>
      <c r="G78" s="130" t="s">
        <v>42</v>
      </c>
      <c r="H78" s="131" t="s">
        <v>76</v>
      </c>
      <c r="I78" s="131" t="s">
        <v>77</v>
      </c>
      <c r="J78" s="130" t="s">
        <v>351</v>
      </c>
      <c r="K78" s="123" t="s">
        <v>119</v>
      </c>
      <c r="L78" s="124"/>
      <c r="M78" s="211" t="s">
        <v>39</v>
      </c>
    </row>
    <row r="79" spans="1:13" ht="14.25" customHeight="1">
      <c r="A79" s="123">
        <v>14</v>
      </c>
      <c r="B79" s="125" t="s">
        <v>352</v>
      </c>
      <c r="C79" s="126" t="s">
        <v>164</v>
      </c>
      <c r="D79" s="126" t="s">
        <v>353</v>
      </c>
      <c r="E79" s="125" t="s">
        <v>354</v>
      </c>
      <c r="F79" s="125" t="s">
        <v>117</v>
      </c>
      <c r="G79" s="130" t="s">
        <v>49</v>
      </c>
      <c r="H79" s="131" t="s">
        <v>76</v>
      </c>
      <c r="I79" s="131" t="s">
        <v>77</v>
      </c>
      <c r="J79" s="132" t="s">
        <v>355</v>
      </c>
      <c r="K79" s="123" t="s">
        <v>119</v>
      </c>
      <c r="L79" s="124"/>
      <c r="M79" s="211" t="s">
        <v>811</v>
      </c>
    </row>
    <row r="80" spans="1:13" ht="14.25" customHeight="1">
      <c r="A80" s="123">
        <v>15</v>
      </c>
      <c r="B80" s="125" t="s">
        <v>356</v>
      </c>
      <c r="C80" s="126" t="s">
        <v>125</v>
      </c>
      <c r="D80" s="126" t="s">
        <v>357</v>
      </c>
      <c r="E80" s="125" t="s">
        <v>210</v>
      </c>
      <c r="F80" s="125" t="s">
        <v>75</v>
      </c>
      <c r="G80" s="130" t="s">
        <v>49</v>
      </c>
      <c r="H80" s="131" t="s">
        <v>76</v>
      </c>
      <c r="I80" s="131" t="s">
        <v>77</v>
      </c>
      <c r="J80" s="132" t="s">
        <v>358</v>
      </c>
      <c r="K80" s="123" t="s">
        <v>119</v>
      </c>
      <c r="L80" s="124"/>
      <c r="M80" s="211" t="s">
        <v>38</v>
      </c>
    </row>
    <row r="81" spans="1:13" ht="14.25" customHeight="1">
      <c r="A81" s="123">
        <v>16</v>
      </c>
      <c r="B81" s="134" t="s">
        <v>359</v>
      </c>
      <c r="C81" s="135" t="s">
        <v>360</v>
      </c>
      <c r="D81" s="135" t="s">
        <v>270</v>
      </c>
      <c r="E81" s="134" t="s">
        <v>287</v>
      </c>
      <c r="F81" s="134" t="s">
        <v>117</v>
      </c>
      <c r="G81" s="127" t="s">
        <v>61</v>
      </c>
      <c r="H81" s="128" t="s">
        <v>76</v>
      </c>
      <c r="I81" s="128" t="s">
        <v>111</v>
      </c>
      <c r="J81" s="127" t="s">
        <v>361</v>
      </c>
      <c r="K81" s="129" t="s">
        <v>79</v>
      </c>
      <c r="L81" s="124">
        <v>2</v>
      </c>
      <c r="M81" s="211" t="s">
        <v>811</v>
      </c>
    </row>
    <row r="82" spans="1:13" ht="14.25" customHeight="1">
      <c r="A82" s="1"/>
      <c r="K82" s="12"/>
      <c r="L82" s="9"/>
      <c r="M82" s="61"/>
    </row>
    <row r="83" spans="1:13" ht="14.25" customHeight="1">
      <c r="A83" s="136"/>
      <c r="B83" s="137" t="s">
        <v>43</v>
      </c>
      <c r="C83" s="136"/>
      <c r="D83" s="136"/>
      <c r="E83" s="136"/>
      <c r="F83" s="136"/>
      <c r="G83" s="136"/>
      <c r="H83" s="136"/>
      <c r="I83" s="136"/>
      <c r="J83" s="136"/>
      <c r="K83" s="138"/>
      <c r="L83" s="139"/>
      <c r="M83" s="61"/>
    </row>
    <row r="84" spans="1:13" ht="14.25" customHeight="1">
      <c r="A84" s="136"/>
      <c r="B84" s="137" t="s">
        <v>64</v>
      </c>
      <c r="C84" s="223" t="s">
        <v>3</v>
      </c>
      <c r="D84" s="218"/>
      <c r="E84" s="137" t="s">
        <v>65</v>
      </c>
      <c r="F84" s="137" t="s">
        <v>66</v>
      </c>
      <c r="G84" s="137" t="s">
        <v>67</v>
      </c>
      <c r="H84" s="137" t="s">
        <v>4</v>
      </c>
      <c r="I84" s="137" t="s">
        <v>68</v>
      </c>
      <c r="J84" s="137" t="s">
        <v>69</v>
      </c>
      <c r="K84" s="140" t="s">
        <v>70</v>
      </c>
      <c r="L84" s="139"/>
      <c r="M84" s="61"/>
    </row>
    <row r="85" spans="1:13" ht="14.25" customHeight="1">
      <c r="A85" s="138">
        <v>1</v>
      </c>
      <c r="B85" s="141" t="s">
        <v>362</v>
      </c>
      <c r="C85" s="142" t="s">
        <v>150</v>
      </c>
      <c r="D85" s="142" t="s">
        <v>82</v>
      </c>
      <c r="E85" s="141" t="s">
        <v>363</v>
      </c>
      <c r="F85" s="141" t="s">
        <v>117</v>
      </c>
      <c r="G85" s="143" t="s">
        <v>44</v>
      </c>
      <c r="H85" s="144" t="s">
        <v>76</v>
      </c>
      <c r="I85" s="144" t="s">
        <v>128</v>
      </c>
      <c r="J85" s="143" t="s">
        <v>364</v>
      </c>
      <c r="K85" s="145" t="s">
        <v>79</v>
      </c>
      <c r="L85" s="139">
        <v>1</v>
      </c>
      <c r="M85" s="211" t="s">
        <v>45</v>
      </c>
    </row>
    <row r="86" spans="1:13" ht="14.25" customHeight="1">
      <c r="A86" s="138">
        <v>2</v>
      </c>
      <c r="B86" s="141" t="s">
        <v>365</v>
      </c>
      <c r="C86" s="142" t="s">
        <v>366</v>
      </c>
      <c r="D86" s="142" t="s">
        <v>367</v>
      </c>
      <c r="E86" s="141" t="s">
        <v>368</v>
      </c>
      <c r="F86" s="141" t="s">
        <v>117</v>
      </c>
      <c r="G86" s="143" t="s">
        <v>44</v>
      </c>
      <c r="H86" s="144" t="s">
        <v>76</v>
      </c>
      <c r="I86" s="144" t="s">
        <v>128</v>
      </c>
      <c r="J86" s="143" t="s">
        <v>369</v>
      </c>
      <c r="K86" s="145" t="s">
        <v>79</v>
      </c>
      <c r="L86" s="139">
        <v>1</v>
      </c>
      <c r="M86" s="211" t="s">
        <v>46</v>
      </c>
    </row>
    <row r="87" spans="1:13" ht="14.25" customHeight="1">
      <c r="A87" s="138">
        <v>3</v>
      </c>
      <c r="B87" s="141" t="s">
        <v>370</v>
      </c>
      <c r="C87" s="142" t="s">
        <v>200</v>
      </c>
      <c r="D87" s="142" t="s">
        <v>188</v>
      </c>
      <c r="E87" s="141" t="s">
        <v>371</v>
      </c>
      <c r="F87" s="141" t="s">
        <v>94</v>
      </c>
      <c r="G87" s="146" t="s">
        <v>44</v>
      </c>
      <c r="H87" s="147" t="s">
        <v>76</v>
      </c>
      <c r="I87" s="147" t="s">
        <v>128</v>
      </c>
      <c r="J87" s="146" t="s">
        <v>372</v>
      </c>
      <c r="K87" s="138" t="s">
        <v>119</v>
      </c>
      <c r="L87" s="139"/>
      <c r="M87" s="211" t="s">
        <v>45</v>
      </c>
    </row>
    <row r="88" spans="1:13" ht="14.25" customHeight="1">
      <c r="A88" s="138">
        <v>4</v>
      </c>
      <c r="B88" s="141" t="s">
        <v>373</v>
      </c>
      <c r="C88" s="142" t="s">
        <v>374</v>
      </c>
      <c r="D88" s="142" t="s">
        <v>375</v>
      </c>
      <c r="E88" s="141" t="s">
        <v>110</v>
      </c>
      <c r="F88" s="141" t="s">
        <v>94</v>
      </c>
      <c r="G88" s="146" t="s">
        <v>44</v>
      </c>
      <c r="H88" s="147" t="s">
        <v>76</v>
      </c>
      <c r="I88" s="147" t="s">
        <v>128</v>
      </c>
      <c r="J88" s="146" t="s">
        <v>376</v>
      </c>
      <c r="K88" s="138" t="s">
        <v>119</v>
      </c>
      <c r="L88" s="139"/>
      <c r="M88" s="211" t="s">
        <v>46</v>
      </c>
    </row>
    <row r="89" spans="1:13" ht="14.25" customHeight="1">
      <c r="A89" s="138">
        <v>5</v>
      </c>
      <c r="B89" s="141" t="s">
        <v>377</v>
      </c>
      <c r="C89" s="142" t="s">
        <v>378</v>
      </c>
      <c r="D89" s="142" t="s">
        <v>379</v>
      </c>
      <c r="E89" s="141" t="s">
        <v>210</v>
      </c>
      <c r="F89" s="141" t="s">
        <v>117</v>
      </c>
      <c r="G89" s="146" t="s">
        <v>44</v>
      </c>
      <c r="H89" s="147" t="s">
        <v>76</v>
      </c>
      <c r="I89" s="147" t="s">
        <v>128</v>
      </c>
      <c r="J89" s="146" t="s">
        <v>380</v>
      </c>
      <c r="K89" s="138" t="s">
        <v>119</v>
      </c>
      <c r="L89" s="139"/>
      <c r="M89" s="211" t="s">
        <v>49</v>
      </c>
    </row>
    <row r="90" spans="1:13" ht="14.25" customHeight="1">
      <c r="A90" s="138">
        <v>6</v>
      </c>
      <c r="B90" s="141" t="s">
        <v>381</v>
      </c>
      <c r="C90" s="142" t="s">
        <v>382</v>
      </c>
      <c r="D90" s="142" t="s">
        <v>260</v>
      </c>
      <c r="E90" s="141" t="s">
        <v>296</v>
      </c>
      <c r="F90" s="141" t="s">
        <v>117</v>
      </c>
      <c r="G90" s="148" t="s">
        <v>45</v>
      </c>
      <c r="H90" s="149" t="s">
        <v>76</v>
      </c>
      <c r="I90" s="138" t="s">
        <v>111</v>
      </c>
      <c r="J90" s="148" t="s">
        <v>383</v>
      </c>
      <c r="K90" s="138" t="s">
        <v>119</v>
      </c>
      <c r="L90" s="139"/>
      <c r="M90" s="211" t="s">
        <v>44</v>
      </c>
    </row>
    <row r="91" spans="1:13" ht="14.25" customHeight="1">
      <c r="A91" s="138">
        <v>7</v>
      </c>
      <c r="B91" s="141" t="s">
        <v>384</v>
      </c>
      <c r="C91" s="142" t="s">
        <v>196</v>
      </c>
      <c r="D91" s="142" t="s">
        <v>169</v>
      </c>
      <c r="E91" s="141" t="s">
        <v>385</v>
      </c>
      <c r="F91" s="141" t="s">
        <v>100</v>
      </c>
      <c r="G91" s="148" t="s">
        <v>45</v>
      </c>
      <c r="H91" s="149" t="s">
        <v>76</v>
      </c>
      <c r="I91" s="138" t="s">
        <v>111</v>
      </c>
      <c r="J91" s="148" t="s">
        <v>386</v>
      </c>
      <c r="K91" s="138" t="s">
        <v>119</v>
      </c>
      <c r="L91" s="139"/>
      <c r="M91" s="211" t="s">
        <v>49</v>
      </c>
    </row>
    <row r="92" spans="1:13" ht="14.25" customHeight="1">
      <c r="A92" s="138">
        <v>8</v>
      </c>
      <c r="B92" s="141" t="s">
        <v>387</v>
      </c>
      <c r="C92" s="142" t="s">
        <v>178</v>
      </c>
      <c r="D92" s="142" t="s">
        <v>73</v>
      </c>
      <c r="E92" s="141" t="s">
        <v>388</v>
      </c>
      <c r="F92" s="141" t="s">
        <v>100</v>
      </c>
      <c r="G92" s="143" t="s">
        <v>46</v>
      </c>
      <c r="H92" s="144" t="s">
        <v>76</v>
      </c>
      <c r="I92" s="144" t="s">
        <v>128</v>
      </c>
      <c r="J92" s="143" t="s">
        <v>389</v>
      </c>
      <c r="K92" s="145" t="s">
        <v>79</v>
      </c>
      <c r="L92" s="139">
        <v>2</v>
      </c>
      <c r="M92" s="211" t="s">
        <v>45</v>
      </c>
    </row>
    <row r="93" spans="1:13" ht="14.25" customHeight="1">
      <c r="A93" s="138">
        <v>9</v>
      </c>
      <c r="B93" s="141" t="s">
        <v>390</v>
      </c>
      <c r="C93" s="142" t="s">
        <v>391</v>
      </c>
      <c r="D93" s="142" t="s">
        <v>375</v>
      </c>
      <c r="E93" s="141" t="s">
        <v>392</v>
      </c>
      <c r="F93" s="141" t="s">
        <v>75</v>
      </c>
      <c r="G93" s="143" t="s">
        <v>46</v>
      </c>
      <c r="H93" s="144" t="s">
        <v>76</v>
      </c>
      <c r="I93" s="144" t="s">
        <v>128</v>
      </c>
      <c r="J93" s="143" t="s">
        <v>393</v>
      </c>
      <c r="K93" s="145" t="s">
        <v>79</v>
      </c>
      <c r="L93" s="139">
        <v>2</v>
      </c>
      <c r="M93" s="211" t="s">
        <v>49</v>
      </c>
    </row>
    <row r="94" spans="1:13" ht="14.25" customHeight="1">
      <c r="A94" s="138">
        <v>10</v>
      </c>
      <c r="B94" s="141" t="s">
        <v>394</v>
      </c>
      <c r="C94" s="142" t="s">
        <v>395</v>
      </c>
      <c r="D94" s="142" t="s">
        <v>396</v>
      </c>
      <c r="E94" s="141" t="s">
        <v>397</v>
      </c>
      <c r="F94" s="141" t="s">
        <v>100</v>
      </c>
      <c r="G94" s="143" t="s">
        <v>46</v>
      </c>
      <c r="H94" s="144" t="s">
        <v>76</v>
      </c>
      <c r="I94" s="144" t="s">
        <v>128</v>
      </c>
      <c r="J94" s="143" t="s">
        <v>398</v>
      </c>
      <c r="K94" s="145" t="s">
        <v>79</v>
      </c>
      <c r="L94" s="139">
        <v>1</v>
      </c>
      <c r="M94" s="211" t="s">
        <v>44</v>
      </c>
    </row>
    <row r="95" spans="1:13" ht="14.25" customHeight="1">
      <c r="A95" s="138">
        <v>11</v>
      </c>
      <c r="B95" s="141" t="s">
        <v>399</v>
      </c>
      <c r="C95" s="142" t="s">
        <v>400</v>
      </c>
      <c r="D95" s="142" t="s">
        <v>401</v>
      </c>
      <c r="E95" s="141" t="s">
        <v>402</v>
      </c>
      <c r="F95" s="141" t="s">
        <v>100</v>
      </c>
      <c r="G95" s="143" t="s">
        <v>46</v>
      </c>
      <c r="H95" s="144" t="s">
        <v>76</v>
      </c>
      <c r="I95" s="144" t="s">
        <v>128</v>
      </c>
      <c r="J95" s="143" t="s">
        <v>403</v>
      </c>
      <c r="K95" s="145" t="s">
        <v>79</v>
      </c>
      <c r="L95" s="139">
        <v>1</v>
      </c>
      <c r="M95" s="211" t="s">
        <v>44</v>
      </c>
    </row>
    <row r="96" spans="1:13" ht="14.25" customHeight="1">
      <c r="A96" s="138">
        <v>12</v>
      </c>
      <c r="B96" s="141" t="s">
        <v>404</v>
      </c>
      <c r="C96" s="142" t="s">
        <v>150</v>
      </c>
      <c r="D96" s="142" t="s">
        <v>183</v>
      </c>
      <c r="E96" s="141" t="s">
        <v>292</v>
      </c>
      <c r="F96" s="141" t="s">
        <v>75</v>
      </c>
      <c r="G96" s="143" t="s">
        <v>53</v>
      </c>
      <c r="H96" s="144" t="s">
        <v>76</v>
      </c>
      <c r="I96" s="144" t="s">
        <v>77</v>
      </c>
      <c r="J96" s="143" t="s">
        <v>405</v>
      </c>
      <c r="K96" s="145" t="s">
        <v>79</v>
      </c>
      <c r="L96" s="139">
        <v>1</v>
      </c>
      <c r="M96" s="211" t="s">
        <v>49</v>
      </c>
    </row>
    <row r="97" spans="1:13" ht="14.25" customHeight="1">
      <c r="A97" s="138">
        <v>13</v>
      </c>
      <c r="B97" s="141" t="s">
        <v>406</v>
      </c>
      <c r="C97" s="142" t="s">
        <v>407</v>
      </c>
      <c r="D97" s="142" t="s">
        <v>156</v>
      </c>
      <c r="E97" s="141" t="s">
        <v>408</v>
      </c>
      <c r="F97" s="141" t="s">
        <v>75</v>
      </c>
      <c r="G97" s="143" t="s">
        <v>49</v>
      </c>
      <c r="H97" s="144" t="s">
        <v>76</v>
      </c>
      <c r="I97" s="144" t="s">
        <v>77</v>
      </c>
      <c r="J97" s="143" t="s">
        <v>409</v>
      </c>
      <c r="K97" s="145" t="s">
        <v>79</v>
      </c>
      <c r="L97" s="139">
        <v>3</v>
      </c>
      <c r="M97" s="211" t="s">
        <v>46</v>
      </c>
    </row>
    <row r="98" spans="1:13" ht="14.25" customHeight="1">
      <c r="A98" s="138">
        <v>14</v>
      </c>
      <c r="B98" s="141" t="s">
        <v>410</v>
      </c>
      <c r="C98" s="142" t="s">
        <v>411</v>
      </c>
      <c r="D98" s="142" t="s">
        <v>188</v>
      </c>
      <c r="E98" s="141" t="s">
        <v>412</v>
      </c>
      <c r="F98" s="141" t="s">
        <v>75</v>
      </c>
      <c r="G98" s="143" t="s">
        <v>49</v>
      </c>
      <c r="H98" s="144" t="s">
        <v>76</v>
      </c>
      <c r="I98" s="144" t="s">
        <v>77</v>
      </c>
      <c r="J98" s="143" t="s">
        <v>413</v>
      </c>
      <c r="K98" s="145" t="s">
        <v>79</v>
      </c>
      <c r="L98" s="139">
        <v>3</v>
      </c>
      <c r="M98" s="211" t="s">
        <v>45</v>
      </c>
    </row>
    <row r="99" spans="1:13" ht="14.25" customHeight="1">
      <c r="A99" s="138">
        <v>15</v>
      </c>
      <c r="B99" s="141" t="s">
        <v>414</v>
      </c>
      <c r="C99" s="142" t="s">
        <v>415</v>
      </c>
      <c r="D99" s="142" t="s">
        <v>416</v>
      </c>
      <c r="E99" s="141" t="s">
        <v>417</v>
      </c>
      <c r="F99" s="141" t="s">
        <v>100</v>
      </c>
      <c r="G99" s="143" t="s">
        <v>49</v>
      </c>
      <c r="H99" s="144" t="s">
        <v>76</v>
      </c>
      <c r="I99" s="144" t="s">
        <v>77</v>
      </c>
      <c r="J99" s="143" t="s">
        <v>418</v>
      </c>
      <c r="K99" s="145" t="s">
        <v>79</v>
      </c>
      <c r="L99" s="139">
        <v>3</v>
      </c>
      <c r="M99" s="211" t="s">
        <v>46</v>
      </c>
    </row>
    <row r="100" spans="1:13" ht="14.25" customHeight="1">
      <c r="A100" s="1"/>
      <c r="K100" s="12"/>
      <c r="L100" s="9"/>
      <c r="M100" s="61"/>
    </row>
    <row r="101" spans="1:13" ht="14.25" customHeight="1">
      <c r="A101" s="1"/>
      <c r="K101" s="12"/>
      <c r="L101" s="9"/>
      <c r="M101" s="61"/>
    </row>
    <row r="102" spans="1:13" ht="14.25" customHeight="1">
      <c r="A102" s="150"/>
      <c r="B102" s="151" t="s">
        <v>50</v>
      </c>
      <c r="C102" s="152"/>
      <c r="D102" s="152"/>
      <c r="E102" s="152"/>
      <c r="F102" s="152"/>
      <c r="G102" s="152"/>
      <c r="H102" s="152"/>
      <c r="I102" s="152"/>
      <c r="J102" s="152"/>
      <c r="K102" s="153"/>
      <c r="L102" s="154"/>
      <c r="M102" s="61"/>
    </row>
    <row r="103" spans="1:13" ht="14.25" customHeight="1">
      <c r="A103" s="150"/>
      <c r="B103" s="151" t="s">
        <v>64</v>
      </c>
      <c r="C103" s="224" t="s">
        <v>3</v>
      </c>
      <c r="D103" s="218"/>
      <c r="E103" s="151" t="s">
        <v>65</v>
      </c>
      <c r="F103" s="151" t="s">
        <v>66</v>
      </c>
      <c r="G103" s="151" t="s">
        <v>67</v>
      </c>
      <c r="H103" s="151" t="s">
        <v>4</v>
      </c>
      <c r="I103" s="151" t="s">
        <v>68</v>
      </c>
      <c r="J103" s="151" t="s">
        <v>69</v>
      </c>
      <c r="K103" s="155" t="s">
        <v>70</v>
      </c>
      <c r="L103" s="154"/>
      <c r="M103" s="61"/>
    </row>
    <row r="104" spans="1:13" ht="14.25" customHeight="1">
      <c r="A104" s="156">
        <v>1</v>
      </c>
      <c r="B104" s="157" t="s">
        <v>419</v>
      </c>
      <c r="C104" s="158" t="s">
        <v>420</v>
      </c>
      <c r="D104" s="158" t="s">
        <v>421</v>
      </c>
      <c r="E104" s="157" t="s">
        <v>422</v>
      </c>
      <c r="F104" s="157" t="s">
        <v>117</v>
      </c>
      <c r="G104" s="159" t="s">
        <v>51</v>
      </c>
      <c r="H104" s="160" t="s">
        <v>76</v>
      </c>
      <c r="I104" s="160" t="s">
        <v>111</v>
      </c>
      <c r="J104" s="159" t="s">
        <v>423</v>
      </c>
      <c r="K104" s="161" t="s">
        <v>79</v>
      </c>
      <c r="L104" s="154">
        <v>1</v>
      </c>
      <c r="M104" s="211" t="s">
        <v>53</v>
      </c>
    </row>
    <row r="105" spans="1:13" ht="14.25" customHeight="1">
      <c r="A105" s="156">
        <v>2</v>
      </c>
      <c r="B105" s="157" t="s">
        <v>424</v>
      </c>
      <c r="C105" s="158" t="s">
        <v>425</v>
      </c>
      <c r="D105" s="158" t="s">
        <v>426</v>
      </c>
      <c r="E105" s="157" t="s">
        <v>363</v>
      </c>
      <c r="F105" s="157" t="s">
        <v>117</v>
      </c>
      <c r="G105" s="159" t="s">
        <v>51</v>
      </c>
      <c r="H105" s="160" t="s">
        <v>76</v>
      </c>
      <c r="I105" s="160" t="s">
        <v>111</v>
      </c>
      <c r="J105" s="159" t="s">
        <v>427</v>
      </c>
      <c r="K105" s="161" t="s">
        <v>79</v>
      </c>
      <c r="L105" s="154">
        <v>1</v>
      </c>
      <c r="M105" s="211" t="s">
        <v>52</v>
      </c>
    </row>
    <row r="106" spans="1:13" ht="14.25" customHeight="1">
      <c r="A106" s="156">
        <v>3</v>
      </c>
      <c r="B106" s="157" t="s">
        <v>428</v>
      </c>
      <c r="C106" s="158" t="s">
        <v>429</v>
      </c>
      <c r="D106" s="158" t="s">
        <v>430</v>
      </c>
      <c r="E106" s="157" t="s">
        <v>431</v>
      </c>
      <c r="F106" s="157" t="s">
        <v>117</v>
      </c>
      <c r="G106" s="159" t="s">
        <v>51</v>
      </c>
      <c r="H106" s="160" t="s">
        <v>76</v>
      </c>
      <c r="I106" s="160" t="s">
        <v>111</v>
      </c>
      <c r="J106" s="159" t="s">
        <v>432</v>
      </c>
      <c r="K106" s="161" t="s">
        <v>79</v>
      </c>
      <c r="L106" s="154">
        <v>1</v>
      </c>
      <c r="M106" s="211" t="s">
        <v>52</v>
      </c>
    </row>
    <row r="107" spans="1:13" ht="14.25" customHeight="1">
      <c r="A107" s="156">
        <v>4</v>
      </c>
      <c r="B107" s="157" t="s">
        <v>433</v>
      </c>
      <c r="C107" s="158" t="s">
        <v>434</v>
      </c>
      <c r="D107" s="158" t="s">
        <v>246</v>
      </c>
      <c r="E107" s="157" t="s">
        <v>346</v>
      </c>
      <c r="F107" s="157" t="s">
        <v>117</v>
      </c>
      <c r="G107" s="159" t="s">
        <v>51</v>
      </c>
      <c r="H107" s="160" t="s">
        <v>76</v>
      </c>
      <c r="I107" s="160" t="s">
        <v>111</v>
      </c>
      <c r="J107" s="159" t="s">
        <v>435</v>
      </c>
      <c r="K107" s="161" t="s">
        <v>79</v>
      </c>
      <c r="L107" s="154">
        <v>1</v>
      </c>
      <c r="M107" s="211" t="s">
        <v>53</v>
      </c>
    </row>
    <row r="108" spans="1:13" ht="14.25" customHeight="1">
      <c r="A108" s="156">
        <v>5</v>
      </c>
      <c r="B108" s="157" t="s">
        <v>436</v>
      </c>
      <c r="C108" s="158" t="s">
        <v>178</v>
      </c>
      <c r="D108" s="158" t="s">
        <v>421</v>
      </c>
      <c r="E108" s="157" t="s">
        <v>143</v>
      </c>
      <c r="F108" s="157" t="s">
        <v>75</v>
      </c>
      <c r="G108" s="162" t="s">
        <v>51</v>
      </c>
      <c r="H108" s="163" t="s">
        <v>76</v>
      </c>
      <c r="I108" s="163" t="s">
        <v>111</v>
      </c>
      <c r="J108" s="162" t="s">
        <v>437</v>
      </c>
      <c r="K108" s="153" t="s">
        <v>119</v>
      </c>
      <c r="L108" s="154"/>
      <c r="M108" s="211" t="s">
        <v>55</v>
      </c>
    </row>
    <row r="109" spans="1:13" ht="14.25" customHeight="1">
      <c r="A109" s="156">
        <v>6</v>
      </c>
      <c r="B109" s="157" t="s">
        <v>438</v>
      </c>
      <c r="C109" s="158" t="s">
        <v>439</v>
      </c>
      <c r="D109" s="158" t="s">
        <v>440</v>
      </c>
      <c r="E109" s="157" t="s">
        <v>441</v>
      </c>
      <c r="F109" s="157" t="s">
        <v>94</v>
      </c>
      <c r="G109" s="162" t="s">
        <v>51</v>
      </c>
      <c r="H109" s="163" t="s">
        <v>76</v>
      </c>
      <c r="I109" s="163" t="s">
        <v>111</v>
      </c>
      <c r="J109" s="162" t="s">
        <v>442</v>
      </c>
      <c r="K109" s="153" t="s">
        <v>119</v>
      </c>
      <c r="L109" s="154"/>
      <c r="M109" s="211" t="s">
        <v>53</v>
      </c>
    </row>
    <row r="110" spans="1:13" ht="14.25" customHeight="1">
      <c r="A110" s="156">
        <v>7</v>
      </c>
      <c r="B110" s="157" t="s">
        <v>443</v>
      </c>
      <c r="C110" s="158" t="s">
        <v>444</v>
      </c>
      <c r="D110" s="158" t="s">
        <v>73</v>
      </c>
      <c r="E110" s="157" t="s">
        <v>445</v>
      </c>
      <c r="F110" s="157" t="s">
        <v>100</v>
      </c>
      <c r="G110" s="159" t="s">
        <v>53</v>
      </c>
      <c r="H110" s="160" t="s">
        <v>76</v>
      </c>
      <c r="I110" s="160" t="s">
        <v>77</v>
      </c>
      <c r="J110" s="159" t="s">
        <v>446</v>
      </c>
      <c r="K110" s="161" t="s">
        <v>79</v>
      </c>
      <c r="L110" s="154">
        <v>3</v>
      </c>
      <c r="M110" s="211" t="s">
        <v>51</v>
      </c>
    </row>
    <row r="111" spans="1:13" ht="14.25" customHeight="1">
      <c r="A111" s="156">
        <v>8</v>
      </c>
      <c r="B111" s="157" t="s">
        <v>447</v>
      </c>
      <c r="C111" s="158" t="s">
        <v>448</v>
      </c>
      <c r="D111" s="158" t="s">
        <v>449</v>
      </c>
      <c r="E111" s="157" t="s">
        <v>450</v>
      </c>
      <c r="F111" s="157" t="s">
        <v>100</v>
      </c>
      <c r="G111" s="159" t="s">
        <v>451</v>
      </c>
      <c r="H111" s="160" t="s">
        <v>76</v>
      </c>
      <c r="I111" s="160" t="s">
        <v>77</v>
      </c>
      <c r="J111" s="159" t="s">
        <v>452</v>
      </c>
      <c r="K111" s="161" t="s">
        <v>79</v>
      </c>
      <c r="L111" s="154">
        <v>3</v>
      </c>
      <c r="M111" s="211" t="s">
        <v>52</v>
      </c>
    </row>
    <row r="112" spans="1:13" ht="14.25" customHeight="1">
      <c r="A112" s="156">
        <v>9</v>
      </c>
      <c r="B112" s="157" t="s">
        <v>453</v>
      </c>
      <c r="C112" s="158" t="s">
        <v>108</v>
      </c>
      <c r="D112" s="158" t="s">
        <v>454</v>
      </c>
      <c r="E112" s="157" t="s">
        <v>354</v>
      </c>
      <c r="F112" s="157" t="s">
        <v>100</v>
      </c>
      <c r="G112" s="159" t="s">
        <v>55</v>
      </c>
      <c r="H112" s="160" t="s">
        <v>76</v>
      </c>
      <c r="I112" s="160" t="s">
        <v>128</v>
      </c>
      <c r="J112" s="159" t="s">
        <v>455</v>
      </c>
      <c r="K112" s="161" t="s">
        <v>79</v>
      </c>
      <c r="L112" s="154">
        <v>3</v>
      </c>
      <c r="M112" s="211" t="s">
        <v>51</v>
      </c>
    </row>
    <row r="113" spans="1:13" ht="14.25" customHeight="1">
      <c r="A113" s="156">
        <v>10</v>
      </c>
      <c r="B113" s="157" t="s">
        <v>456</v>
      </c>
      <c r="C113" s="158" t="s">
        <v>97</v>
      </c>
      <c r="D113" s="158" t="s">
        <v>457</v>
      </c>
      <c r="E113" s="157" t="s">
        <v>458</v>
      </c>
      <c r="F113" s="157" t="s">
        <v>100</v>
      </c>
      <c r="G113" s="159" t="s">
        <v>55</v>
      </c>
      <c r="H113" s="160" t="s">
        <v>76</v>
      </c>
      <c r="I113" s="160" t="s">
        <v>128</v>
      </c>
      <c r="J113" s="159" t="s">
        <v>459</v>
      </c>
      <c r="K113" s="161" t="s">
        <v>79</v>
      </c>
      <c r="L113" s="154">
        <v>1</v>
      </c>
      <c r="M113" s="211" t="s">
        <v>52</v>
      </c>
    </row>
    <row r="114" spans="1:13" ht="14.25" customHeight="1">
      <c r="A114" s="156">
        <v>11</v>
      </c>
      <c r="B114" s="157" t="s">
        <v>460</v>
      </c>
      <c r="C114" s="158" t="s">
        <v>108</v>
      </c>
      <c r="D114" s="158" t="s">
        <v>461</v>
      </c>
      <c r="E114" s="157" t="s">
        <v>417</v>
      </c>
      <c r="F114" s="157" t="s">
        <v>100</v>
      </c>
      <c r="G114" s="159" t="s">
        <v>55</v>
      </c>
      <c r="H114" s="160" t="s">
        <v>76</v>
      </c>
      <c r="I114" s="160" t="s">
        <v>128</v>
      </c>
      <c r="J114" s="159" t="s">
        <v>462</v>
      </c>
      <c r="K114" s="161" t="s">
        <v>79</v>
      </c>
      <c r="L114" s="154">
        <v>3</v>
      </c>
      <c r="M114" s="211" t="s">
        <v>51</v>
      </c>
    </row>
    <row r="115" spans="1:13" ht="14.25" customHeight="1">
      <c r="A115" s="156">
        <v>12</v>
      </c>
      <c r="B115" s="157" t="s">
        <v>463</v>
      </c>
      <c r="C115" s="158" t="s">
        <v>464</v>
      </c>
      <c r="D115" s="158" t="s">
        <v>270</v>
      </c>
      <c r="E115" s="157" t="s">
        <v>465</v>
      </c>
      <c r="F115" s="157" t="s">
        <v>100</v>
      </c>
      <c r="G115" s="162" t="s">
        <v>55</v>
      </c>
      <c r="H115" s="163" t="s">
        <v>76</v>
      </c>
      <c r="I115" s="163" t="s">
        <v>128</v>
      </c>
      <c r="J115" s="164" t="s">
        <v>466</v>
      </c>
      <c r="K115" s="153" t="s">
        <v>119</v>
      </c>
      <c r="L115" s="154"/>
      <c r="M115" s="211" t="s">
        <v>53</v>
      </c>
    </row>
    <row r="116" spans="1:13" ht="14.25" customHeight="1">
      <c r="A116" s="156">
        <v>13</v>
      </c>
      <c r="B116" s="157" t="s">
        <v>467</v>
      </c>
      <c r="C116" s="158" t="s">
        <v>468</v>
      </c>
      <c r="D116" s="158" t="s">
        <v>132</v>
      </c>
      <c r="E116" s="157" t="s">
        <v>152</v>
      </c>
      <c r="F116" s="157" t="s">
        <v>100</v>
      </c>
      <c r="G116" s="162" t="s">
        <v>469</v>
      </c>
      <c r="H116" s="164" t="s">
        <v>76</v>
      </c>
      <c r="I116" s="163" t="s">
        <v>77</v>
      </c>
      <c r="J116" s="162" t="s">
        <v>470</v>
      </c>
      <c r="K116" s="153" t="s">
        <v>119</v>
      </c>
      <c r="L116" s="154"/>
      <c r="M116" s="211" t="s">
        <v>55</v>
      </c>
    </row>
    <row r="117" spans="1:13" ht="14.25" customHeight="1">
      <c r="A117" s="156">
        <v>14</v>
      </c>
      <c r="B117" s="157" t="s">
        <v>471</v>
      </c>
      <c r="C117" s="158" t="s">
        <v>472</v>
      </c>
      <c r="D117" s="158" t="s">
        <v>188</v>
      </c>
      <c r="E117" s="157" t="s">
        <v>238</v>
      </c>
      <c r="F117" s="157" t="s">
        <v>94</v>
      </c>
      <c r="G117" s="159" t="s">
        <v>59</v>
      </c>
      <c r="H117" s="160" t="s">
        <v>76</v>
      </c>
      <c r="I117" s="160" t="s">
        <v>128</v>
      </c>
      <c r="J117" s="159" t="s">
        <v>473</v>
      </c>
      <c r="K117" s="161" t="s">
        <v>79</v>
      </c>
      <c r="L117" s="165">
        <v>3</v>
      </c>
      <c r="M117" s="211" t="s">
        <v>55</v>
      </c>
    </row>
    <row r="118" spans="1:13" ht="14.25" customHeight="1">
      <c r="A118" s="1"/>
      <c r="K118" s="12"/>
      <c r="L118" s="9"/>
      <c r="M118" s="61"/>
    </row>
    <row r="119" spans="1:13" ht="14.25" customHeight="1">
      <c r="A119" s="1"/>
      <c r="K119" s="12"/>
      <c r="L119" s="9"/>
      <c r="M119" s="61"/>
    </row>
    <row r="120" spans="1:13" ht="14.25" customHeight="1">
      <c r="A120" s="166"/>
      <c r="B120" s="167" t="s">
        <v>56</v>
      </c>
      <c r="C120" s="166"/>
      <c r="D120" s="166"/>
      <c r="E120" s="166"/>
      <c r="F120" s="166"/>
      <c r="G120" s="166"/>
      <c r="H120" s="166"/>
      <c r="I120" s="166"/>
      <c r="J120" s="166"/>
      <c r="K120" s="168"/>
      <c r="L120" s="169"/>
      <c r="M120" s="61"/>
    </row>
    <row r="121" spans="1:13" ht="14.25" customHeight="1">
      <c r="A121" s="166"/>
      <c r="B121" s="167" t="s">
        <v>64</v>
      </c>
      <c r="C121" s="217" t="s">
        <v>3</v>
      </c>
      <c r="D121" s="218"/>
      <c r="E121" s="167" t="s">
        <v>65</v>
      </c>
      <c r="F121" s="167" t="s">
        <v>66</v>
      </c>
      <c r="G121" s="167" t="s">
        <v>67</v>
      </c>
      <c r="H121" s="167" t="s">
        <v>4</v>
      </c>
      <c r="I121" s="167" t="s">
        <v>68</v>
      </c>
      <c r="J121" s="167" t="s">
        <v>69</v>
      </c>
      <c r="K121" s="170" t="s">
        <v>70</v>
      </c>
      <c r="L121" s="169"/>
      <c r="M121" s="61"/>
    </row>
    <row r="122" spans="1:13" ht="14.25" customHeight="1">
      <c r="A122" s="168">
        <v>1</v>
      </c>
      <c r="B122" s="171" t="s">
        <v>474</v>
      </c>
      <c r="C122" s="172" t="s">
        <v>475</v>
      </c>
      <c r="D122" s="172" t="s">
        <v>476</v>
      </c>
      <c r="E122" s="171" t="s">
        <v>229</v>
      </c>
      <c r="F122" s="171" t="s">
        <v>75</v>
      </c>
      <c r="G122" s="173" t="s">
        <v>477</v>
      </c>
      <c r="H122" s="174" t="s">
        <v>76</v>
      </c>
      <c r="I122" s="174" t="s">
        <v>77</v>
      </c>
      <c r="J122" s="173" t="s">
        <v>478</v>
      </c>
      <c r="K122" s="175" t="s">
        <v>79</v>
      </c>
      <c r="L122" s="169">
        <v>1</v>
      </c>
      <c r="M122" s="211" t="s">
        <v>58</v>
      </c>
    </row>
    <row r="123" spans="1:13" ht="14.25" customHeight="1">
      <c r="A123" s="168">
        <v>2</v>
      </c>
      <c r="B123" s="171" t="s">
        <v>479</v>
      </c>
      <c r="C123" s="172" t="s">
        <v>86</v>
      </c>
      <c r="D123" s="172" t="s">
        <v>480</v>
      </c>
      <c r="E123" s="171" t="s">
        <v>481</v>
      </c>
      <c r="F123" s="171" t="s">
        <v>75</v>
      </c>
      <c r="G123" s="173" t="s">
        <v>57</v>
      </c>
      <c r="H123" s="174" t="s">
        <v>76</v>
      </c>
      <c r="I123" s="174" t="s">
        <v>77</v>
      </c>
      <c r="J123" s="173" t="s">
        <v>482</v>
      </c>
      <c r="K123" s="175" t="s">
        <v>79</v>
      </c>
      <c r="L123" s="169">
        <v>2</v>
      </c>
      <c r="M123" s="211" t="s">
        <v>61</v>
      </c>
    </row>
    <row r="124" spans="1:13" ht="14.25" customHeight="1">
      <c r="A124" s="168">
        <v>3</v>
      </c>
      <c r="B124" s="171" t="s">
        <v>483</v>
      </c>
      <c r="C124" s="172" t="s">
        <v>484</v>
      </c>
      <c r="D124" s="172" t="s">
        <v>485</v>
      </c>
      <c r="E124" s="171" t="s">
        <v>392</v>
      </c>
      <c r="F124" s="171" t="s">
        <v>100</v>
      </c>
      <c r="G124" s="173" t="s">
        <v>57</v>
      </c>
      <c r="H124" s="174" t="s">
        <v>76</v>
      </c>
      <c r="I124" s="174" t="s">
        <v>77</v>
      </c>
      <c r="J124" s="173" t="s">
        <v>486</v>
      </c>
      <c r="K124" s="175" t="s">
        <v>79</v>
      </c>
      <c r="L124" s="169">
        <v>1</v>
      </c>
      <c r="M124" s="211" t="s">
        <v>59</v>
      </c>
    </row>
    <row r="125" spans="1:13" ht="14.25" customHeight="1">
      <c r="A125" s="168">
        <v>4</v>
      </c>
      <c r="B125" s="171" t="s">
        <v>487</v>
      </c>
      <c r="C125" s="172" t="s">
        <v>411</v>
      </c>
      <c r="D125" s="172" t="s">
        <v>188</v>
      </c>
      <c r="E125" s="171" t="s">
        <v>488</v>
      </c>
      <c r="F125" s="171" t="s">
        <v>75</v>
      </c>
      <c r="G125" s="173" t="s">
        <v>57</v>
      </c>
      <c r="H125" s="174" t="s">
        <v>76</v>
      </c>
      <c r="I125" s="174" t="s">
        <v>77</v>
      </c>
      <c r="J125" s="173" t="s">
        <v>489</v>
      </c>
      <c r="K125" s="175" t="s">
        <v>79</v>
      </c>
      <c r="L125" s="169">
        <v>2</v>
      </c>
      <c r="M125" s="211" t="s">
        <v>61</v>
      </c>
    </row>
    <row r="126" spans="1:13" ht="14.25" customHeight="1">
      <c r="A126" s="168">
        <v>5</v>
      </c>
      <c r="B126" s="171" t="s">
        <v>490</v>
      </c>
      <c r="C126" s="172" t="s">
        <v>97</v>
      </c>
      <c r="D126" s="172" t="s">
        <v>491</v>
      </c>
      <c r="E126" s="171" t="s">
        <v>492</v>
      </c>
      <c r="F126" s="171" t="s">
        <v>75</v>
      </c>
      <c r="G126" s="173" t="s">
        <v>57</v>
      </c>
      <c r="H126" s="174" t="s">
        <v>76</v>
      </c>
      <c r="I126" s="174" t="s">
        <v>77</v>
      </c>
      <c r="J126" s="173" t="s">
        <v>493</v>
      </c>
      <c r="K126" s="175" t="s">
        <v>79</v>
      </c>
      <c r="L126" s="169">
        <v>3</v>
      </c>
      <c r="M126" s="211" t="s">
        <v>59</v>
      </c>
    </row>
    <row r="127" spans="1:13" ht="14.25" customHeight="1">
      <c r="A127" s="168">
        <v>6</v>
      </c>
      <c r="B127" s="171" t="s">
        <v>494</v>
      </c>
      <c r="C127" s="172" t="s">
        <v>495</v>
      </c>
      <c r="D127" s="172" t="s">
        <v>496</v>
      </c>
      <c r="E127" s="171" t="s">
        <v>497</v>
      </c>
      <c r="F127" s="171" t="s">
        <v>75</v>
      </c>
      <c r="G127" s="173" t="s">
        <v>57</v>
      </c>
      <c r="H127" s="174" t="s">
        <v>76</v>
      </c>
      <c r="I127" s="174" t="s">
        <v>77</v>
      </c>
      <c r="J127" s="173" t="s">
        <v>498</v>
      </c>
      <c r="K127" s="175" t="s">
        <v>79</v>
      </c>
      <c r="L127" s="176">
        <v>3</v>
      </c>
      <c r="M127" s="211" t="s">
        <v>59</v>
      </c>
    </row>
    <row r="128" spans="1:13" ht="14.25" customHeight="1">
      <c r="A128" s="168">
        <v>7</v>
      </c>
      <c r="B128" s="171" t="s">
        <v>499</v>
      </c>
      <c r="C128" s="172" t="s">
        <v>200</v>
      </c>
      <c r="D128" s="172" t="s">
        <v>375</v>
      </c>
      <c r="E128" s="171" t="s">
        <v>275</v>
      </c>
      <c r="F128" s="171" t="s">
        <v>94</v>
      </c>
      <c r="G128" s="173" t="s">
        <v>59</v>
      </c>
      <c r="H128" s="174" t="s">
        <v>76</v>
      </c>
      <c r="I128" s="174" t="s">
        <v>128</v>
      </c>
      <c r="J128" s="173" t="s">
        <v>500</v>
      </c>
      <c r="K128" s="175" t="s">
        <v>79</v>
      </c>
      <c r="L128" s="169">
        <v>1</v>
      </c>
      <c r="M128" s="211" t="s">
        <v>61</v>
      </c>
    </row>
    <row r="129" spans="1:13" ht="14.25" customHeight="1">
      <c r="A129" s="168">
        <v>8</v>
      </c>
      <c r="B129" s="171" t="s">
        <v>501</v>
      </c>
      <c r="C129" s="172" t="s">
        <v>502</v>
      </c>
      <c r="D129" s="172" t="s">
        <v>430</v>
      </c>
      <c r="E129" s="171" t="s">
        <v>503</v>
      </c>
      <c r="F129" s="171" t="s">
        <v>100</v>
      </c>
      <c r="G129" s="173" t="s">
        <v>59</v>
      </c>
      <c r="H129" s="174" t="s">
        <v>76</v>
      </c>
      <c r="I129" s="174" t="s">
        <v>128</v>
      </c>
      <c r="J129" s="173" t="s">
        <v>504</v>
      </c>
      <c r="K129" s="175" t="s">
        <v>79</v>
      </c>
      <c r="L129" s="169">
        <v>1</v>
      </c>
      <c r="M129" s="211" t="s">
        <v>58</v>
      </c>
    </row>
    <row r="130" spans="1:13" ht="14.25" customHeight="1">
      <c r="A130" s="168">
        <v>9</v>
      </c>
      <c r="B130" s="171" t="s">
        <v>505</v>
      </c>
      <c r="C130" s="172" t="s">
        <v>506</v>
      </c>
      <c r="D130" s="172" t="s">
        <v>115</v>
      </c>
      <c r="E130" s="171" t="s">
        <v>229</v>
      </c>
      <c r="F130" s="171" t="s">
        <v>117</v>
      </c>
      <c r="G130" s="173" t="s">
        <v>61</v>
      </c>
      <c r="H130" s="174" t="s">
        <v>76</v>
      </c>
      <c r="I130" s="174" t="s">
        <v>111</v>
      </c>
      <c r="J130" s="173" t="s">
        <v>507</v>
      </c>
      <c r="K130" s="175" t="s">
        <v>79</v>
      </c>
      <c r="L130" s="169">
        <v>2</v>
      </c>
      <c r="M130" s="211" t="s">
        <v>59</v>
      </c>
    </row>
    <row r="131" spans="1:13" ht="14.25" customHeight="1">
      <c r="A131" s="168">
        <v>10</v>
      </c>
      <c r="B131" s="171" t="s">
        <v>508</v>
      </c>
      <c r="C131" s="172" t="s">
        <v>259</v>
      </c>
      <c r="D131" s="172" t="s">
        <v>223</v>
      </c>
      <c r="E131" s="171" t="s">
        <v>481</v>
      </c>
      <c r="F131" s="171" t="s">
        <v>117</v>
      </c>
      <c r="G131" s="173" t="s">
        <v>61</v>
      </c>
      <c r="H131" s="174" t="s">
        <v>76</v>
      </c>
      <c r="I131" s="174" t="s">
        <v>111</v>
      </c>
      <c r="J131" s="173" t="s">
        <v>509</v>
      </c>
      <c r="K131" s="175" t="s">
        <v>79</v>
      </c>
      <c r="L131" s="169">
        <v>2</v>
      </c>
      <c r="M131" s="211" t="s">
        <v>57</v>
      </c>
    </row>
    <row r="132" spans="1:13" ht="14.25" customHeight="1">
      <c r="A132" s="168">
        <v>11</v>
      </c>
      <c r="B132" s="171" t="s">
        <v>510</v>
      </c>
      <c r="C132" s="172" t="s">
        <v>108</v>
      </c>
      <c r="D132" s="172" t="s">
        <v>511</v>
      </c>
      <c r="E132" s="171" t="s">
        <v>512</v>
      </c>
      <c r="F132" s="171" t="s">
        <v>100</v>
      </c>
      <c r="G132" s="173" t="s">
        <v>37</v>
      </c>
      <c r="H132" s="174" t="s">
        <v>76</v>
      </c>
      <c r="I132" s="174" t="s">
        <v>77</v>
      </c>
      <c r="J132" s="173" t="s">
        <v>513</v>
      </c>
      <c r="K132" s="175" t="s">
        <v>79</v>
      </c>
      <c r="L132" s="169">
        <v>2</v>
      </c>
      <c r="M132" s="211" t="s">
        <v>57</v>
      </c>
    </row>
    <row r="133" spans="1:13" ht="14.25" customHeight="1">
      <c r="A133" s="168">
        <v>12</v>
      </c>
      <c r="B133" s="171" t="s">
        <v>514</v>
      </c>
      <c r="C133" s="172" t="s">
        <v>515</v>
      </c>
      <c r="D133" s="172" t="s">
        <v>516</v>
      </c>
      <c r="E133" s="171" t="s">
        <v>517</v>
      </c>
      <c r="F133" s="171" t="s">
        <v>117</v>
      </c>
      <c r="G133" s="177" t="s">
        <v>469</v>
      </c>
      <c r="H133" s="178" t="s">
        <v>76</v>
      </c>
      <c r="I133" s="179" t="s">
        <v>77</v>
      </c>
      <c r="J133" s="177" t="s">
        <v>518</v>
      </c>
      <c r="K133" s="168" t="s">
        <v>119</v>
      </c>
      <c r="L133" s="169"/>
      <c r="M133" s="211" t="s">
        <v>57</v>
      </c>
    </row>
    <row r="134" spans="1:13" ht="14.25" customHeight="1">
      <c r="A134" s="168">
        <v>13</v>
      </c>
      <c r="B134" s="171" t="s">
        <v>519</v>
      </c>
      <c r="C134" s="172" t="s">
        <v>259</v>
      </c>
      <c r="D134" s="172" t="s">
        <v>156</v>
      </c>
      <c r="E134" s="171" t="s">
        <v>520</v>
      </c>
      <c r="F134" s="171" t="s">
        <v>100</v>
      </c>
      <c r="G134" s="177" t="s">
        <v>469</v>
      </c>
      <c r="H134" s="178" t="s">
        <v>76</v>
      </c>
      <c r="I134" s="179" t="s">
        <v>77</v>
      </c>
      <c r="J134" s="177" t="s">
        <v>521</v>
      </c>
      <c r="K134" s="168" t="s">
        <v>119</v>
      </c>
      <c r="L134" s="169"/>
      <c r="M134" s="211" t="s">
        <v>58</v>
      </c>
    </row>
    <row r="135" spans="1:13" ht="14.25" customHeight="1">
      <c r="A135" s="168">
        <v>14</v>
      </c>
      <c r="B135" s="171" t="s">
        <v>522</v>
      </c>
      <c r="C135" s="172" t="s">
        <v>523</v>
      </c>
      <c r="D135" s="172" t="s">
        <v>401</v>
      </c>
      <c r="E135" s="171" t="s">
        <v>524</v>
      </c>
      <c r="F135" s="171" t="s">
        <v>75</v>
      </c>
      <c r="G135" s="180" t="s">
        <v>46</v>
      </c>
      <c r="H135" s="178" t="s">
        <v>76</v>
      </c>
      <c r="I135" s="179" t="s">
        <v>128</v>
      </c>
      <c r="J135" s="180" t="s">
        <v>525</v>
      </c>
      <c r="K135" s="168" t="s">
        <v>119</v>
      </c>
      <c r="L135" s="169"/>
      <c r="M135" s="211" t="s">
        <v>61</v>
      </c>
    </row>
    <row r="136" spans="1:13" ht="14.25" customHeight="1">
      <c r="A136" s="168">
        <v>15</v>
      </c>
      <c r="B136" s="171" t="s">
        <v>526</v>
      </c>
      <c r="C136" s="172" t="s">
        <v>527</v>
      </c>
      <c r="D136" s="172" t="s">
        <v>87</v>
      </c>
      <c r="E136" s="171" t="s">
        <v>528</v>
      </c>
      <c r="F136" s="171" t="s">
        <v>100</v>
      </c>
      <c r="G136" s="173" t="s">
        <v>30</v>
      </c>
      <c r="H136" s="174" t="s">
        <v>76</v>
      </c>
      <c r="I136" s="174" t="s">
        <v>77</v>
      </c>
      <c r="J136" s="173" t="s">
        <v>529</v>
      </c>
      <c r="K136" s="181" t="s">
        <v>79</v>
      </c>
      <c r="L136" s="169">
        <v>3</v>
      </c>
      <c r="M136" s="211" t="s">
        <v>58</v>
      </c>
    </row>
    <row r="137" spans="1:13" ht="14.25" customHeight="1">
      <c r="A137" s="1"/>
      <c r="K137" s="12"/>
      <c r="L137" s="9"/>
      <c r="M137" s="61"/>
    </row>
  </sheetData>
  <mergeCells count="7">
    <mergeCell ref="C121:D121"/>
    <mergeCell ref="C4:D4"/>
    <mergeCell ref="C24:D24"/>
    <mergeCell ref="C44:D44"/>
    <mergeCell ref="C65:D65"/>
    <mergeCell ref="C84:D84"/>
    <mergeCell ref="C103:D103"/>
  </mergeCells>
  <pageMargins left="0.7" right="0.7" top="0.75" bottom="0.75" header="0" footer="0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16" workbookViewId="0">
      <selection activeCell="D31" sqref="D31"/>
    </sheetView>
  </sheetViews>
  <sheetFormatPr defaultColWidth="12.6640625" defaultRowHeight="15" customHeight="1"/>
  <cols>
    <col min="1" max="1" width="19.9140625" customWidth="1"/>
    <col min="2" max="2" width="7.6640625" customWidth="1"/>
    <col min="3" max="3" width="22.25" customWidth="1"/>
    <col min="4" max="11" width="7.6640625" customWidth="1"/>
  </cols>
  <sheetData>
    <row r="1" spans="1:3" ht="14.25" customHeight="1">
      <c r="A1" s="182" t="s">
        <v>532</v>
      </c>
      <c r="C1" t="str">
        <f ca="1">IFERROR(__xludf.DUMMYFUNCTION("ARRAY_CONSTRAIN(ARRAYFORMULA(_xlws.SORT(UNIQUE(A1:A60))), 29, 1)"),"#NAME?")</f>
        <v>#NAME?</v>
      </c>
    </row>
    <row r="2" spans="1:3" ht="14.25" customHeight="1">
      <c r="A2" s="182" t="s">
        <v>533</v>
      </c>
      <c r="B2" s="183">
        <v>1</v>
      </c>
      <c r="C2" s="183"/>
    </row>
    <row r="3" spans="1:3" ht="14.25" customHeight="1">
      <c r="A3" s="182" t="s">
        <v>534</v>
      </c>
      <c r="B3" s="183">
        <v>2</v>
      </c>
      <c r="C3" s="183"/>
    </row>
    <row r="4" spans="1:3" ht="14.25" customHeight="1">
      <c r="A4" s="184" t="s">
        <v>535</v>
      </c>
      <c r="B4" s="183">
        <v>3</v>
      </c>
      <c r="C4" s="183"/>
    </row>
    <row r="5" spans="1:3" ht="14.25" customHeight="1">
      <c r="A5" s="182" t="s">
        <v>536</v>
      </c>
      <c r="B5" s="183">
        <v>4</v>
      </c>
      <c r="C5" s="183"/>
    </row>
    <row r="6" spans="1:3" ht="14.25" customHeight="1">
      <c r="A6" s="182" t="s">
        <v>537</v>
      </c>
      <c r="B6" s="183">
        <v>5</v>
      </c>
      <c r="C6" s="183"/>
    </row>
    <row r="7" spans="1:3" ht="14.25" customHeight="1">
      <c r="A7" s="182" t="s">
        <v>538</v>
      </c>
      <c r="B7" s="183">
        <v>6</v>
      </c>
      <c r="C7" s="183"/>
    </row>
    <row r="8" spans="1:3" ht="14.25" customHeight="1">
      <c r="A8" s="182" t="s">
        <v>539</v>
      </c>
      <c r="B8" s="183">
        <v>7</v>
      </c>
      <c r="C8" s="183"/>
    </row>
    <row r="9" spans="1:3" ht="14.25" customHeight="1">
      <c r="A9" s="184" t="s">
        <v>535</v>
      </c>
      <c r="B9" s="183">
        <v>8</v>
      </c>
      <c r="C9" s="183"/>
    </row>
    <row r="10" spans="1:3" ht="14.25" customHeight="1">
      <c r="A10" s="182" t="s">
        <v>540</v>
      </c>
      <c r="B10" s="183">
        <v>9</v>
      </c>
      <c r="C10" s="183"/>
    </row>
    <row r="11" spans="1:3" ht="14.25" customHeight="1">
      <c r="A11" s="182" t="s">
        <v>541</v>
      </c>
      <c r="B11" s="183">
        <v>10</v>
      </c>
      <c r="C11" s="183"/>
    </row>
    <row r="12" spans="1:3" ht="14.25" customHeight="1">
      <c r="A12" s="182" t="s">
        <v>542</v>
      </c>
      <c r="B12" s="183">
        <v>11</v>
      </c>
      <c r="C12" s="183"/>
    </row>
    <row r="13" spans="1:3" ht="14.25" customHeight="1">
      <c r="A13" s="182" t="s">
        <v>543</v>
      </c>
      <c r="B13" s="183">
        <v>12</v>
      </c>
      <c r="C13" s="183"/>
    </row>
    <row r="14" spans="1:3" ht="14.25" customHeight="1">
      <c r="A14" s="184" t="s">
        <v>535</v>
      </c>
      <c r="B14" s="183">
        <v>13</v>
      </c>
      <c r="C14" s="183"/>
    </row>
    <row r="15" spans="1:3" ht="14.25" customHeight="1">
      <c r="A15" s="182" t="s">
        <v>544</v>
      </c>
      <c r="B15" s="183">
        <v>14</v>
      </c>
      <c r="C15" s="183"/>
    </row>
    <row r="16" spans="1:3" ht="14.25" customHeight="1">
      <c r="A16" s="182" t="s">
        <v>545</v>
      </c>
      <c r="B16" s="183">
        <v>15</v>
      </c>
      <c r="C16" s="183"/>
    </row>
    <row r="17" spans="1:3" ht="14.25" customHeight="1">
      <c r="A17" s="182" t="s">
        <v>546</v>
      </c>
      <c r="B17" s="183">
        <v>16</v>
      </c>
      <c r="C17" s="183"/>
    </row>
    <row r="18" spans="1:3" ht="14.25" customHeight="1">
      <c r="A18" s="182" t="s">
        <v>547</v>
      </c>
      <c r="B18" s="183">
        <v>17</v>
      </c>
      <c r="C18" s="183"/>
    </row>
    <row r="19" spans="1:3" ht="14.25" customHeight="1">
      <c r="A19" s="184" t="s">
        <v>535</v>
      </c>
      <c r="B19" s="183">
        <v>18</v>
      </c>
      <c r="C19" s="183"/>
    </row>
    <row r="20" spans="1:3" ht="14.25" customHeight="1">
      <c r="A20" s="182" t="s">
        <v>548</v>
      </c>
      <c r="B20" s="183">
        <v>19</v>
      </c>
      <c r="C20" s="183"/>
    </row>
    <row r="21" spans="1:3" ht="14.25" customHeight="1">
      <c r="A21" s="182" t="s">
        <v>549</v>
      </c>
      <c r="B21" s="183">
        <v>20</v>
      </c>
      <c r="C21" s="183"/>
    </row>
    <row r="22" spans="1:3" ht="14.25" customHeight="1">
      <c r="A22" s="182" t="s">
        <v>550</v>
      </c>
      <c r="B22" s="183">
        <v>21</v>
      </c>
      <c r="C22" s="183"/>
    </row>
    <row r="23" spans="1:3" ht="14.25" customHeight="1">
      <c r="A23" s="182" t="s">
        <v>551</v>
      </c>
      <c r="B23" s="183">
        <v>22</v>
      </c>
      <c r="C23" s="183"/>
    </row>
    <row r="24" spans="1:3" ht="14.25" customHeight="1">
      <c r="A24" s="184" t="s">
        <v>535</v>
      </c>
      <c r="B24" s="183">
        <v>23</v>
      </c>
      <c r="C24" s="183"/>
    </row>
    <row r="25" spans="1:3" ht="14.25" customHeight="1">
      <c r="A25" s="182" t="s">
        <v>552</v>
      </c>
      <c r="B25" s="183">
        <v>24</v>
      </c>
      <c r="C25" s="183"/>
    </row>
    <row r="26" spans="1:3" ht="14.25" customHeight="1">
      <c r="A26" s="182" t="s">
        <v>553</v>
      </c>
      <c r="B26" s="183">
        <v>25</v>
      </c>
      <c r="C26" s="183"/>
    </row>
    <row r="27" spans="1:3" ht="14.25" customHeight="1">
      <c r="A27" s="182" t="s">
        <v>554</v>
      </c>
      <c r="B27" s="183">
        <v>26</v>
      </c>
      <c r="C27" s="183"/>
    </row>
    <row r="28" spans="1:3" ht="14.25" customHeight="1">
      <c r="A28" s="182" t="s">
        <v>555</v>
      </c>
      <c r="B28" s="183">
        <v>27</v>
      </c>
      <c r="C28" s="183"/>
    </row>
    <row r="29" spans="1:3" ht="14.25" customHeight="1">
      <c r="A29" s="184" t="s">
        <v>535</v>
      </c>
      <c r="B29" s="183">
        <v>28</v>
      </c>
      <c r="C29" s="183"/>
    </row>
    <row r="30" spans="1:3" ht="14.25" customHeight="1">
      <c r="A30" s="182" t="s">
        <v>556</v>
      </c>
    </row>
    <row r="31" spans="1:3" ht="14.25" customHeight="1">
      <c r="A31" s="182" t="s">
        <v>532</v>
      </c>
    </row>
    <row r="32" spans="1:3" ht="14.25" customHeight="1">
      <c r="A32" s="182" t="s">
        <v>551</v>
      </c>
    </row>
    <row r="33" spans="1:1" ht="14.25" customHeight="1">
      <c r="A33" s="182" t="s">
        <v>554</v>
      </c>
    </row>
    <row r="34" spans="1:1" ht="14.25" customHeight="1">
      <c r="A34" s="184" t="s">
        <v>535</v>
      </c>
    </row>
    <row r="35" spans="1:1" ht="14.25" customHeight="1">
      <c r="A35" s="182" t="s">
        <v>557</v>
      </c>
    </row>
    <row r="36" spans="1:1" ht="14.25" customHeight="1">
      <c r="A36" s="182" t="s">
        <v>537</v>
      </c>
    </row>
    <row r="37" spans="1:1" ht="14.25" customHeight="1">
      <c r="A37" s="182" t="s">
        <v>546</v>
      </c>
    </row>
    <row r="38" spans="1:1" ht="14.25" customHeight="1">
      <c r="A38" s="182" t="s">
        <v>556</v>
      </c>
    </row>
    <row r="39" spans="1:1" ht="14.25" customHeight="1">
      <c r="A39" s="184" t="s">
        <v>535</v>
      </c>
    </row>
    <row r="40" spans="1:1" ht="14.25" customHeight="1">
      <c r="A40" s="182" t="s">
        <v>544</v>
      </c>
    </row>
    <row r="41" spans="1:1" ht="14.25" customHeight="1">
      <c r="A41" s="182" t="s">
        <v>541</v>
      </c>
    </row>
    <row r="42" spans="1:1" ht="14.25" customHeight="1">
      <c r="A42" s="182" t="s">
        <v>558</v>
      </c>
    </row>
    <row r="43" spans="1:1" ht="14.25" customHeight="1">
      <c r="A43" s="182" t="s">
        <v>543</v>
      </c>
    </row>
    <row r="44" spans="1:1" ht="14.25" customHeight="1">
      <c r="A44" s="184" t="s">
        <v>535</v>
      </c>
    </row>
    <row r="45" spans="1:1" ht="14.25" customHeight="1">
      <c r="A45" s="182" t="s">
        <v>540</v>
      </c>
    </row>
    <row r="46" spans="1:1" ht="14.25" customHeight="1">
      <c r="A46" s="182" t="s">
        <v>545</v>
      </c>
    </row>
    <row r="47" spans="1:1" ht="14.25" customHeight="1">
      <c r="A47" s="182" t="s">
        <v>559</v>
      </c>
    </row>
    <row r="48" spans="1:1" ht="14.25" customHeight="1">
      <c r="A48" s="182" t="s">
        <v>550</v>
      </c>
    </row>
    <row r="49" spans="1:1" ht="14.25" customHeight="1">
      <c r="A49" s="184" t="s">
        <v>535</v>
      </c>
    </row>
    <row r="50" spans="1:1" ht="14.25" customHeight="1">
      <c r="A50" s="182" t="s">
        <v>552</v>
      </c>
    </row>
    <row r="51" spans="1:1" ht="14.25" customHeight="1">
      <c r="A51" s="182" t="s">
        <v>549</v>
      </c>
    </row>
    <row r="52" spans="1:1" ht="14.25" customHeight="1">
      <c r="A52" s="182" t="s">
        <v>548</v>
      </c>
    </row>
    <row r="53" spans="1:1" ht="14.25" customHeight="1">
      <c r="A53" s="182" t="s">
        <v>539</v>
      </c>
    </row>
    <row r="54" spans="1:1" ht="14.25" customHeight="1">
      <c r="A54" s="184" t="s">
        <v>535</v>
      </c>
    </row>
    <row r="55" spans="1:1" ht="14.25" customHeight="1">
      <c r="A55" s="182" t="s">
        <v>536</v>
      </c>
    </row>
    <row r="56" spans="1:1" ht="14.25" customHeight="1">
      <c r="A56" s="182" t="s">
        <v>553</v>
      </c>
    </row>
    <row r="57" spans="1:1" ht="14.25" customHeight="1">
      <c r="A57" s="182" t="s">
        <v>534</v>
      </c>
    </row>
    <row r="58" spans="1:1" ht="14.25" customHeight="1">
      <c r="A58" s="182" t="s">
        <v>555</v>
      </c>
    </row>
    <row r="59" spans="1:1" ht="14.25" customHeight="1">
      <c r="A59" s="184" t="s">
        <v>535</v>
      </c>
    </row>
    <row r="60" spans="1:1" ht="14.25" customHeight="1">
      <c r="A60" s="182" t="s">
        <v>560</v>
      </c>
    </row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2"/>
  <sheetViews>
    <sheetView tabSelected="1" topLeftCell="I186" workbookViewId="0">
      <selection activeCell="M200" sqref="M200"/>
    </sheetView>
  </sheetViews>
  <sheetFormatPr defaultColWidth="12.6640625" defaultRowHeight="15" customHeight="1"/>
  <cols>
    <col min="1" max="1" width="3.5" customWidth="1"/>
    <col min="2" max="2" width="7.6640625" customWidth="1"/>
    <col min="3" max="3" width="13.4140625" customWidth="1"/>
    <col min="4" max="4" width="7.6640625" customWidth="1"/>
    <col min="5" max="5" width="8.9140625" customWidth="1"/>
    <col min="6" max="6" width="7.6640625" customWidth="1"/>
    <col min="7" max="7" width="22.25" customWidth="1"/>
    <col min="8" max="9" width="7.6640625" customWidth="1"/>
    <col min="10" max="10" width="98.6640625" customWidth="1"/>
    <col min="11" max="11" width="7.6640625" customWidth="1"/>
  </cols>
  <sheetData>
    <row r="1" spans="1:13" ht="14.25" customHeight="1"/>
    <row r="2" spans="1:13" ht="14.25" customHeight="1">
      <c r="A2" s="232" t="s">
        <v>561</v>
      </c>
      <c r="B2" s="213"/>
      <c r="C2" s="213"/>
      <c r="D2" s="213"/>
      <c r="E2" s="213"/>
      <c r="F2" s="213"/>
      <c r="G2" s="185"/>
      <c r="H2" s="232" t="s">
        <v>562</v>
      </c>
      <c r="I2" s="213"/>
      <c r="J2" s="213"/>
    </row>
    <row r="3" spans="1:13" ht="14.25" customHeight="1">
      <c r="A3" s="233" t="s">
        <v>563</v>
      </c>
      <c r="B3" s="213"/>
      <c r="C3" s="213"/>
      <c r="D3" s="213"/>
      <c r="E3" s="213"/>
      <c r="F3" s="213"/>
      <c r="G3" s="185"/>
      <c r="H3" s="233" t="s">
        <v>564</v>
      </c>
      <c r="I3" s="213"/>
      <c r="J3" s="213"/>
    </row>
    <row r="4" spans="1:13" ht="14.25" customHeight="1">
      <c r="A4" s="186"/>
      <c r="B4" s="186"/>
      <c r="C4" s="186"/>
      <c r="D4" s="186"/>
      <c r="E4" s="187"/>
      <c r="F4" s="186"/>
      <c r="G4" s="185"/>
      <c r="H4" s="186"/>
      <c r="I4" s="186"/>
      <c r="J4" s="185"/>
    </row>
    <row r="5" spans="1:13" ht="14.25" customHeight="1">
      <c r="A5" s="186"/>
      <c r="B5" s="186"/>
      <c r="C5" s="186"/>
      <c r="D5" s="186"/>
      <c r="E5" s="187"/>
      <c r="F5" s="186"/>
      <c r="G5" s="185"/>
      <c r="H5" s="234" t="s">
        <v>565</v>
      </c>
      <c r="I5" s="213"/>
      <c r="J5" s="213"/>
    </row>
    <row r="6" spans="1:13" ht="14.25" customHeight="1">
      <c r="A6" s="186"/>
      <c r="B6" s="186"/>
      <c r="C6" s="186"/>
      <c r="D6" s="186"/>
      <c r="E6" s="187"/>
      <c r="F6" s="186"/>
      <c r="G6" s="185"/>
      <c r="H6" s="186"/>
      <c r="I6" s="186"/>
      <c r="J6" s="185"/>
    </row>
    <row r="7" spans="1:13" ht="14.25" customHeight="1">
      <c r="A7" s="235" t="s">
        <v>566</v>
      </c>
      <c r="B7" s="213"/>
      <c r="C7" s="213"/>
      <c r="D7" s="213"/>
      <c r="E7" s="213"/>
      <c r="F7" s="213"/>
      <c r="G7" s="213"/>
      <c r="H7" s="213"/>
      <c r="I7" s="213"/>
      <c r="J7" s="213"/>
    </row>
    <row r="8" spans="1:13" ht="14.25" customHeight="1">
      <c r="A8" s="235" t="s">
        <v>567</v>
      </c>
      <c r="B8" s="213"/>
      <c r="C8" s="213"/>
      <c r="D8" s="213"/>
      <c r="E8" s="213"/>
      <c r="F8" s="213"/>
      <c r="G8" s="213"/>
      <c r="H8" s="213"/>
      <c r="I8" s="213"/>
      <c r="J8" s="213"/>
    </row>
    <row r="9" spans="1:13" ht="14.25" customHeight="1">
      <c r="A9" s="186"/>
      <c r="B9" s="186"/>
      <c r="C9" s="186"/>
      <c r="D9" s="186"/>
      <c r="E9" s="187"/>
      <c r="F9" s="186"/>
      <c r="G9" s="185"/>
      <c r="H9" s="186"/>
      <c r="I9" s="186"/>
      <c r="J9" s="185"/>
    </row>
    <row r="10" spans="1:13" ht="14.25" customHeight="1">
      <c r="A10" s="186"/>
      <c r="B10" s="225" t="s">
        <v>568</v>
      </c>
      <c r="C10" s="213"/>
      <c r="D10" s="186"/>
      <c r="E10" s="187"/>
      <c r="F10" s="186"/>
      <c r="G10" s="226" t="s">
        <v>569</v>
      </c>
      <c r="H10" s="213"/>
      <c r="I10" s="186"/>
      <c r="J10" s="185"/>
    </row>
    <row r="11" spans="1:13" ht="14.25" customHeight="1">
      <c r="A11" s="186"/>
      <c r="B11" s="227" t="s">
        <v>570</v>
      </c>
      <c r="C11" s="228"/>
      <c r="D11" s="229"/>
      <c r="E11" s="187"/>
      <c r="F11" s="186"/>
      <c r="G11" s="230" t="s">
        <v>571</v>
      </c>
      <c r="H11" s="228"/>
      <c r="I11" s="228"/>
      <c r="J11" s="229"/>
    </row>
    <row r="12" spans="1:13" ht="14.25" customHeight="1">
      <c r="A12" s="188"/>
      <c r="B12" s="188"/>
      <c r="C12" s="188"/>
      <c r="D12" s="188"/>
      <c r="E12" s="189"/>
      <c r="F12" s="188"/>
      <c r="G12" s="190"/>
      <c r="H12" s="188"/>
      <c r="I12" s="188"/>
      <c r="J12" s="190"/>
    </row>
    <row r="13" spans="1:13" ht="14.25" customHeight="1">
      <c r="A13" s="191" t="s">
        <v>572</v>
      </c>
      <c r="B13" s="192" t="s">
        <v>64</v>
      </c>
      <c r="C13" s="231" t="s">
        <v>3</v>
      </c>
      <c r="D13" s="218"/>
      <c r="E13" s="192" t="s">
        <v>65</v>
      </c>
      <c r="F13" s="192" t="s">
        <v>66</v>
      </c>
      <c r="G13" s="192" t="s">
        <v>67</v>
      </c>
      <c r="H13" s="192" t="s">
        <v>4</v>
      </c>
      <c r="I13" s="192" t="s">
        <v>68</v>
      </c>
      <c r="J13" s="192" t="s">
        <v>69</v>
      </c>
      <c r="K13" s="193" t="s">
        <v>573</v>
      </c>
      <c r="M13" s="241" t="s">
        <v>813</v>
      </c>
    </row>
    <row r="14" spans="1:13" ht="14.25" customHeight="1">
      <c r="A14" s="194">
        <v>1</v>
      </c>
      <c r="B14" s="195" t="s">
        <v>181</v>
      </c>
      <c r="C14" s="196" t="s">
        <v>182</v>
      </c>
      <c r="D14" s="196" t="s">
        <v>183</v>
      </c>
      <c r="E14" s="195" t="s">
        <v>184</v>
      </c>
      <c r="F14" s="195" t="s">
        <v>100</v>
      </c>
      <c r="G14" s="197" t="s">
        <v>26</v>
      </c>
      <c r="H14" s="198" t="s">
        <v>76</v>
      </c>
      <c r="I14" s="198" t="s">
        <v>111</v>
      </c>
      <c r="J14" s="197" t="s">
        <v>185</v>
      </c>
      <c r="K14" s="199" t="s">
        <v>79</v>
      </c>
      <c r="L14" t="str">
        <f>IFERROR(VLOOKUP(B14,Sheet1!$A$1:$E$107,5,FALSE),"")</f>
        <v/>
      </c>
      <c r="M14" t="str">
        <f>IF(L14="Error",IFERROR(VLOOKUP(B14,Sheet1!$A$1:$E$107,3,FALSE),""),"")</f>
        <v/>
      </c>
    </row>
    <row r="15" spans="1:13" ht="14.25" customHeight="1">
      <c r="A15" s="194">
        <v>2</v>
      </c>
      <c r="B15" s="195" t="s">
        <v>404</v>
      </c>
      <c r="C15" s="196" t="s">
        <v>150</v>
      </c>
      <c r="D15" s="196" t="s">
        <v>183</v>
      </c>
      <c r="E15" s="195" t="s">
        <v>292</v>
      </c>
      <c r="F15" s="195" t="s">
        <v>75</v>
      </c>
      <c r="G15" s="197" t="s">
        <v>53</v>
      </c>
      <c r="H15" s="198" t="s">
        <v>76</v>
      </c>
      <c r="I15" s="198" t="s">
        <v>77</v>
      </c>
      <c r="J15" s="197" t="s">
        <v>405</v>
      </c>
      <c r="K15" s="199" t="s">
        <v>79</v>
      </c>
      <c r="L15" s="210" t="str">
        <f>IFERROR(VLOOKUP(B15,Sheet1!$A$1:$E$107,5,FALSE),"")</f>
        <v/>
      </c>
      <c r="M15" s="210" t="str">
        <f>IF(L15="Error",IFERROR(VLOOKUP(B15,Sheet1!$A$1:$E$107,3,FALSE),""),"")</f>
        <v/>
      </c>
    </row>
    <row r="16" spans="1:13" ht="14.25" customHeight="1">
      <c r="A16" s="194">
        <v>3</v>
      </c>
      <c r="B16" s="195" t="s">
        <v>159</v>
      </c>
      <c r="C16" s="196" t="s">
        <v>160</v>
      </c>
      <c r="D16" s="196" t="s">
        <v>73</v>
      </c>
      <c r="E16" s="195" t="s">
        <v>161</v>
      </c>
      <c r="F16" s="195" t="s">
        <v>75</v>
      </c>
      <c r="G16" s="197" t="s">
        <v>25</v>
      </c>
      <c r="H16" s="198" t="s">
        <v>76</v>
      </c>
      <c r="I16" s="198" t="s">
        <v>77</v>
      </c>
      <c r="J16" s="197" t="s">
        <v>162</v>
      </c>
      <c r="K16" s="199" t="s">
        <v>79</v>
      </c>
      <c r="L16" s="210" t="str">
        <f>IFERROR(VLOOKUP(B16,Sheet1!$A$1:$E$107,5,FALSE),"")</f>
        <v/>
      </c>
      <c r="M16" s="210" t="str">
        <f>IF(L16="Error",IFERROR(VLOOKUP(B16,Sheet1!$A$1:$E$107,3,FALSE),""),"")</f>
        <v/>
      </c>
    </row>
    <row r="17" spans="1:13" ht="14.25" customHeight="1">
      <c r="A17" s="194">
        <v>4</v>
      </c>
      <c r="B17" s="195" t="s">
        <v>240</v>
      </c>
      <c r="C17" s="196" t="s">
        <v>241</v>
      </c>
      <c r="D17" s="196" t="s">
        <v>73</v>
      </c>
      <c r="E17" s="195" t="s">
        <v>242</v>
      </c>
      <c r="F17" s="195" t="s">
        <v>100</v>
      </c>
      <c r="G17" s="197" t="s">
        <v>35</v>
      </c>
      <c r="H17" s="198" t="s">
        <v>76</v>
      </c>
      <c r="I17" s="198" t="s">
        <v>128</v>
      </c>
      <c r="J17" s="197" t="s">
        <v>243</v>
      </c>
      <c r="K17" s="199" t="s">
        <v>79</v>
      </c>
      <c r="L17" s="210" t="str">
        <f>IFERROR(VLOOKUP(B17,Sheet1!$A$1:$E$107,5,FALSE),"")</f>
        <v/>
      </c>
      <c r="M17" s="210" t="str">
        <f>IF(L17="Error",IFERROR(VLOOKUP(B17,Sheet1!$A$1:$E$107,3,FALSE),""),"")</f>
        <v/>
      </c>
    </row>
    <row r="18" spans="1:13" ht="14.25" customHeight="1">
      <c r="A18" s="194">
        <v>5</v>
      </c>
      <c r="B18" s="195" t="s">
        <v>387</v>
      </c>
      <c r="C18" s="196" t="s">
        <v>178</v>
      </c>
      <c r="D18" s="196" t="s">
        <v>73</v>
      </c>
      <c r="E18" s="195" t="s">
        <v>388</v>
      </c>
      <c r="F18" s="195" t="s">
        <v>100</v>
      </c>
      <c r="G18" s="197" t="s">
        <v>46</v>
      </c>
      <c r="H18" s="198" t="s">
        <v>76</v>
      </c>
      <c r="I18" s="198" t="s">
        <v>128</v>
      </c>
      <c r="J18" s="197" t="s">
        <v>389</v>
      </c>
      <c r="K18" s="199" t="s">
        <v>79</v>
      </c>
      <c r="L18" s="210" t="str">
        <f>IFERROR(VLOOKUP(B18,Sheet1!$A$1:$E$107,5,FALSE),"")</f>
        <v/>
      </c>
      <c r="M18" s="210" t="str">
        <f>IF(L18="Error",IFERROR(VLOOKUP(B18,Sheet1!$A$1:$E$107,3,FALSE),""),"")</f>
        <v/>
      </c>
    </row>
    <row r="19" spans="1:13" ht="14.25" customHeight="1">
      <c r="A19" s="194">
        <v>6</v>
      </c>
      <c r="B19" s="195" t="s">
        <v>443</v>
      </c>
      <c r="C19" s="196" t="s">
        <v>444</v>
      </c>
      <c r="D19" s="196" t="s">
        <v>73</v>
      </c>
      <c r="E19" s="195" t="s">
        <v>445</v>
      </c>
      <c r="F19" s="195" t="s">
        <v>100</v>
      </c>
      <c r="G19" s="197" t="s">
        <v>53</v>
      </c>
      <c r="H19" s="198" t="s">
        <v>76</v>
      </c>
      <c r="I19" s="198" t="s">
        <v>77</v>
      </c>
      <c r="J19" s="197" t="s">
        <v>446</v>
      </c>
      <c r="K19" s="199" t="s">
        <v>79</v>
      </c>
      <c r="L19" s="210" t="str">
        <f>IFERROR(VLOOKUP(B19,Sheet1!$A$1:$E$107,5,FALSE),"")</f>
        <v/>
      </c>
      <c r="M19" s="210" t="str">
        <f>IF(L19="Error",IFERROR(VLOOKUP(B19,Sheet1!$A$1:$E$107,3,FALSE),""),"")</f>
        <v/>
      </c>
    </row>
    <row r="20" spans="1:13" ht="14.25" customHeight="1">
      <c r="A20" s="194">
        <v>7</v>
      </c>
      <c r="B20" s="195" t="s">
        <v>71</v>
      </c>
      <c r="C20" s="196" t="s">
        <v>72</v>
      </c>
      <c r="D20" s="196" t="s">
        <v>73</v>
      </c>
      <c r="E20" s="195" t="s">
        <v>74</v>
      </c>
      <c r="F20" s="195" t="s">
        <v>75</v>
      </c>
      <c r="G20" s="197" t="s">
        <v>7</v>
      </c>
      <c r="H20" s="198" t="s">
        <v>76</v>
      </c>
      <c r="I20" s="198" t="s">
        <v>77</v>
      </c>
      <c r="J20" s="197" t="s">
        <v>78</v>
      </c>
      <c r="K20" s="199" t="s">
        <v>79</v>
      </c>
      <c r="L20" s="210" t="str">
        <f>IFERROR(VLOOKUP(B20,Sheet1!$A$1:$E$107,5,FALSE),"")</f>
        <v/>
      </c>
      <c r="M20" s="210" t="str">
        <f>IF(L20="Error",IFERROR(VLOOKUP(B20,Sheet1!$A$1:$E$107,3,FALSE),""),"")</f>
        <v/>
      </c>
    </row>
    <row r="21" spans="1:13" ht="14.25" customHeight="1">
      <c r="A21" s="194">
        <v>8</v>
      </c>
      <c r="B21" s="195" t="s">
        <v>216</v>
      </c>
      <c r="C21" s="196" t="s">
        <v>217</v>
      </c>
      <c r="D21" s="196" t="s">
        <v>218</v>
      </c>
      <c r="E21" s="195" t="s">
        <v>219</v>
      </c>
      <c r="F21" s="195" t="s">
        <v>100</v>
      </c>
      <c r="G21" s="197" t="s">
        <v>30</v>
      </c>
      <c r="H21" s="198" t="s">
        <v>76</v>
      </c>
      <c r="I21" s="198" t="s">
        <v>77</v>
      </c>
      <c r="J21" s="197" t="s">
        <v>220</v>
      </c>
      <c r="K21" s="199" t="s">
        <v>79</v>
      </c>
      <c r="L21" s="210" t="str">
        <f>IFERROR(VLOOKUP(B21,Sheet1!$A$1:$E$107,5,FALSE),"")</f>
        <v/>
      </c>
      <c r="M21" s="210" t="str">
        <f>IF(L21="Error",IFERROR(VLOOKUP(B21,Sheet1!$A$1:$E$107,3,FALSE),""),"")</f>
        <v/>
      </c>
    </row>
    <row r="22" spans="1:13" ht="14.25" customHeight="1">
      <c r="A22" s="194">
        <v>9</v>
      </c>
      <c r="B22" s="195" t="s">
        <v>479</v>
      </c>
      <c r="C22" s="196" t="s">
        <v>86</v>
      </c>
      <c r="D22" s="196" t="s">
        <v>480</v>
      </c>
      <c r="E22" s="195" t="s">
        <v>481</v>
      </c>
      <c r="F22" s="195" t="s">
        <v>75</v>
      </c>
      <c r="G22" s="197" t="s">
        <v>57</v>
      </c>
      <c r="H22" s="198" t="s">
        <v>76</v>
      </c>
      <c r="I22" s="198" t="s">
        <v>77</v>
      </c>
      <c r="J22" s="197" t="s">
        <v>482</v>
      </c>
      <c r="K22" s="199" t="s">
        <v>79</v>
      </c>
      <c r="L22" s="210" t="str">
        <f>IFERROR(VLOOKUP(B22,Sheet1!$A$1:$E$107,5,FALSE),"")</f>
        <v/>
      </c>
      <c r="M22" s="210" t="str">
        <f>IF(L22="Error",IFERROR(VLOOKUP(B22,Sheet1!$A$1:$E$107,3,FALSE),""),"")</f>
        <v/>
      </c>
    </row>
    <row r="23" spans="1:13" ht="14.25" customHeight="1">
      <c r="A23" s="194">
        <v>10</v>
      </c>
      <c r="B23" s="195" t="s">
        <v>362</v>
      </c>
      <c r="C23" s="196" t="s">
        <v>150</v>
      </c>
      <c r="D23" s="196" t="s">
        <v>82</v>
      </c>
      <c r="E23" s="195" t="s">
        <v>363</v>
      </c>
      <c r="F23" s="195" t="s">
        <v>117</v>
      </c>
      <c r="G23" s="197" t="s">
        <v>44</v>
      </c>
      <c r="H23" s="198" t="s">
        <v>76</v>
      </c>
      <c r="I23" s="198" t="s">
        <v>128</v>
      </c>
      <c r="J23" s="197" t="s">
        <v>364</v>
      </c>
      <c r="K23" s="199" t="s">
        <v>79</v>
      </c>
      <c r="L23" s="210" t="str">
        <f>IFERROR(VLOOKUP(B23,Sheet1!$A$1:$E$107,5,FALSE),"")</f>
        <v/>
      </c>
      <c r="M23" s="210" t="str">
        <f>IF(L23="Error",IFERROR(VLOOKUP(B23,Sheet1!$A$1:$E$107,3,FALSE),""),"")</f>
        <v/>
      </c>
    </row>
    <row r="24" spans="1:13" ht="14.25" customHeight="1">
      <c r="A24" s="194">
        <v>11</v>
      </c>
      <c r="B24" s="195" t="s">
        <v>80</v>
      </c>
      <c r="C24" s="196" t="s">
        <v>81</v>
      </c>
      <c r="D24" s="196" t="s">
        <v>82</v>
      </c>
      <c r="E24" s="195" t="s">
        <v>83</v>
      </c>
      <c r="F24" s="195" t="s">
        <v>75</v>
      </c>
      <c r="G24" s="197" t="s">
        <v>7</v>
      </c>
      <c r="H24" s="198" t="s">
        <v>76</v>
      </c>
      <c r="I24" s="198" t="s">
        <v>77</v>
      </c>
      <c r="J24" s="197" t="s">
        <v>84</v>
      </c>
      <c r="K24" s="199" t="s">
        <v>79</v>
      </c>
      <c r="L24" s="210" t="str">
        <f>IFERROR(VLOOKUP(B24,Sheet1!$A$1:$E$107,5,FALSE),"")</f>
        <v/>
      </c>
      <c r="M24" s="210" t="str">
        <f>IF(L24="Error",IFERROR(VLOOKUP(B24,Sheet1!$A$1:$E$107,3,FALSE),""),"")</f>
        <v/>
      </c>
    </row>
    <row r="25" spans="1:13" ht="14.25" customHeight="1">
      <c r="A25" s="194">
        <v>12</v>
      </c>
      <c r="B25" s="195" t="s">
        <v>277</v>
      </c>
      <c r="C25" s="196" t="s">
        <v>86</v>
      </c>
      <c r="D25" s="196" t="s">
        <v>278</v>
      </c>
      <c r="E25" s="195" t="s">
        <v>279</v>
      </c>
      <c r="F25" s="195" t="s">
        <v>100</v>
      </c>
      <c r="G25" s="197" t="s">
        <v>26</v>
      </c>
      <c r="H25" s="198" t="s">
        <v>76</v>
      </c>
      <c r="I25" s="198" t="s">
        <v>111</v>
      </c>
      <c r="J25" s="197" t="s">
        <v>280</v>
      </c>
      <c r="K25" s="199" t="s">
        <v>79</v>
      </c>
      <c r="L25" s="210" t="str">
        <f>IFERROR(VLOOKUP(B25,Sheet1!$A$1:$E$107,5,FALSE),"")</f>
        <v/>
      </c>
      <c r="M25" s="210" t="str">
        <f>IF(L25="Error",IFERROR(VLOOKUP(B25,Sheet1!$A$1:$E$107,3,FALSE),""),"")</f>
        <v/>
      </c>
    </row>
    <row r="26" spans="1:13" ht="14.25" customHeight="1">
      <c r="A26" s="194">
        <v>13</v>
      </c>
      <c r="B26" s="195" t="s">
        <v>85</v>
      </c>
      <c r="C26" s="196" t="s">
        <v>86</v>
      </c>
      <c r="D26" s="196" t="s">
        <v>87</v>
      </c>
      <c r="E26" s="195" t="s">
        <v>88</v>
      </c>
      <c r="F26" s="195" t="s">
        <v>75</v>
      </c>
      <c r="G26" s="197" t="s">
        <v>7</v>
      </c>
      <c r="H26" s="198" t="s">
        <v>76</v>
      </c>
      <c r="I26" s="198" t="s">
        <v>77</v>
      </c>
      <c r="J26" s="197" t="s">
        <v>89</v>
      </c>
      <c r="K26" s="199" t="s">
        <v>79</v>
      </c>
      <c r="L26" s="210" t="str">
        <f>IFERROR(VLOOKUP(B26,Sheet1!$A$1:$E$107,5,FALSE),"")</f>
        <v/>
      </c>
      <c r="M26" s="210" t="str">
        <f>IF(L26="Error",IFERROR(VLOOKUP(B26,Sheet1!$A$1:$E$107,3,FALSE),""),"")</f>
        <v/>
      </c>
    </row>
    <row r="27" spans="1:13" ht="14.25" customHeight="1">
      <c r="A27" s="194">
        <v>14</v>
      </c>
      <c r="B27" s="195" t="s">
        <v>526</v>
      </c>
      <c r="C27" s="196" t="s">
        <v>527</v>
      </c>
      <c r="D27" s="196" t="s">
        <v>87</v>
      </c>
      <c r="E27" s="195" t="s">
        <v>528</v>
      </c>
      <c r="F27" s="195" t="s">
        <v>100</v>
      </c>
      <c r="G27" s="197" t="s">
        <v>30</v>
      </c>
      <c r="H27" s="198" t="s">
        <v>76</v>
      </c>
      <c r="I27" s="198" t="s">
        <v>77</v>
      </c>
      <c r="J27" s="197" t="s">
        <v>529</v>
      </c>
      <c r="K27" s="199" t="s">
        <v>79</v>
      </c>
      <c r="L27" s="210" t="str">
        <f>IFERROR(VLOOKUP(B27,Sheet1!$A$1:$E$107,5,FALSE),"")</f>
        <v/>
      </c>
      <c r="M27" s="210" t="str">
        <f>IF(L27="Error",IFERROR(VLOOKUP(B27,Sheet1!$A$1:$E$107,3,FALSE),""),"")</f>
        <v/>
      </c>
    </row>
    <row r="28" spans="1:13" ht="14.25" customHeight="1">
      <c r="A28" s="194">
        <v>15</v>
      </c>
      <c r="B28" s="195" t="s">
        <v>273</v>
      </c>
      <c r="C28" s="196" t="s">
        <v>274</v>
      </c>
      <c r="D28" s="196" t="s">
        <v>156</v>
      </c>
      <c r="E28" s="195" t="s">
        <v>275</v>
      </c>
      <c r="F28" s="195" t="s">
        <v>75</v>
      </c>
      <c r="G28" s="197" t="s">
        <v>25</v>
      </c>
      <c r="H28" s="198" t="s">
        <v>76</v>
      </c>
      <c r="I28" s="198" t="s">
        <v>77</v>
      </c>
      <c r="J28" s="197" t="s">
        <v>574</v>
      </c>
      <c r="K28" s="199" t="s">
        <v>79</v>
      </c>
      <c r="L28" s="210" t="str">
        <f>IFERROR(VLOOKUP(B28,Sheet1!$A$1:$E$107,5,FALSE),"")</f>
        <v/>
      </c>
      <c r="M28" s="210" t="str">
        <f>IF(L28="Error",IFERROR(VLOOKUP(B28,Sheet1!$A$1:$E$107,3,FALSE),""),"")</f>
        <v/>
      </c>
    </row>
    <row r="29" spans="1:13" ht="14.25" customHeight="1">
      <c r="A29" s="194">
        <v>16</v>
      </c>
      <c r="B29" s="195" t="s">
        <v>195</v>
      </c>
      <c r="C29" s="196" t="s">
        <v>196</v>
      </c>
      <c r="D29" s="196" t="s">
        <v>156</v>
      </c>
      <c r="E29" s="195" t="s">
        <v>197</v>
      </c>
      <c r="F29" s="195" t="s">
        <v>94</v>
      </c>
      <c r="G29" s="197" t="s">
        <v>27</v>
      </c>
      <c r="H29" s="198" t="s">
        <v>76</v>
      </c>
      <c r="I29" s="198" t="s">
        <v>128</v>
      </c>
      <c r="J29" s="197" t="s">
        <v>198</v>
      </c>
      <c r="K29" s="199" t="s">
        <v>79</v>
      </c>
      <c r="L29" s="210" t="str">
        <f>IFERROR(VLOOKUP(B29,Sheet1!$A$1:$E$107,5,FALSE),"")</f>
        <v/>
      </c>
      <c r="M29" s="210" t="str">
        <f>IF(L29="Error",IFERROR(VLOOKUP(B29,Sheet1!$A$1:$E$107,3,FALSE),""),"")</f>
        <v/>
      </c>
    </row>
    <row r="30" spans="1:13" ht="14.25" customHeight="1">
      <c r="A30" s="194">
        <v>17</v>
      </c>
      <c r="B30" s="195" t="s">
        <v>406</v>
      </c>
      <c r="C30" s="196" t="s">
        <v>407</v>
      </c>
      <c r="D30" s="196" t="s">
        <v>156</v>
      </c>
      <c r="E30" s="195" t="s">
        <v>408</v>
      </c>
      <c r="F30" s="195" t="s">
        <v>75</v>
      </c>
      <c r="G30" s="197" t="s">
        <v>49</v>
      </c>
      <c r="H30" s="198" t="s">
        <v>76</v>
      </c>
      <c r="I30" s="198" t="s">
        <v>77</v>
      </c>
      <c r="J30" s="197" t="s">
        <v>409</v>
      </c>
      <c r="K30" s="199" t="s">
        <v>79</v>
      </c>
      <c r="L30" s="210" t="str">
        <f>IFERROR(VLOOKUP(B30,Sheet1!$A$1:$E$107,5,FALSE),"")</f>
        <v/>
      </c>
      <c r="M30" s="210" t="str">
        <f>IF(L30="Error",IFERROR(VLOOKUP(B30,Sheet1!$A$1:$E$107,3,FALSE),""),"")</f>
        <v/>
      </c>
    </row>
    <row r="31" spans="1:13" ht="14.25" customHeight="1">
      <c r="A31" s="194">
        <v>18</v>
      </c>
      <c r="B31" s="195" t="s">
        <v>289</v>
      </c>
      <c r="C31" s="196" t="s">
        <v>290</v>
      </c>
      <c r="D31" s="196" t="s">
        <v>291</v>
      </c>
      <c r="E31" s="195" t="s">
        <v>292</v>
      </c>
      <c r="F31" s="195" t="s">
        <v>94</v>
      </c>
      <c r="G31" s="197" t="s">
        <v>59</v>
      </c>
      <c r="H31" s="198" t="s">
        <v>76</v>
      </c>
      <c r="I31" s="198" t="s">
        <v>128</v>
      </c>
      <c r="J31" s="197" t="s">
        <v>293</v>
      </c>
      <c r="K31" s="199" t="s">
        <v>79</v>
      </c>
      <c r="L31" s="210" t="str">
        <f>IFERROR(VLOOKUP(B31,Sheet1!$A$1:$E$107,5,FALSE),"")</f>
        <v/>
      </c>
      <c r="M31" s="210" t="str">
        <f>IF(L31="Error",IFERROR(VLOOKUP(B31,Sheet1!$A$1:$E$107,3,FALSE),""),"")</f>
        <v/>
      </c>
    </row>
    <row r="32" spans="1:13" ht="14.25" customHeight="1">
      <c r="A32" s="194">
        <v>19</v>
      </c>
      <c r="B32" s="195" t="s">
        <v>505</v>
      </c>
      <c r="C32" s="196" t="s">
        <v>506</v>
      </c>
      <c r="D32" s="196" t="s">
        <v>115</v>
      </c>
      <c r="E32" s="195" t="s">
        <v>229</v>
      </c>
      <c r="F32" s="195" t="s">
        <v>117</v>
      </c>
      <c r="G32" s="197" t="s">
        <v>61</v>
      </c>
      <c r="H32" s="198" t="s">
        <v>76</v>
      </c>
      <c r="I32" s="198" t="s">
        <v>111</v>
      </c>
      <c r="J32" s="197" t="s">
        <v>507</v>
      </c>
      <c r="K32" s="199" t="s">
        <v>79</v>
      </c>
      <c r="L32" s="210" t="str">
        <f>IFERROR(VLOOKUP(B32,Sheet1!$A$1:$E$107,5,FALSE),"")</f>
        <v/>
      </c>
      <c r="M32" s="210" t="str">
        <f>IF(L32="Error",IFERROR(VLOOKUP(B32,Sheet1!$A$1:$E$107,3,FALSE),""),"")</f>
        <v/>
      </c>
    </row>
    <row r="33" spans="1:13" ht="14.25" customHeight="1">
      <c r="A33" s="194">
        <v>20</v>
      </c>
      <c r="B33" s="195" t="s">
        <v>281</v>
      </c>
      <c r="C33" s="196" t="s">
        <v>282</v>
      </c>
      <c r="D33" s="196" t="s">
        <v>115</v>
      </c>
      <c r="E33" s="195" t="s">
        <v>283</v>
      </c>
      <c r="F33" s="195" t="s">
        <v>117</v>
      </c>
      <c r="G33" s="197" t="s">
        <v>26</v>
      </c>
      <c r="H33" s="198" t="s">
        <v>76</v>
      </c>
      <c r="I33" s="198" t="s">
        <v>111</v>
      </c>
      <c r="J33" s="197" t="s">
        <v>284</v>
      </c>
      <c r="K33" s="199" t="s">
        <v>79</v>
      </c>
      <c r="L33" s="210" t="str">
        <f>IFERROR(VLOOKUP(B33,Sheet1!$A$1:$E$107,5,FALSE),"")</f>
        <v/>
      </c>
      <c r="M33" s="210" t="str">
        <f>IF(L33="Error",IFERROR(VLOOKUP(B33,Sheet1!$A$1:$E$107,3,FALSE),""),"")</f>
        <v/>
      </c>
    </row>
    <row r="34" spans="1:13" ht="14.25" customHeight="1">
      <c r="A34" s="194">
        <v>21</v>
      </c>
      <c r="B34" s="195" t="s">
        <v>474</v>
      </c>
      <c r="C34" s="196" t="s">
        <v>475</v>
      </c>
      <c r="D34" s="196" t="s">
        <v>476</v>
      </c>
      <c r="E34" s="195" t="s">
        <v>229</v>
      </c>
      <c r="F34" s="195" t="s">
        <v>75</v>
      </c>
      <c r="G34" s="197" t="s">
        <v>57</v>
      </c>
      <c r="H34" s="198" t="s">
        <v>76</v>
      </c>
      <c r="I34" s="198" t="s">
        <v>77</v>
      </c>
      <c r="J34" s="197" t="s">
        <v>478</v>
      </c>
      <c r="K34" s="199" t="s">
        <v>79</v>
      </c>
      <c r="L34" s="210" t="str">
        <f>IFERROR(VLOOKUP(B34,Sheet1!$A$1:$E$107,5,FALSE),"")</f>
        <v/>
      </c>
      <c r="M34" s="210" t="str">
        <f>IF(L34="Error",IFERROR(VLOOKUP(B34,Sheet1!$A$1:$E$107,3,FALSE),""),"")</f>
        <v/>
      </c>
    </row>
    <row r="35" spans="1:13" ht="14.25" customHeight="1">
      <c r="A35" s="194">
        <v>22</v>
      </c>
      <c r="B35" s="195" t="s">
        <v>294</v>
      </c>
      <c r="C35" s="196" t="s">
        <v>295</v>
      </c>
      <c r="D35" s="196" t="s">
        <v>169</v>
      </c>
      <c r="E35" s="195" t="s">
        <v>296</v>
      </c>
      <c r="F35" s="195" t="s">
        <v>100</v>
      </c>
      <c r="G35" s="197" t="s">
        <v>30</v>
      </c>
      <c r="H35" s="198" t="s">
        <v>76</v>
      </c>
      <c r="I35" s="198" t="s">
        <v>77</v>
      </c>
      <c r="J35" s="197" t="s">
        <v>297</v>
      </c>
      <c r="K35" s="199" t="s">
        <v>79</v>
      </c>
      <c r="L35" s="210" t="str">
        <f>IFERROR(VLOOKUP(B35,Sheet1!$A$1:$E$107,5,FALSE),"")</f>
        <v/>
      </c>
      <c r="M35" s="210" t="str">
        <f>IF(L35="Error",IFERROR(VLOOKUP(B35,Sheet1!$A$1:$E$107,3,FALSE),""),"")</f>
        <v/>
      </c>
    </row>
    <row r="36" spans="1:13" ht="14.25" customHeight="1">
      <c r="A36" s="194">
        <v>23</v>
      </c>
      <c r="B36" s="195" t="s">
        <v>483</v>
      </c>
      <c r="C36" s="196" t="s">
        <v>484</v>
      </c>
      <c r="D36" s="196" t="s">
        <v>485</v>
      </c>
      <c r="E36" s="195" t="s">
        <v>392</v>
      </c>
      <c r="F36" s="195" t="s">
        <v>100</v>
      </c>
      <c r="G36" s="197" t="s">
        <v>57</v>
      </c>
      <c r="H36" s="198" t="s">
        <v>76</v>
      </c>
      <c r="I36" s="198" t="s">
        <v>77</v>
      </c>
      <c r="J36" s="197" t="s">
        <v>486</v>
      </c>
      <c r="K36" s="199" t="s">
        <v>79</v>
      </c>
      <c r="L36" s="210" t="str">
        <f>IFERROR(VLOOKUP(B36,Sheet1!$A$1:$E$107,5,FALSE),"")</f>
        <v/>
      </c>
      <c r="M36" s="210" t="str">
        <f>IF(L36="Error",IFERROR(VLOOKUP(B36,Sheet1!$A$1:$E$107,3,FALSE),""),"")</f>
        <v/>
      </c>
    </row>
    <row r="37" spans="1:13" ht="14.25" customHeight="1">
      <c r="A37" s="194">
        <v>24</v>
      </c>
      <c r="B37" s="195" t="s">
        <v>499</v>
      </c>
      <c r="C37" s="196" t="s">
        <v>200</v>
      </c>
      <c r="D37" s="196" t="s">
        <v>375</v>
      </c>
      <c r="E37" s="195" t="s">
        <v>275</v>
      </c>
      <c r="F37" s="195" t="s">
        <v>94</v>
      </c>
      <c r="G37" s="197" t="s">
        <v>59</v>
      </c>
      <c r="H37" s="198" t="s">
        <v>76</v>
      </c>
      <c r="I37" s="198" t="s">
        <v>128</v>
      </c>
      <c r="J37" s="197" t="s">
        <v>500</v>
      </c>
      <c r="K37" s="199" t="s">
        <v>79</v>
      </c>
      <c r="L37" s="210" t="str">
        <f>IFERROR(VLOOKUP(B37,Sheet1!$A$1:$E$107,5,FALSE),"")</f>
        <v/>
      </c>
      <c r="M37" s="210" t="str">
        <f>IF(L37="Error",IFERROR(VLOOKUP(B37,Sheet1!$A$1:$E$107,3,FALSE),""),"")</f>
        <v/>
      </c>
    </row>
    <row r="38" spans="1:13" ht="14.25" customHeight="1">
      <c r="A38" s="194">
        <v>25</v>
      </c>
      <c r="B38" s="195" t="s">
        <v>390</v>
      </c>
      <c r="C38" s="196" t="s">
        <v>391</v>
      </c>
      <c r="D38" s="196" t="s">
        <v>375</v>
      </c>
      <c r="E38" s="195" t="s">
        <v>392</v>
      </c>
      <c r="F38" s="195" t="s">
        <v>75</v>
      </c>
      <c r="G38" s="197" t="s">
        <v>46</v>
      </c>
      <c r="H38" s="198" t="s">
        <v>76</v>
      </c>
      <c r="I38" s="198" t="s">
        <v>128</v>
      </c>
      <c r="J38" s="197" t="s">
        <v>393</v>
      </c>
      <c r="K38" s="199" t="s">
        <v>79</v>
      </c>
      <c r="L38" s="210" t="str">
        <f>IFERROR(VLOOKUP(B38,Sheet1!$A$1:$E$107,5,FALSE),"")</f>
        <v/>
      </c>
      <c r="M38" s="210" t="str">
        <f>IF(L38="Error",IFERROR(VLOOKUP(B38,Sheet1!$A$1:$E$107,3,FALSE),""),"")</f>
        <v/>
      </c>
    </row>
    <row r="39" spans="1:13" ht="14.25" customHeight="1">
      <c r="A39" s="194">
        <v>26</v>
      </c>
      <c r="B39" s="195" t="s">
        <v>90</v>
      </c>
      <c r="C39" s="196" t="s">
        <v>91</v>
      </c>
      <c r="D39" s="196" t="s">
        <v>92</v>
      </c>
      <c r="E39" s="195" t="s">
        <v>93</v>
      </c>
      <c r="F39" s="195" t="s">
        <v>94</v>
      </c>
      <c r="G39" s="197" t="s">
        <v>7</v>
      </c>
      <c r="H39" s="198" t="s">
        <v>76</v>
      </c>
      <c r="I39" s="198" t="s">
        <v>77</v>
      </c>
      <c r="J39" s="197" t="s">
        <v>95</v>
      </c>
      <c r="K39" s="199" t="s">
        <v>79</v>
      </c>
      <c r="L39" s="210" t="str">
        <f>IFERROR(VLOOKUP(B39,Sheet1!$A$1:$E$107,5,FALSE),"")</f>
        <v/>
      </c>
      <c r="M39" s="210" t="str">
        <f>IF(L39="Error",IFERROR(VLOOKUP(B39,Sheet1!$A$1:$E$107,3,FALSE),""),"")</f>
        <v/>
      </c>
    </row>
    <row r="40" spans="1:13" ht="14.25" customHeight="1">
      <c r="A40" s="194">
        <v>27</v>
      </c>
      <c r="B40" s="195" t="s">
        <v>365</v>
      </c>
      <c r="C40" s="196" t="s">
        <v>366</v>
      </c>
      <c r="D40" s="196" t="s">
        <v>367</v>
      </c>
      <c r="E40" s="195" t="s">
        <v>368</v>
      </c>
      <c r="F40" s="195" t="s">
        <v>117</v>
      </c>
      <c r="G40" s="197" t="s">
        <v>44</v>
      </c>
      <c r="H40" s="198" t="s">
        <v>76</v>
      </c>
      <c r="I40" s="198" t="s">
        <v>128</v>
      </c>
      <c r="J40" s="197" t="s">
        <v>369</v>
      </c>
      <c r="K40" s="199" t="s">
        <v>79</v>
      </c>
      <c r="L40" s="210" t="str">
        <f>IFERROR(VLOOKUP(B40,Sheet1!$A$1:$E$107,5,FALSE),"")</f>
        <v/>
      </c>
      <c r="M40" s="210" t="str">
        <f>IF(L40="Error",IFERROR(VLOOKUP(B40,Sheet1!$A$1:$E$107,3,FALSE),""),"")</f>
        <v/>
      </c>
    </row>
    <row r="41" spans="1:13" ht="14.25" customHeight="1">
      <c r="A41" s="194">
        <v>28</v>
      </c>
      <c r="B41" s="195" t="s">
        <v>334</v>
      </c>
      <c r="C41" s="196" t="s">
        <v>335</v>
      </c>
      <c r="D41" s="196" t="s">
        <v>336</v>
      </c>
      <c r="E41" s="195" t="s">
        <v>283</v>
      </c>
      <c r="F41" s="195" t="s">
        <v>100</v>
      </c>
      <c r="G41" s="197" t="s">
        <v>42</v>
      </c>
      <c r="H41" s="198" t="s">
        <v>76</v>
      </c>
      <c r="I41" s="198" t="s">
        <v>77</v>
      </c>
      <c r="J41" s="197" t="s">
        <v>337</v>
      </c>
      <c r="K41" s="199" t="s">
        <v>79</v>
      </c>
      <c r="L41" s="210" t="str">
        <f>IFERROR(VLOOKUP(B41,Sheet1!$A$1:$E$107,5,FALSE),"")</f>
        <v/>
      </c>
      <c r="M41" s="210" t="str">
        <f>IF(L41="Error",IFERROR(VLOOKUP(B41,Sheet1!$A$1:$E$107,3,FALSE),""),"")</f>
        <v/>
      </c>
    </row>
    <row r="42" spans="1:13" ht="14.25" customHeight="1">
      <c r="A42" s="194">
        <v>29</v>
      </c>
      <c r="B42" s="195" t="s">
        <v>453</v>
      </c>
      <c r="C42" s="196" t="s">
        <v>108</v>
      </c>
      <c r="D42" s="196" t="s">
        <v>454</v>
      </c>
      <c r="E42" s="195" t="s">
        <v>354</v>
      </c>
      <c r="F42" s="195" t="s">
        <v>100</v>
      </c>
      <c r="G42" s="197" t="s">
        <v>55</v>
      </c>
      <c r="H42" s="198" t="s">
        <v>76</v>
      </c>
      <c r="I42" s="198" t="s">
        <v>128</v>
      </c>
      <c r="J42" s="197" t="s">
        <v>455</v>
      </c>
      <c r="K42" s="199" t="s">
        <v>79</v>
      </c>
      <c r="L42" s="210" t="str">
        <f>IFERROR(VLOOKUP(B42,Sheet1!$A$1:$E$107,5,FALSE),"")</f>
        <v/>
      </c>
      <c r="M42" s="210" t="str">
        <f>IF(L42="Error",IFERROR(VLOOKUP(B42,Sheet1!$A$1:$E$107,3,FALSE),""),"")</f>
        <v/>
      </c>
    </row>
    <row r="43" spans="1:13" ht="14.25" customHeight="1">
      <c r="A43" s="194">
        <v>30</v>
      </c>
      <c r="B43" s="195" t="s">
        <v>419</v>
      </c>
      <c r="C43" s="196" t="s">
        <v>420</v>
      </c>
      <c r="D43" s="196" t="s">
        <v>421</v>
      </c>
      <c r="E43" s="195" t="s">
        <v>422</v>
      </c>
      <c r="F43" s="195" t="s">
        <v>117</v>
      </c>
      <c r="G43" s="197" t="s">
        <v>51</v>
      </c>
      <c r="H43" s="198" t="s">
        <v>76</v>
      </c>
      <c r="I43" s="198" t="s">
        <v>111</v>
      </c>
      <c r="J43" s="197" t="s">
        <v>423</v>
      </c>
      <c r="K43" s="199" t="s">
        <v>79</v>
      </c>
      <c r="L43" s="210" t="str">
        <f>IFERROR(VLOOKUP(B43,Sheet1!$A$1:$E$107,5,FALSE),"")</f>
        <v/>
      </c>
      <c r="M43" s="210" t="str">
        <f>IF(L43="Error",IFERROR(VLOOKUP(B43,Sheet1!$A$1:$E$107,3,FALSE),""),"")</f>
        <v/>
      </c>
    </row>
    <row r="44" spans="1:13" ht="14.25" customHeight="1">
      <c r="A44" s="194">
        <v>31</v>
      </c>
      <c r="B44" s="195" t="s">
        <v>163</v>
      </c>
      <c r="C44" s="196" t="s">
        <v>164</v>
      </c>
      <c r="D44" s="196" t="s">
        <v>165</v>
      </c>
      <c r="E44" s="195" t="s">
        <v>166</v>
      </c>
      <c r="F44" s="195" t="s">
        <v>75</v>
      </c>
      <c r="G44" s="197" t="s">
        <v>25</v>
      </c>
      <c r="H44" s="198" t="s">
        <v>76</v>
      </c>
      <c r="I44" s="198" t="s">
        <v>77</v>
      </c>
      <c r="J44" s="197" t="s">
        <v>167</v>
      </c>
      <c r="K44" s="199" t="s">
        <v>79</v>
      </c>
      <c r="L44" s="210" t="str">
        <f>IFERROR(VLOOKUP(B44,Sheet1!$A$1:$E$107,5,FALSE),"")</f>
        <v/>
      </c>
      <c r="M44" s="210" t="str">
        <f>IF(L44="Error",IFERROR(VLOOKUP(B44,Sheet1!$A$1:$E$107,3,FALSE),""),"")</f>
        <v/>
      </c>
    </row>
    <row r="45" spans="1:13" ht="14.25" customHeight="1">
      <c r="A45" s="194">
        <v>32</v>
      </c>
      <c r="B45" s="195" t="s">
        <v>447</v>
      </c>
      <c r="C45" s="196" t="s">
        <v>448</v>
      </c>
      <c r="D45" s="196" t="s">
        <v>449</v>
      </c>
      <c r="E45" s="195" t="s">
        <v>450</v>
      </c>
      <c r="F45" s="195" t="s">
        <v>100</v>
      </c>
      <c r="G45" s="197" t="s">
        <v>451</v>
      </c>
      <c r="H45" s="198" t="s">
        <v>76</v>
      </c>
      <c r="I45" s="198" t="s">
        <v>77</v>
      </c>
      <c r="J45" s="197" t="s">
        <v>452</v>
      </c>
      <c r="K45" s="199" t="s">
        <v>79</v>
      </c>
      <c r="L45" s="210" t="str">
        <f>IFERROR(VLOOKUP(B45,Sheet1!$A$1:$E$107,5,FALSE),"")</f>
        <v/>
      </c>
      <c r="M45" s="210" t="str">
        <f>IF(L45="Error",IFERROR(VLOOKUP(B45,Sheet1!$A$1:$E$107,3,FALSE),""),"")</f>
        <v/>
      </c>
    </row>
    <row r="46" spans="1:13" ht="14.25" customHeight="1">
      <c r="A46" s="194">
        <v>33</v>
      </c>
      <c r="B46" s="195" t="s">
        <v>298</v>
      </c>
      <c r="C46" s="196" t="s">
        <v>299</v>
      </c>
      <c r="D46" s="196" t="s">
        <v>109</v>
      </c>
      <c r="E46" s="195" t="s">
        <v>300</v>
      </c>
      <c r="F46" s="195" t="s">
        <v>75</v>
      </c>
      <c r="G46" s="197" t="s">
        <v>37</v>
      </c>
      <c r="H46" s="198" t="s">
        <v>76</v>
      </c>
      <c r="I46" s="198" t="s">
        <v>77</v>
      </c>
      <c r="J46" s="197" t="s">
        <v>301</v>
      </c>
      <c r="K46" s="199" t="s">
        <v>79</v>
      </c>
      <c r="L46" s="210" t="str">
        <f>IFERROR(VLOOKUP(B46,Sheet1!$A$1:$E$107,5,FALSE),"")</f>
        <v/>
      </c>
      <c r="M46" s="210" t="str">
        <f>IF(L46="Error",IFERROR(VLOOKUP(B46,Sheet1!$A$1:$E$107,3,FALSE),""),"")</f>
        <v/>
      </c>
    </row>
    <row r="47" spans="1:13" ht="14.25" customHeight="1">
      <c r="A47" s="194">
        <v>34</v>
      </c>
      <c r="B47" s="195" t="s">
        <v>107</v>
      </c>
      <c r="C47" s="196" t="s">
        <v>108</v>
      </c>
      <c r="D47" s="196" t="s">
        <v>109</v>
      </c>
      <c r="E47" s="195" t="s">
        <v>110</v>
      </c>
      <c r="F47" s="195" t="s">
        <v>75</v>
      </c>
      <c r="G47" s="197" t="s">
        <v>11</v>
      </c>
      <c r="H47" s="198" t="s">
        <v>76</v>
      </c>
      <c r="I47" s="198" t="s">
        <v>111</v>
      </c>
      <c r="J47" s="197" t="s">
        <v>112</v>
      </c>
      <c r="K47" s="199" t="s">
        <v>79</v>
      </c>
      <c r="L47" s="210" t="str">
        <f>IFERROR(VLOOKUP(B47,Sheet1!$A$1:$E$107,5,FALSE),"")</f>
        <v/>
      </c>
      <c r="M47" s="210" t="str">
        <f>IF(L47="Error",IFERROR(VLOOKUP(B47,Sheet1!$A$1:$E$107,3,FALSE),""),"")</f>
        <v/>
      </c>
    </row>
    <row r="48" spans="1:13" ht="14.25" customHeight="1">
      <c r="A48" s="194">
        <v>35</v>
      </c>
      <c r="B48" s="195" t="s">
        <v>325</v>
      </c>
      <c r="C48" s="196" t="s">
        <v>125</v>
      </c>
      <c r="D48" s="196" t="s">
        <v>109</v>
      </c>
      <c r="E48" s="195" t="s">
        <v>326</v>
      </c>
      <c r="F48" s="195" t="s">
        <v>100</v>
      </c>
      <c r="G48" s="197" t="s">
        <v>39</v>
      </c>
      <c r="H48" s="198" t="s">
        <v>76</v>
      </c>
      <c r="I48" s="198" t="s">
        <v>128</v>
      </c>
      <c r="J48" s="197" t="s">
        <v>327</v>
      </c>
      <c r="K48" s="199" t="s">
        <v>79</v>
      </c>
      <c r="L48" s="210" t="str">
        <f>IFERROR(VLOOKUP(B48,Sheet1!$A$1:$E$107,5,FALSE),"")</f>
        <v/>
      </c>
      <c r="M48" s="210" t="str">
        <f>IF(L48="Error",IFERROR(VLOOKUP(B48,Sheet1!$A$1:$E$107,3,FALSE),""),"")</f>
        <v/>
      </c>
    </row>
    <row r="49" spans="1:13" ht="14.25" customHeight="1">
      <c r="A49" s="194">
        <v>36</v>
      </c>
      <c r="B49" s="195" t="s">
        <v>96</v>
      </c>
      <c r="C49" s="196" t="s">
        <v>97</v>
      </c>
      <c r="D49" s="196" t="s">
        <v>98</v>
      </c>
      <c r="E49" s="195" t="s">
        <v>99</v>
      </c>
      <c r="F49" s="195" t="s">
        <v>100</v>
      </c>
      <c r="G49" s="197" t="s">
        <v>7</v>
      </c>
      <c r="H49" s="198" t="s">
        <v>76</v>
      </c>
      <c r="I49" s="198" t="s">
        <v>77</v>
      </c>
      <c r="J49" s="197" t="s">
        <v>101</v>
      </c>
      <c r="K49" s="199" t="s">
        <v>79</v>
      </c>
      <c r="L49" s="210" t="str">
        <f>IFERROR(VLOOKUP(B49,Sheet1!$A$1:$E$107,5,FALSE),"")</f>
        <v/>
      </c>
      <c r="M49" s="210" t="str">
        <f>IF(L49="Error",IFERROR(VLOOKUP(B49,Sheet1!$A$1:$E$107,3,FALSE),""),"")</f>
        <v/>
      </c>
    </row>
    <row r="50" spans="1:13" ht="14.25" customHeight="1">
      <c r="A50" s="194">
        <v>37</v>
      </c>
      <c r="B50" s="195" t="s">
        <v>471</v>
      </c>
      <c r="C50" s="196" t="s">
        <v>472</v>
      </c>
      <c r="D50" s="196" t="s">
        <v>188</v>
      </c>
      <c r="E50" s="195" t="s">
        <v>238</v>
      </c>
      <c r="F50" s="195" t="s">
        <v>94</v>
      </c>
      <c r="G50" s="197" t="s">
        <v>59</v>
      </c>
      <c r="H50" s="198" t="s">
        <v>76</v>
      </c>
      <c r="I50" s="198" t="s">
        <v>128</v>
      </c>
      <c r="J50" s="197" t="s">
        <v>473</v>
      </c>
      <c r="K50" s="199" t="s">
        <v>79</v>
      </c>
      <c r="L50" s="210" t="str">
        <f>IFERROR(VLOOKUP(B50,Sheet1!$A$1:$E$107,5,FALSE),"")</f>
        <v/>
      </c>
      <c r="M50" s="210" t="str">
        <f>IF(L50="Error",IFERROR(VLOOKUP(B50,Sheet1!$A$1:$E$107,3,FALSE),""),"")</f>
        <v/>
      </c>
    </row>
    <row r="51" spans="1:13" ht="14.25" customHeight="1">
      <c r="A51" s="194">
        <v>38</v>
      </c>
      <c r="B51" s="195" t="s">
        <v>487</v>
      </c>
      <c r="C51" s="196" t="s">
        <v>411</v>
      </c>
      <c r="D51" s="196" t="s">
        <v>188</v>
      </c>
      <c r="E51" s="195" t="s">
        <v>488</v>
      </c>
      <c r="F51" s="195" t="s">
        <v>75</v>
      </c>
      <c r="G51" s="197" t="s">
        <v>57</v>
      </c>
      <c r="H51" s="198" t="s">
        <v>76</v>
      </c>
      <c r="I51" s="198" t="s">
        <v>77</v>
      </c>
      <c r="J51" s="197" t="s">
        <v>489</v>
      </c>
      <c r="K51" s="199" t="s">
        <v>79</v>
      </c>
      <c r="L51" s="210" t="str">
        <f>IFERROR(VLOOKUP(B51,Sheet1!$A$1:$E$107,5,FALSE),"")</f>
        <v/>
      </c>
      <c r="M51" s="210" t="str">
        <f>IF(L51="Error",IFERROR(VLOOKUP(B51,Sheet1!$A$1:$E$107,3,FALSE),""),"")</f>
        <v/>
      </c>
    </row>
    <row r="52" spans="1:13" ht="14.25" customHeight="1">
      <c r="A52" s="194">
        <v>39</v>
      </c>
      <c r="B52" s="195" t="s">
        <v>410</v>
      </c>
      <c r="C52" s="196" t="s">
        <v>411</v>
      </c>
      <c r="D52" s="196" t="s">
        <v>188</v>
      </c>
      <c r="E52" s="195" t="s">
        <v>412</v>
      </c>
      <c r="F52" s="195" t="s">
        <v>75</v>
      </c>
      <c r="G52" s="197" t="s">
        <v>49</v>
      </c>
      <c r="H52" s="198" t="s">
        <v>76</v>
      </c>
      <c r="I52" s="198" t="s">
        <v>77</v>
      </c>
      <c r="J52" s="197" t="s">
        <v>413</v>
      </c>
      <c r="K52" s="199" t="s">
        <v>79</v>
      </c>
      <c r="L52" s="210" t="str">
        <f>IFERROR(VLOOKUP(B52,Sheet1!$A$1:$E$107,5,FALSE),"")</f>
        <v/>
      </c>
      <c r="M52" s="210" t="str">
        <f>IF(L52="Error",IFERROR(VLOOKUP(B52,Sheet1!$A$1:$E$107,3,FALSE),""),"")</f>
        <v/>
      </c>
    </row>
    <row r="53" spans="1:13" ht="14.25" customHeight="1">
      <c r="A53" s="194">
        <v>40</v>
      </c>
      <c r="B53" s="195" t="s">
        <v>186</v>
      </c>
      <c r="C53" s="196" t="s">
        <v>187</v>
      </c>
      <c r="D53" s="196" t="s">
        <v>188</v>
      </c>
      <c r="E53" s="195" t="s">
        <v>189</v>
      </c>
      <c r="F53" s="195" t="s">
        <v>75</v>
      </c>
      <c r="G53" s="197" t="s">
        <v>26</v>
      </c>
      <c r="H53" s="198" t="s">
        <v>76</v>
      </c>
      <c r="I53" s="198" t="s">
        <v>111</v>
      </c>
      <c r="J53" s="197" t="s">
        <v>190</v>
      </c>
      <c r="K53" s="199" t="s">
        <v>79</v>
      </c>
      <c r="L53" s="210" t="str">
        <f>IFERROR(VLOOKUP(B53,Sheet1!$A$1:$E$107,5,FALSE),"")</f>
        <v/>
      </c>
      <c r="M53" s="210" t="str">
        <f>IF(L53="Error",IFERROR(VLOOKUP(B53,Sheet1!$A$1:$E$107,3,FALSE),""),"")</f>
        <v/>
      </c>
    </row>
    <row r="54" spans="1:13" ht="14.25" customHeight="1">
      <c r="A54" s="194">
        <v>41</v>
      </c>
      <c r="B54" s="195" t="s">
        <v>456</v>
      </c>
      <c r="C54" s="196" t="s">
        <v>97</v>
      </c>
      <c r="D54" s="196" t="s">
        <v>457</v>
      </c>
      <c r="E54" s="195" t="s">
        <v>458</v>
      </c>
      <c r="F54" s="195" t="s">
        <v>100</v>
      </c>
      <c r="G54" s="197" t="s">
        <v>55</v>
      </c>
      <c r="H54" s="198" t="s">
        <v>76</v>
      </c>
      <c r="I54" s="198" t="s">
        <v>128</v>
      </c>
      <c r="J54" s="197" t="s">
        <v>459</v>
      </c>
      <c r="K54" s="199" t="s">
        <v>79</v>
      </c>
      <c r="L54" s="210" t="str">
        <f>IFERROR(VLOOKUP(B54,Sheet1!$A$1:$E$107,5,FALSE),"")</f>
        <v/>
      </c>
      <c r="M54" s="210" t="str">
        <f>IF(L54="Error",IFERROR(VLOOKUP(B54,Sheet1!$A$1:$E$107,3,FALSE),""),"")</f>
        <v/>
      </c>
    </row>
    <row r="55" spans="1:13" ht="14.25" customHeight="1">
      <c r="A55" s="194">
        <v>42</v>
      </c>
      <c r="B55" s="195" t="s">
        <v>285</v>
      </c>
      <c r="C55" s="196" t="s">
        <v>286</v>
      </c>
      <c r="D55" s="196" t="s">
        <v>260</v>
      </c>
      <c r="E55" s="195" t="s">
        <v>287</v>
      </c>
      <c r="F55" s="195" t="s">
        <v>75</v>
      </c>
      <c r="G55" s="197" t="s">
        <v>26</v>
      </c>
      <c r="H55" s="198" t="s">
        <v>76</v>
      </c>
      <c r="I55" s="198" t="s">
        <v>111</v>
      </c>
      <c r="J55" s="197" t="s">
        <v>288</v>
      </c>
      <c r="K55" s="199" t="s">
        <v>79</v>
      </c>
      <c r="L55" s="210" t="str">
        <f>IFERROR(VLOOKUP(B55,Sheet1!$A$1:$E$107,5,FALSE),"")</f>
        <v/>
      </c>
      <c r="M55" s="210" t="str">
        <f>IF(L55="Error",IFERROR(VLOOKUP(B55,Sheet1!$A$1:$E$107,3,FALSE),""),"")</f>
        <v/>
      </c>
    </row>
    <row r="56" spans="1:13" ht="14.25" customHeight="1">
      <c r="A56" s="194">
        <v>43</v>
      </c>
      <c r="B56" s="195" t="s">
        <v>338</v>
      </c>
      <c r="C56" s="196" t="s">
        <v>339</v>
      </c>
      <c r="D56" s="196" t="s">
        <v>340</v>
      </c>
      <c r="E56" s="195" t="s">
        <v>341</v>
      </c>
      <c r="F56" s="195" t="s">
        <v>75</v>
      </c>
      <c r="G56" s="197" t="s">
        <v>42</v>
      </c>
      <c r="H56" s="198" t="s">
        <v>76</v>
      </c>
      <c r="I56" s="198" t="s">
        <v>77</v>
      </c>
      <c r="J56" s="197" t="s">
        <v>342</v>
      </c>
      <c r="K56" s="199" t="s">
        <v>79</v>
      </c>
      <c r="L56" s="210" t="str">
        <f>IFERROR(VLOOKUP(B56,Sheet1!$A$1:$E$107,5,FALSE),"")</f>
        <v/>
      </c>
      <c r="M56" s="210" t="str">
        <f>IF(L56="Error",IFERROR(VLOOKUP(B56,Sheet1!$A$1:$E$107,3,FALSE),""),"")</f>
        <v/>
      </c>
    </row>
    <row r="57" spans="1:13" ht="14.25" customHeight="1">
      <c r="A57" s="194">
        <v>44</v>
      </c>
      <c r="B57" s="195" t="s">
        <v>510</v>
      </c>
      <c r="C57" s="196" t="s">
        <v>108</v>
      </c>
      <c r="D57" s="196" t="s">
        <v>511</v>
      </c>
      <c r="E57" s="195" t="s">
        <v>512</v>
      </c>
      <c r="F57" s="195" t="s">
        <v>100</v>
      </c>
      <c r="G57" s="197" t="s">
        <v>37</v>
      </c>
      <c r="H57" s="198" t="s">
        <v>76</v>
      </c>
      <c r="I57" s="198" t="s">
        <v>77</v>
      </c>
      <c r="J57" s="197" t="s">
        <v>513</v>
      </c>
      <c r="K57" s="199" t="s">
        <v>79</v>
      </c>
      <c r="L57" s="210" t="str">
        <f>IFERROR(VLOOKUP(B57,Sheet1!$A$1:$E$107,5,FALSE),"")</f>
        <v/>
      </c>
      <c r="M57" s="210" t="str">
        <f>IF(L57="Error",IFERROR(VLOOKUP(B57,Sheet1!$A$1:$E$107,3,FALSE),""),"")</f>
        <v/>
      </c>
    </row>
    <row r="58" spans="1:13" ht="14.25" customHeight="1">
      <c r="A58" s="194">
        <v>45</v>
      </c>
      <c r="B58" s="195" t="s">
        <v>226</v>
      </c>
      <c r="C58" s="196" t="s">
        <v>227</v>
      </c>
      <c r="D58" s="196" t="s">
        <v>228</v>
      </c>
      <c r="E58" s="195" t="s">
        <v>229</v>
      </c>
      <c r="F58" s="195" t="s">
        <v>94</v>
      </c>
      <c r="G58" s="197" t="s">
        <v>32</v>
      </c>
      <c r="H58" s="198" t="s">
        <v>76</v>
      </c>
      <c r="I58" s="198" t="s">
        <v>128</v>
      </c>
      <c r="J58" s="197" t="s">
        <v>230</v>
      </c>
      <c r="K58" s="199" t="s">
        <v>79</v>
      </c>
      <c r="L58" s="210" t="str">
        <f>IFERROR(VLOOKUP(B58,Sheet1!$A$1:$E$107,5,FALSE),"")</f>
        <v/>
      </c>
      <c r="M58" s="210" t="str">
        <f>IF(L58="Error",IFERROR(VLOOKUP(B58,Sheet1!$A$1:$E$107,3,FALSE),""),"")</f>
        <v/>
      </c>
    </row>
    <row r="59" spans="1:13" ht="14.25" customHeight="1">
      <c r="A59" s="194">
        <v>46</v>
      </c>
      <c r="B59" s="195" t="s">
        <v>424</v>
      </c>
      <c r="C59" s="196" t="s">
        <v>425</v>
      </c>
      <c r="D59" s="196" t="s">
        <v>426</v>
      </c>
      <c r="E59" s="195" t="s">
        <v>363</v>
      </c>
      <c r="F59" s="195" t="s">
        <v>117</v>
      </c>
      <c r="G59" s="197" t="s">
        <v>51</v>
      </c>
      <c r="H59" s="198" t="s">
        <v>76</v>
      </c>
      <c r="I59" s="198" t="s">
        <v>111</v>
      </c>
      <c r="J59" s="197" t="s">
        <v>427</v>
      </c>
      <c r="K59" s="199" t="s">
        <v>79</v>
      </c>
      <c r="L59" s="210" t="str">
        <f>IFERROR(VLOOKUP(B59,Sheet1!$A$1:$E$107,5,FALSE),"")</f>
        <v/>
      </c>
      <c r="M59" s="210" t="str">
        <f>IF(L59="Error",IFERROR(VLOOKUP(B59,Sheet1!$A$1:$E$107,3,FALSE),""),"")</f>
        <v/>
      </c>
    </row>
    <row r="60" spans="1:13" ht="14.25" customHeight="1">
      <c r="A60" s="194">
        <v>47</v>
      </c>
      <c r="B60" s="195" t="s">
        <v>460</v>
      </c>
      <c r="C60" s="196" t="s">
        <v>108</v>
      </c>
      <c r="D60" s="196" t="s">
        <v>461</v>
      </c>
      <c r="E60" s="195" t="s">
        <v>417</v>
      </c>
      <c r="F60" s="195" t="s">
        <v>100</v>
      </c>
      <c r="G60" s="197" t="s">
        <v>55</v>
      </c>
      <c r="H60" s="198" t="s">
        <v>76</v>
      </c>
      <c r="I60" s="198" t="s">
        <v>128</v>
      </c>
      <c r="J60" s="197" t="s">
        <v>462</v>
      </c>
      <c r="K60" s="199" t="s">
        <v>79</v>
      </c>
      <c r="L60" s="210" t="str">
        <f>IFERROR(VLOOKUP(B60,Sheet1!$A$1:$E$107,5,FALSE),"")</f>
        <v/>
      </c>
      <c r="M60" s="210" t="str">
        <f>IF(L60="Error",IFERROR(VLOOKUP(B60,Sheet1!$A$1:$E$107,3,FALSE),""),"")</f>
        <v/>
      </c>
    </row>
    <row r="61" spans="1:13" ht="14.25" customHeight="1">
      <c r="A61" s="194">
        <v>48</v>
      </c>
      <c r="B61" s="195" t="s">
        <v>191</v>
      </c>
      <c r="C61" s="200" t="s">
        <v>192</v>
      </c>
      <c r="D61" s="196" t="s">
        <v>193</v>
      </c>
      <c r="E61" s="195" t="s">
        <v>143</v>
      </c>
      <c r="F61" s="195" t="s">
        <v>75</v>
      </c>
      <c r="G61" s="197" t="s">
        <v>26</v>
      </c>
      <c r="H61" s="198" t="s">
        <v>76</v>
      </c>
      <c r="I61" s="198" t="s">
        <v>111</v>
      </c>
      <c r="J61" s="197" t="s">
        <v>194</v>
      </c>
      <c r="K61" s="199" t="s">
        <v>79</v>
      </c>
      <c r="L61" s="210" t="str">
        <f>IFERROR(VLOOKUP(B61,Sheet1!$A$1:$E$107,5,FALSE),"")</f>
        <v/>
      </c>
      <c r="M61" s="210" t="str">
        <f>IF(L61="Error",IFERROR(VLOOKUP(B61,Sheet1!$A$1:$E$107,3,FALSE),""),"")</f>
        <v/>
      </c>
    </row>
    <row r="62" spans="1:13" ht="14.25" customHeight="1">
      <c r="A62" s="194">
        <v>49</v>
      </c>
      <c r="B62" s="195" t="s">
        <v>414</v>
      </c>
      <c r="C62" s="196" t="s">
        <v>415</v>
      </c>
      <c r="D62" s="196" t="s">
        <v>416</v>
      </c>
      <c r="E62" s="195" t="s">
        <v>417</v>
      </c>
      <c r="F62" s="195" t="s">
        <v>100</v>
      </c>
      <c r="G62" s="197" t="s">
        <v>49</v>
      </c>
      <c r="H62" s="198" t="s">
        <v>76</v>
      </c>
      <c r="I62" s="198" t="s">
        <v>77</v>
      </c>
      <c r="J62" s="197" t="s">
        <v>418</v>
      </c>
      <c r="K62" s="199" t="s">
        <v>79</v>
      </c>
      <c r="L62" s="210" t="str">
        <f>IFERROR(VLOOKUP(B62,Sheet1!$A$1:$E$107,5,FALSE),"")</f>
        <v/>
      </c>
      <c r="M62" s="210" t="str">
        <f>IF(L62="Error",IFERROR(VLOOKUP(B62,Sheet1!$A$1:$E$107,3,FALSE),""),"")</f>
        <v/>
      </c>
    </row>
    <row r="63" spans="1:13" ht="14.25" customHeight="1">
      <c r="A63" s="194">
        <v>50</v>
      </c>
      <c r="B63" s="195" t="s">
        <v>328</v>
      </c>
      <c r="C63" s="196" t="s">
        <v>108</v>
      </c>
      <c r="D63" s="196" t="s">
        <v>265</v>
      </c>
      <c r="E63" s="195" t="s">
        <v>329</v>
      </c>
      <c r="F63" s="195" t="s">
        <v>75</v>
      </c>
      <c r="G63" s="197" t="s">
        <v>39</v>
      </c>
      <c r="H63" s="198" t="s">
        <v>76</v>
      </c>
      <c r="I63" s="198" t="s">
        <v>128</v>
      </c>
      <c r="J63" s="197" t="s">
        <v>330</v>
      </c>
      <c r="K63" s="199" t="s">
        <v>79</v>
      </c>
      <c r="L63" s="210" t="str">
        <f>IFERROR(VLOOKUP(B63,Sheet1!$A$1:$E$107,5,FALSE),"")</f>
        <v/>
      </c>
      <c r="M63" s="210" t="str">
        <f>IF(L63="Error",IFERROR(VLOOKUP(B63,Sheet1!$A$1:$E$107,3,FALSE),""),"")</f>
        <v/>
      </c>
    </row>
    <row r="64" spans="1:13" ht="14.25" customHeight="1">
      <c r="A64" s="194">
        <v>51</v>
      </c>
      <c r="B64" s="195" t="s">
        <v>102</v>
      </c>
      <c r="C64" s="196" t="s">
        <v>103</v>
      </c>
      <c r="D64" s="196" t="s">
        <v>104</v>
      </c>
      <c r="E64" s="195" t="s">
        <v>105</v>
      </c>
      <c r="F64" s="195" t="s">
        <v>100</v>
      </c>
      <c r="G64" s="197" t="s">
        <v>7</v>
      </c>
      <c r="H64" s="198" t="s">
        <v>76</v>
      </c>
      <c r="I64" s="198" t="s">
        <v>77</v>
      </c>
      <c r="J64" s="197" t="s">
        <v>106</v>
      </c>
      <c r="K64" s="199" t="s">
        <v>79</v>
      </c>
      <c r="L64" s="210" t="str">
        <f>IFERROR(VLOOKUP(B64,Sheet1!$A$1:$E$107,5,FALSE),"")</f>
        <v/>
      </c>
      <c r="M64" s="210" t="str">
        <f>IF(L64="Error",IFERROR(VLOOKUP(B64,Sheet1!$A$1:$E$107,3,FALSE),""),"")</f>
        <v/>
      </c>
    </row>
    <row r="65" spans="1:13" ht="14.25" customHeight="1">
      <c r="A65" s="194">
        <v>52</v>
      </c>
      <c r="B65" s="195" t="s">
        <v>428</v>
      </c>
      <c r="C65" s="196" t="s">
        <v>429</v>
      </c>
      <c r="D65" s="196" t="s">
        <v>430</v>
      </c>
      <c r="E65" s="195" t="s">
        <v>431</v>
      </c>
      <c r="F65" s="195" t="s">
        <v>117</v>
      </c>
      <c r="G65" s="197" t="s">
        <v>51</v>
      </c>
      <c r="H65" s="198" t="s">
        <v>76</v>
      </c>
      <c r="I65" s="198" t="s">
        <v>111</v>
      </c>
      <c r="J65" s="197" t="s">
        <v>432</v>
      </c>
      <c r="K65" s="199" t="s">
        <v>79</v>
      </c>
      <c r="L65" s="210" t="str">
        <f>IFERROR(VLOOKUP(B65,Sheet1!$A$1:$E$107,5,FALSE),"")</f>
        <v/>
      </c>
      <c r="M65" s="210" t="str">
        <f>IF(L65="Error",IFERROR(VLOOKUP(B65,Sheet1!$A$1:$E$107,3,FALSE),""),"")</f>
        <v/>
      </c>
    </row>
    <row r="66" spans="1:13" ht="14.25" customHeight="1">
      <c r="A66" s="194">
        <v>53</v>
      </c>
      <c r="B66" s="195" t="s">
        <v>501</v>
      </c>
      <c r="C66" s="196" t="s">
        <v>502</v>
      </c>
      <c r="D66" s="196" t="s">
        <v>430</v>
      </c>
      <c r="E66" s="195" t="s">
        <v>503</v>
      </c>
      <c r="F66" s="195" t="s">
        <v>100</v>
      </c>
      <c r="G66" s="197" t="s">
        <v>59</v>
      </c>
      <c r="H66" s="198" t="s">
        <v>76</v>
      </c>
      <c r="I66" s="198" t="s">
        <v>128</v>
      </c>
      <c r="J66" s="197" t="s">
        <v>504</v>
      </c>
      <c r="K66" s="199" t="s">
        <v>79</v>
      </c>
      <c r="L66" s="210" t="str">
        <f>IFERROR(VLOOKUP(B66,Sheet1!$A$1:$E$107,5,FALSE),"")</f>
        <v/>
      </c>
      <c r="M66" s="210" t="str">
        <f>IF(L66="Error",IFERROR(VLOOKUP(B66,Sheet1!$A$1:$E$107,3,FALSE),""),"")</f>
        <v/>
      </c>
    </row>
    <row r="67" spans="1:13" ht="14.25" customHeight="1">
      <c r="A67" s="194">
        <v>54</v>
      </c>
      <c r="B67" s="195" t="s">
        <v>140</v>
      </c>
      <c r="C67" s="196" t="s">
        <v>141</v>
      </c>
      <c r="D67" s="196" t="s">
        <v>142</v>
      </c>
      <c r="E67" s="195" t="s">
        <v>143</v>
      </c>
      <c r="F67" s="195" t="s">
        <v>75</v>
      </c>
      <c r="G67" s="197" t="s">
        <v>21</v>
      </c>
      <c r="H67" s="198" t="s">
        <v>76</v>
      </c>
      <c r="I67" s="198" t="s">
        <v>111</v>
      </c>
      <c r="J67" s="197" t="s">
        <v>144</v>
      </c>
      <c r="K67" s="199" t="s">
        <v>79</v>
      </c>
      <c r="L67" s="210" t="str">
        <f>IFERROR(VLOOKUP(B67,Sheet1!$A$1:$E$107,5,FALSE),"")</f>
        <v/>
      </c>
      <c r="M67" s="210" t="str">
        <f>IF(L67="Error",IFERROR(VLOOKUP(B67,Sheet1!$A$1:$E$107,3,FALSE),""),"")</f>
        <v/>
      </c>
    </row>
    <row r="68" spans="1:13" ht="14.25" customHeight="1">
      <c r="A68" s="194">
        <v>55</v>
      </c>
      <c r="B68" s="195" t="s">
        <v>490</v>
      </c>
      <c r="C68" s="196" t="s">
        <v>97</v>
      </c>
      <c r="D68" s="196" t="s">
        <v>491</v>
      </c>
      <c r="E68" s="195" t="s">
        <v>492</v>
      </c>
      <c r="F68" s="195" t="s">
        <v>75</v>
      </c>
      <c r="G68" s="197" t="s">
        <v>57</v>
      </c>
      <c r="H68" s="198" t="s">
        <v>76</v>
      </c>
      <c r="I68" s="198" t="s">
        <v>77</v>
      </c>
      <c r="J68" s="197" t="s">
        <v>493</v>
      </c>
      <c r="K68" s="199" t="s">
        <v>79</v>
      </c>
      <c r="L68" s="210" t="str">
        <f>IFERROR(VLOOKUP(B68,Sheet1!$A$1:$E$107,5,FALSE),"")</f>
        <v/>
      </c>
      <c r="M68" s="210" t="str">
        <f>IF(L68="Error",IFERROR(VLOOKUP(B68,Sheet1!$A$1:$E$107,3,FALSE),""),"")</f>
        <v/>
      </c>
    </row>
    <row r="69" spans="1:13" ht="14.25" customHeight="1">
      <c r="A69" s="194">
        <v>56</v>
      </c>
      <c r="B69" s="195" t="s">
        <v>394</v>
      </c>
      <c r="C69" s="196" t="s">
        <v>395</v>
      </c>
      <c r="D69" s="196" t="s">
        <v>396</v>
      </c>
      <c r="E69" s="195" t="s">
        <v>397</v>
      </c>
      <c r="F69" s="195" t="s">
        <v>100</v>
      </c>
      <c r="G69" s="197" t="s">
        <v>46</v>
      </c>
      <c r="H69" s="198" t="s">
        <v>76</v>
      </c>
      <c r="I69" s="198" t="s">
        <v>128</v>
      </c>
      <c r="J69" s="197" t="s">
        <v>398</v>
      </c>
      <c r="K69" s="199" t="s">
        <v>79</v>
      </c>
      <c r="L69" s="210" t="str">
        <f>IFERROR(VLOOKUP(B69,Sheet1!$A$1:$E$107,5,FALSE),"")</f>
        <v/>
      </c>
      <c r="M69" s="210" t="str">
        <f>IF(L69="Error",IFERROR(VLOOKUP(B69,Sheet1!$A$1:$E$107,3,FALSE),""),"")</f>
        <v/>
      </c>
    </row>
    <row r="70" spans="1:13" ht="14.25" customHeight="1">
      <c r="A70" s="194">
        <v>57</v>
      </c>
      <c r="B70" s="195" t="s">
        <v>508</v>
      </c>
      <c r="C70" s="196" t="s">
        <v>259</v>
      </c>
      <c r="D70" s="196" t="s">
        <v>223</v>
      </c>
      <c r="E70" s="195" t="s">
        <v>481</v>
      </c>
      <c r="F70" s="195" t="s">
        <v>117</v>
      </c>
      <c r="G70" s="197" t="s">
        <v>61</v>
      </c>
      <c r="H70" s="198" t="s">
        <v>76</v>
      </c>
      <c r="I70" s="198" t="s">
        <v>111</v>
      </c>
      <c r="J70" s="197" t="s">
        <v>509</v>
      </c>
      <c r="K70" s="199" t="s">
        <v>79</v>
      </c>
      <c r="L70" s="210" t="str">
        <f>IFERROR(VLOOKUP(B70,Sheet1!$A$1:$E$107,5,FALSE),"")</f>
        <v/>
      </c>
      <c r="M70" s="210" t="str">
        <f>IF(L70="Error",IFERROR(VLOOKUP(B70,Sheet1!$A$1:$E$107,3,FALSE),""),"")</f>
        <v/>
      </c>
    </row>
    <row r="71" spans="1:13" ht="14.25" customHeight="1">
      <c r="A71" s="194">
        <v>58</v>
      </c>
      <c r="B71" s="195" t="s">
        <v>231</v>
      </c>
      <c r="C71" s="196" t="s">
        <v>232</v>
      </c>
      <c r="D71" s="196" t="s">
        <v>223</v>
      </c>
      <c r="E71" s="195" t="s">
        <v>233</v>
      </c>
      <c r="F71" s="195" t="s">
        <v>94</v>
      </c>
      <c r="G71" s="197" t="s">
        <v>32</v>
      </c>
      <c r="H71" s="198" t="s">
        <v>76</v>
      </c>
      <c r="I71" s="198" t="s">
        <v>128</v>
      </c>
      <c r="J71" s="197" t="s">
        <v>234</v>
      </c>
      <c r="K71" s="199" t="s">
        <v>79</v>
      </c>
      <c r="L71" s="210" t="str">
        <f>IFERROR(VLOOKUP(B71,Sheet1!$A$1:$E$107,5,FALSE),"")</f>
        <v/>
      </c>
      <c r="M71" s="210" t="str">
        <f>IF(L71="Error",IFERROR(VLOOKUP(B71,Sheet1!$A$1:$E$107,3,FALSE),""),"")</f>
        <v/>
      </c>
    </row>
    <row r="72" spans="1:13" ht="14.25" customHeight="1">
      <c r="A72" s="194">
        <v>59</v>
      </c>
      <c r="B72" s="195" t="s">
        <v>221</v>
      </c>
      <c r="C72" s="196" t="s">
        <v>222</v>
      </c>
      <c r="D72" s="196" t="s">
        <v>223</v>
      </c>
      <c r="E72" s="195" t="s">
        <v>224</v>
      </c>
      <c r="F72" s="195" t="s">
        <v>100</v>
      </c>
      <c r="G72" s="197" t="s">
        <v>30</v>
      </c>
      <c r="H72" s="198" t="s">
        <v>76</v>
      </c>
      <c r="I72" s="198" t="s">
        <v>77</v>
      </c>
      <c r="J72" s="197" t="s">
        <v>225</v>
      </c>
      <c r="K72" s="199" t="s">
        <v>79</v>
      </c>
      <c r="L72" s="210" t="str">
        <f>IFERROR(VLOOKUP(B72,Sheet1!$A$1:$E$107,5,FALSE),"")</f>
        <v/>
      </c>
      <c r="M72" s="210" t="str">
        <f>IF(L72="Error",IFERROR(VLOOKUP(B72,Sheet1!$A$1:$E$107,3,FALSE),""),"")</f>
        <v/>
      </c>
    </row>
    <row r="73" spans="1:13" ht="14.25" customHeight="1">
      <c r="A73" s="194">
        <v>60</v>
      </c>
      <c r="B73" s="195" t="s">
        <v>343</v>
      </c>
      <c r="C73" s="196" t="s">
        <v>344</v>
      </c>
      <c r="D73" s="196" t="s">
        <v>345</v>
      </c>
      <c r="E73" s="195" t="s">
        <v>346</v>
      </c>
      <c r="F73" s="195" t="s">
        <v>100</v>
      </c>
      <c r="G73" s="197" t="s">
        <v>42</v>
      </c>
      <c r="H73" s="198" t="s">
        <v>76</v>
      </c>
      <c r="I73" s="198" t="s">
        <v>77</v>
      </c>
      <c r="J73" s="197" t="s">
        <v>347</v>
      </c>
      <c r="K73" s="199" t="s">
        <v>79</v>
      </c>
      <c r="L73" s="210" t="str">
        <f>IFERROR(VLOOKUP(B73,Sheet1!$A$1:$E$107,5,FALSE),"")</f>
        <v/>
      </c>
      <c r="M73" s="210" t="str">
        <f>IF(L73="Error",IFERROR(VLOOKUP(B73,Sheet1!$A$1:$E$107,3,FALSE),""),"")</f>
        <v/>
      </c>
    </row>
    <row r="74" spans="1:13" ht="14.25" customHeight="1">
      <c r="A74" s="194">
        <v>61</v>
      </c>
      <c r="B74" s="195" t="s">
        <v>235</v>
      </c>
      <c r="C74" s="196" t="s">
        <v>236</v>
      </c>
      <c r="D74" s="196" t="s">
        <v>237</v>
      </c>
      <c r="E74" s="195" t="s">
        <v>238</v>
      </c>
      <c r="F74" s="195" t="s">
        <v>94</v>
      </c>
      <c r="G74" s="197" t="s">
        <v>32</v>
      </c>
      <c r="H74" s="198" t="s">
        <v>76</v>
      </c>
      <c r="I74" s="198" t="s">
        <v>128</v>
      </c>
      <c r="J74" s="197" t="s">
        <v>239</v>
      </c>
      <c r="K74" s="199" t="s">
        <v>79</v>
      </c>
      <c r="L74" s="210" t="str">
        <f>IFERROR(VLOOKUP(B74,Sheet1!$A$1:$E$107,5,FALSE),"")</f>
        <v/>
      </c>
      <c r="M74" s="210" t="str">
        <f>IF(L74="Error",IFERROR(VLOOKUP(B74,Sheet1!$A$1:$E$107,3,FALSE),""),"")</f>
        <v/>
      </c>
    </row>
    <row r="75" spans="1:13" ht="14.25" customHeight="1">
      <c r="A75" s="194">
        <v>62</v>
      </c>
      <c r="B75" s="195" t="s">
        <v>359</v>
      </c>
      <c r="C75" s="196" t="s">
        <v>360</v>
      </c>
      <c r="D75" s="196" t="s">
        <v>270</v>
      </c>
      <c r="E75" s="195" t="s">
        <v>287</v>
      </c>
      <c r="F75" s="195" t="s">
        <v>117</v>
      </c>
      <c r="G75" s="197" t="s">
        <v>61</v>
      </c>
      <c r="H75" s="198" t="s">
        <v>76</v>
      </c>
      <c r="I75" s="198" t="s">
        <v>111</v>
      </c>
      <c r="J75" s="197" t="s">
        <v>361</v>
      </c>
      <c r="K75" s="199" t="s">
        <v>79</v>
      </c>
      <c r="L75" s="210" t="str">
        <f>IFERROR(VLOOKUP(B75,Sheet1!$A$1:$E$107,5,FALSE),"")</f>
        <v/>
      </c>
      <c r="M75" s="210" t="str">
        <f>IF(L75="Error",IFERROR(VLOOKUP(B75,Sheet1!$A$1:$E$107,3,FALSE),""),"")</f>
        <v/>
      </c>
    </row>
    <row r="76" spans="1:13" ht="14.25" customHeight="1">
      <c r="A76" s="194">
        <v>63</v>
      </c>
      <c r="B76" s="195" t="s">
        <v>244</v>
      </c>
      <c r="C76" s="196" t="s">
        <v>245</v>
      </c>
      <c r="D76" s="196" t="s">
        <v>246</v>
      </c>
      <c r="E76" s="195" t="s">
        <v>247</v>
      </c>
      <c r="F76" s="195" t="s">
        <v>100</v>
      </c>
      <c r="G76" s="197" t="s">
        <v>35</v>
      </c>
      <c r="H76" s="198" t="s">
        <v>76</v>
      </c>
      <c r="I76" s="198" t="s">
        <v>128</v>
      </c>
      <c r="J76" s="197" t="s">
        <v>248</v>
      </c>
      <c r="K76" s="199" t="s">
        <v>79</v>
      </c>
      <c r="L76" s="210" t="str">
        <f>IFERROR(VLOOKUP(B76,Sheet1!$A$1:$E$107,5,FALSE),"")</f>
        <v/>
      </c>
      <c r="M76" s="210" t="str">
        <f>IF(L76="Error",IFERROR(VLOOKUP(B76,Sheet1!$A$1:$E$107,3,FALSE),""),"")</f>
        <v/>
      </c>
    </row>
    <row r="77" spans="1:13" ht="14.25" customHeight="1">
      <c r="A77" s="194">
        <v>64</v>
      </c>
      <c r="B77" s="195" t="s">
        <v>433</v>
      </c>
      <c r="C77" s="196" t="s">
        <v>434</v>
      </c>
      <c r="D77" s="196" t="s">
        <v>246</v>
      </c>
      <c r="E77" s="195" t="s">
        <v>346</v>
      </c>
      <c r="F77" s="195" t="s">
        <v>117</v>
      </c>
      <c r="G77" s="197" t="s">
        <v>51</v>
      </c>
      <c r="H77" s="198" t="s">
        <v>76</v>
      </c>
      <c r="I77" s="198" t="s">
        <v>111</v>
      </c>
      <c r="J77" s="197" t="s">
        <v>435</v>
      </c>
      <c r="K77" s="199" t="s">
        <v>79</v>
      </c>
      <c r="L77" s="210" t="str">
        <f>IFERROR(VLOOKUP(B77,Sheet1!$A$1:$E$107,5,FALSE),"")</f>
        <v/>
      </c>
      <c r="M77" s="210" t="str">
        <f>IF(L77="Error",IFERROR(VLOOKUP(B77,Sheet1!$A$1:$E$107,3,FALSE),""),"")</f>
        <v/>
      </c>
    </row>
    <row r="78" spans="1:13" ht="14.25" customHeight="1">
      <c r="A78" s="194">
        <v>65</v>
      </c>
      <c r="B78" s="195" t="s">
        <v>399</v>
      </c>
      <c r="C78" s="196" t="s">
        <v>400</v>
      </c>
      <c r="D78" s="196" t="s">
        <v>401</v>
      </c>
      <c r="E78" s="195" t="s">
        <v>402</v>
      </c>
      <c r="F78" s="195" t="s">
        <v>100</v>
      </c>
      <c r="G78" s="197" t="s">
        <v>46</v>
      </c>
      <c r="H78" s="198" t="s">
        <v>76</v>
      </c>
      <c r="I78" s="198" t="s">
        <v>128</v>
      </c>
      <c r="J78" s="197" t="s">
        <v>403</v>
      </c>
      <c r="K78" s="199" t="s">
        <v>79</v>
      </c>
      <c r="L78" s="210" t="str">
        <f>IFERROR(VLOOKUP(B78,Sheet1!$A$1:$E$107,5,FALSE),"")</f>
        <v/>
      </c>
      <c r="M78" s="210" t="str">
        <f>IF(L78="Error",IFERROR(VLOOKUP(B78,Sheet1!$A$1:$E$107,3,FALSE),""),"")</f>
        <v/>
      </c>
    </row>
    <row r="79" spans="1:13" ht="14.25" customHeight="1">
      <c r="A79" s="194">
        <v>66</v>
      </c>
      <c r="B79" s="195" t="s">
        <v>494</v>
      </c>
      <c r="C79" s="196" t="s">
        <v>495</v>
      </c>
      <c r="D79" s="196" t="s">
        <v>496</v>
      </c>
      <c r="E79" s="195" t="s">
        <v>497</v>
      </c>
      <c r="F79" s="195" t="s">
        <v>75</v>
      </c>
      <c r="G79" s="197" t="s">
        <v>57</v>
      </c>
      <c r="H79" s="198" t="s">
        <v>76</v>
      </c>
      <c r="I79" s="198" t="s">
        <v>77</v>
      </c>
      <c r="J79" s="197" t="s">
        <v>498</v>
      </c>
      <c r="K79" s="199" t="s">
        <v>79</v>
      </c>
      <c r="L79" s="210" t="str">
        <f>IFERROR(VLOOKUP(B79,Sheet1!$A$1:$E$107,5,FALSE),"")</f>
        <v/>
      </c>
      <c r="M79" s="210" t="str">
        <f>IF(L79="Error",IFERROR(VLOOKUP(B79,Sheet1!$A$1:$E$107,3,FALSE),""),"")</f>
        <v/>
      </c>
    </row>
    <row r="80" spans="1:13" ht="14.25" customHeight="1">
      <c r="A80" s="194">
        <v>67</v>
      </c>
      <c r="B80" s="195" t="s">
        <v>348</v>
      </c>
      <c r="C80" s="196" t="s">
        <v>349</v>
      </c>
      <c r="D80" s="196" t="s">
        <v>188</v>
      </c>
      <c r="E80" s="195" t="s">
        <v>350</v>
      </c>
      <c r="F80" s="195" t="s">
        <v>100</v>
      </c>
      <c r="G80" s="197" t="s">
        <v>42</v>
      </c>
      <c r="H80" s="201" t="s">
        <v>76</v>
      </c>
      <c r="I80" s="201"/>
      <c r="J80" s="197" t="s">
        <v>351</v>
      </c>
      <c r="K80" s="199" t="s">
        <v>119</v>
      </c>
      <c r="L80" s="210" t="str">
        <f>IFERROR(VLOOKUP(B80,Sheet1!$A$1:$E$107,5,FALSE),"")</f>
        <v/>
      </c>
      <c r="M80" s="210" t="str">
        <f>IF(L80="Error",IFERROR(VLOOKUP(B80,Sheet1!$A$1:$E$107,3,FALSE),""),"")</f>
        <v/>
      </c>
    </row>
    <row r="81" spans="1:13" ht="14.25" customHeight="1">
      <c r="A81" s="194"/>
      <c r="B81" s="195" t="s">
        <v>575</v>
      </c>
      <c r="C81" s="196" t="s">
        <v>576</v>
      </c>
      <c r="D81" s="196" t="s">
        <v>577</v>
      </c>
      <c r="E81" s="195" t="s">
        <v>578</v>
      </c>
      <c r="F81" s="195" t="s">
        <v>100</v>
      </c>
      <c r="G81" s="197"/>
      <c r="H81" s="201"/>
      <c r="I81" s="198" t="s">
        <v>77</v>
      </c>
      <c r="J81" s="197"/>
      <c r="K81" s="199"/>
      <c r="L81" s="210" t="str">
        <f>IFERROR(VLOOKUP(B81,Sheet1!$A$1:$E$107,5,FALSE),"")</f>
        <v/>
      </c>
      <c r="M81" s="210" t="str">
        <f>IF(L81="Error",IFERROR(VLOOKUP(B81,Sheet1!$A$1:$E$107,3,FALSE),""),"")</f>
        <v/>
      </c>
    </row>
    <row r="82" spans="1:13" ht="14.25" customHeight="1">
      <c r="A82" s="194"/>
      <c r="B82" s="195" t="s">
        <v>579</v>
      </c>
      <c r="C82" s="196" t="s">
        <v>580</v>
      </c>
      <c r="D82" s="196" t="s">
        <v>581</v>
      </c>
      <c r="E82" s="195" t="s">
        <v>233</v>
      </c>
      <c r="F82" s="195" t="s">
        <v>75</v>
      </c>
      <c r="G82" s="197"/>
      <c r="H82" s="201"/>
      <c r="I82" s="201"/>
      <c r="J82" s="197"/>
      <c r="K82" s="199"/>
      <c r="L82" s="210" t="str">
        <f>IFERROR(VLOOKUP(B82,Sheet1!$A$1:$E$107,5,FALSE),"")</f>
        <v/>
      </c>
      <c r="M82" s="210" t="str">
        <f>IF(L82="Error",IFERROR(VLOOKUP(B82,Sheet1!$A$1:$E$107,3,FALSE),""),"")</f>
        <v/>
      </c>
    </row>
    <row r="83" spans="1:13" ht="14.25" customHeight="1">
      <c r="A83" s="194">
        <v>68</v>
      </c>
      <c r="B83" s="195" t="s">
        <v>249</v>
      </c>
      <c r="C83" s="196" t="s">
        <v>250</v>
      </c>
      <c r="D83" s="196" t="s">
        <v>251</v>
      </c>
      <c r="E83" s="195" t="s">
        <v>252</v>
      </c>
      <c r="F83" s="195" t="s">
        <v>75</v>
      </c>
      <c r="G83" s="202" t="s">
        <v>35</v>
      </c>
      <c r="H83" s="201" t="s">
        <v>76</v>
      </c>
      <c r="I83" s="201"/>
      <c r="J83" s="202" t="s">
        <v>253</v>
      </c>
      <c r="K83" s="199" t="s">
        <v>119</v>
      </c>
      <c r="L83" s="210" t="str">
        <f>IFERROR(VLOOKUP(B83,Sheet1!$A$1:$E$107,5,FALSE),"")</f>
        <v/>
      </c>
      <c r="M83" s="210" t="str">
        <f>IF(L83="Error",IFERROR(VLOOKUP(B83,Sheet1!$A$1:$E$107,3,FALSE),""),"")</f>
        <v/>
      </c>
    </row>
    <row r="84" spans="1:13" ht="14.25" customHeight="1">
      <c r="A84" s="194"/>
      <c r="B84" s="195" t="s">
        <v>582</v>
      </c>
      <c r="C84" s="196" t="s">
        <v>196</v>
      </c>
      <c r="D84" s="196" t="s">
        <v>156</v>
      </c>
      <c r="E84" s="195" t="s">
        <v>528</v>
      </c>
      <c r="F84" s="195" t="s">
        <v>94</v>
      </c>
      <c r="G84" s="197"/>
      <c r="H84" s="201"/>
      <c r="I84" s="198" t="s">
        <v>128</v>
      </c>
      <c r="J84" s="197"/>
      <c r="K84" s="199"/>
      <c r="L84" s="210" t="str">
        <f>IFERROR(VLOOKUP(B84,Sheet1!$A$1:$E$107,5,FALSE),"")</f>
        <v/>
      </c>
      <c r="M84" s="210" t="str">
        <f>IF(L84="Error",IFERROR(VLOOKUP(B84,Sheet1!$A$1:$E$107,3,FALSE),""),"")</f>
        <v/>
      </c>
    </row>
    <row r="85" spans="1:13" ht="14.25" customHeight="1">
      <c r="A85" s="194"/>
      <c r="B85" s="195" t="s">
        <v>583</v>
      </c>
      <c r="C85" s="196" t="s">
        <v>584</v>
      </c>
      <c r="D85" s="196" t="s">
        <v>585</v>
      </c>
      <c r="E85" s="195" t="s">
        <v>586</v>
      </c>
      <c r="F85" s="195" t="s">
        <v>75</v>
      </c>
      <c r="G85" s="197"/>
      <c r="H85" s="201"/>
      <c r="I85" s="201"/>
      <c r="J85" s="197"/>
      <c r="K85" s="199"/>
      <c r="L85" s="210" t="str">
        <f>IFERROR(VLOOKUP(B85,Sheet1!$A$1:$E$107,5,FALSE),"")</f>
        <v/>
      </c>
      <c r="M85" s="210" t="str">
        <f>IF(L85="Error",IFERROR(VLOOKUP(B85,Sheet1!$A$1:$E$107,3,FALSE),""),"")</f>
        <v/>
      </c>
    </row>
    <row r="86" spans="1:13" ht="14.25" customHeight="1">
      <c r="A86" s="194">
        <v>69</v>
      </c>
      <c r="B86" s="195" t="s">
        <v>254</v>
      </c>
      <c r="C86" s="196" t="s">
        <v>164</v>
      </c>
      <c r="D86" s="196" t="s">
        <v>255</v>
      </c>
      <c r="E86" s="195" t="s">
        <v>256</v>
      </c>
      <c r="F86" s="195" t="s">
        <v>75</v>
      </c>
      <c r="G86" s="202" t="s">
        <v>35</v>
      </c>
      <c r="H86" s="201" t="s">
        <v>76</v>
      </c>
      <c r="I86" s="201"/>
      <c r="J86" s="202" t="s">
        <v>257</v>
      </c>
      <c r="K86" s="199" t="s">
        <v>119</v>
      </c>
      <c r="L86" s="210" t="str">
        <f>IFERROR(VLOOKUP(B86,Sheet1!$A$1:$E$107,5,FALSE),"")</f>
        <v/>
      </c>
      <c r="M86" s="210" t="str">
        <f>IF(L86="Error",IFERROR(VLOOKUP(B86,Sheet1!$A$1:$E$107,3,FALSE),""),"")</f>
        <v/>
      </c>
    </row>
    <row r="87" spans="1:13" ht="14.25" customHeight="1">
      <c r="A87" s="194"/>
      <c r="B87" s="203" t="s">
        <v>587</v>
      </c>
      <c r="C87" s="204" t="s">
        <v>588</v>
      </c>
      <c r="D87" s="204" t="s">
        <v>589</v>
      </c>
      <c r="E87" s="203" t="s">
        <v>590</v>
      </c>
      <c r="F87" s="203" t="s">
        <v>100</v>
      </c>
      <c r="G87" s="197"/>
      <c r="H87" s="201"/>
      <c r="I87" s="198" t="s">
        <v>128</v>
      </c>
      <c r="J87" s="197"/>
      <c r="K87" s="199"/>
      <c r="L87" s="210" t="str">
        <f>IFERROR(VLOOKUP(B87,Sheet1!$A$1:$E$107,5,FALSE),"")</f>
        <v/>
      </c>
      <c r="M87" s="210" t="str">
        <f>IF(L87="Error",IFERROR(VLOOKUP(B87,Sheet1!$A$1:$E$107,3,FALSE),""),"")</f>
        <v/>
      </c>
    </row>
    <row r="88" spans="1:13" ht="14.25" customHeight="1">
      <c r="A88" s="194"/>
      <c r="B88" s="195" t="s">
        <v>591</v>
      </c>
      <c r="C88" s="196" t="s">
        <v>592</v>
      </c>
      <c r="D88" s="196" t="s">
        <v>169</v>
      </c>
      <c r="E88" s="195" t="s">
        <v>488</v>
      </c>
      <c r="F88" s="195" t="s">
        <v>75</v>
      </c>
      <c r="G88" s="197"/>
      <c r="H88" s="201"/>
      <c r="I88" s="201"/>
      <c r="J88" s="197"/>
      <c r="K88" s="199"/>
      <c r="L88" s="210" t="str">
        <f>IFERROR(VLOOKUP(B88,Sheet1!$A$1:$E$107,5,FALSE),"")</f>
        <v/>
      </c>
      <c r="M88" s="210" t="str">
        <f>IF(L88="Error",IFERROR(VLOOKUP(B88,Sheet1!$A$1:$E$107,3,FALSE),""),"")</f>
        <v/>
      </c>
    </row>
    <row r="89" spans="1:13" ht="14.25" customHeight="1">
      <c r="A89" s="194">
        <v>70</v>
      </c>
      <c r="B89" s="195" t="s">
        <v>302</v>
      </c>
      <c r="C89" s="196" t="s">
        <v>303</v>
      </c>
      <c r="D89" s="196" t="s">
        <v>278</v>
      </c>
      <c r="E89" s="195" t="s">
        <v>304</v>
      </c>
      <c r="F89" s="195" t="s">
        <v>75</v>
      </c>
      <c r="G89" s="202" t="s">
        <v>37</v>
      </c>
      <c r="H89" s="201" t="s">
        <v>76</v>
      </c>
      <c r="I89" s="201"/>
      <c r="J89" s="202" t="s">
        <v>305</v>
      </c>
      <c r="K89" s="199" t="s">
        <v>119</v>
      </c>
      <c r="L89" s="210" t="str">
        <f>IFERROR(VLOOKUP(B89,Sheet1!$A$1:$E$107,5,FALSE),"")</f>
        <v/>
      </c>
      <c r="M89" s="210" t="str">
        <f>IF(L89="Error",IFERROR(VLOOKUP(B89,Sheet1!$A$1:$E$107,3,FALSE),""),"")</f>
        <v/>
      </c>
    </row>
    <row r="90" spans="1:13" ht="14.25" customHeight="1">
      <c r="A90" s="194"/>
      <c r="B90" s="195" t="s">
        <v>593</v>
      </c>
      <c r="C90" s="196" t="s">
        <v>125</v>
      </c>
      <c r="D90" s="196" t="s">
        <v>594</v>
      </c>
      <c r="E90" s="195" t="s">
        <v>595</v>
      </c>
      <c r="F90" s="195" t="s">
        <v>75</v>
      </c>
      <c r="G90" s="197"/>
      <c r="H90" s="201"/>
      <c r="I90" s="198" t="s">
        <v>77</v>
      </c>
      <c r="J90" s="197"/>
      <c r="K90" s="199"/>
      <c r="L90" s="210" t="str">
        <f>IFERROR(VLOOKUP(B90,Sheet1!$A$1:$E$107,5,FALSE),"")</f>
        <v/>
      </c>
      <c r="M90" s="210" t="str">
        <f>IF(L90="Error",IFERROR(VLOOKUP(B90,Sheet1!$A$1:$E$107,3,FALSE),""),"")</f>
        <v/>
      </c>
    </row>
    <row r="91" spans="1:13" ht="14.25" customHeight="1">
      <c r="A91" s="194"/>
      <c r="B91" s="195" t="s">
        <v>596</v>
      </c>
      <c r="C91" s="196" t="s">
        <v>597</v>
      </c>
      <c r="D91" s="196" t="s">
        <v>598</v>
      </c>
      <c r="E91" s="195" t="s">
        <v>599</v>
      </c>
      <c r="F91" s="195" t="s">
        <v>75</v>
      </c>
      <c r="G91" s="197"/>
      <c r="H91" s="201"/>
      <c r="I91" s="201"/>
      <c r="J91" s="197"/>
      <c r="K91" s="199"/>
      <c r="L91" s="210" t="str">
        <f>IFERROR(VLOOKUP(B91,Sheet1!$A$1:$E$107,5,FALSE),"")</f>
        <v/>
      </c>
      <c r="M91" s="210" t="str">
        <f>IF(L91="Error",IFERROR(VLOOKUP(B91,Sheet1!$A$1:$E$107,3,FALSE),""),"")</f>
        <v/>
      </c>
    </row>
    <row r="92" spans="1:13" ht="14.25" customHeight="1">
      <c r="A92" s="194">
        <v>71</v>
      </c>
      <c r="B92" s="195" t="s">
        <v>306</v>
      </c>
      <c r="C92" s="196" t="s">
        <v>307</v>
      </c>
      <c r="D92" s="196" t="s">
        <v>270</v>
      </c>
      <c r="E92" s="195" t="s">
        <v>308</v>
      </c>
      <c r="F92" s="195" t="s">
        <v>94</v>
      </c>
      <c r="G92" s="202" t="s">
        <v>37</v>
      </c>
      <c r="H92" s="201" t="s">
        <v>76</v>
      </c>
      <c r="I92" s="201"/>
      <c r="J92" s="202" t="s">
        <v>309</v>
      </c>
      <c r="K92" s="199" t="s">
        <v>119</v>
      </c>
      <c r="L92" s="210" t="str">
        <f>IFERROR(VLOOKUP(B92,Sheet1!$A$1:$E$107,5,FALSE),"")</f>
        <v/>
      </c>
      <c r="M92" s="210" t="str">
        <f>IF(L92="Error",IFERROR(VLOOKUP(B92,Sheet1!$A$1:$E$107,3,FALSE),""),"")</f>
        <v/>
      </c>
    </row>
    <row r="93" spans="1:13" ht="14.25" customHeight="1">
      <c r="A93" s="194"/>
      <c r="B93" s="195" t="s">
        <v>600</v>
      </c>
      <c r="C93" s="196" t="s">
        <v>601</v>
      </c>
      <c r="D93" s="196" t="s">
        <v>602</v>
      </c>
      <c r="E93" s="195" t="s">
        <v>603</v>
      </c>
      <c r="F93" s="195" t="s">
        <v>94</v>
      </c>
      <c r="G93" s="197"/>
      <c r="H93" s="201"/>
      <c r="I93" s="198" t="s">
        <v>77</v>
      </c>
      <c r="J93" s="197"/>
      <c r="K93" s="199"/>
      <c r="L93" s="210" t="str">
        <f>IFERROR(VLOOKUP(B93,Sheet1!$A$1:$E$107,5,FALSE),"")</f>
        <v/>
      </c>
      <c r="M93" s="210" t="str">
        <f>IF(L93="Error",IFERROR(VLOOKUP(B93,Sheet1!$A$1:$E$107,3,FALSE),""),"")</f>
        <v/>
      </c>
    </row>
    <row r="94" spans="1:13" ht="14.25" customHeight="1">
      <c r="A94" s="194"/>
      <c r="B94" s="195" t="s">
        <v>604</v>
      </c>
      <c r="C94" s="196" t="s">
        <v>160</v>
      </c>
      <c r="D94" s="196" t="s">
        <v>73</v>
      </c>
      <c r="E94" s="195" t="s">
        <v>605</v>
      </c>
      <c r="F94" s="195" t="s">
        <v>75</v>
      </c>
      <c r="G94" s="197"/>
      <c r="H94" s="201"/>
      <c r="I94" s="201"/>
      <c r="J94" s="197"/>
      <c r="K94" s="199"/>
      <c r="L94" s="210" t="str">
        <f>IFERROR(VLOOKUP(B94,Sheet1!$A$1:$E$107,5,FALSE),"")</f>
        <v/>
      </c>
      <c r="M94" s="210" t="str">
        <f>IF(L94="Error",IFERROR(VLOOKUP(B94,Sheet1!$A$1:$E$107,3,FALSE),""),"")</f>
        <v/>
      </c>
    </row>
    <row r="95" spans="1:13" ht="14.25" customHeight="1">
      <c r="A95" s="194">
        <v>72</v>
      </c>
      <c r="B95" s="195" t="s">
        <v>331</v>
      </c>
      <c r="C95" s="196" t="s">
        <v>86</v>
      </c>
      <c r="D95" s="196" t="s">
        <v>278</v>
      </c>
      <c r="E95" s="195" t="s">
        <v>332</v>
      </c>
      <c r="F95" s="195" t="s">
        <v>100</v>
      </c>
      <c r="G95" s="202" t="s">
        <v>39</v>
      </c>
      <c r="H95" s="201" t="s">
        <v>76</v>
      </c>
      <c r="I95" s="201"/>
      <c r="J95" s="202" t="s">
        <v>333</v>
      </c>
      <c r="K95" s="199" t="s">
        <v>119</v>
      </c>
      <c r="L95" s="210" t="str">
        <f>IFERROR(VLOOKUP(B95,Sheet1!$A$1:$E$107,5,FALSE),"")</f>
        <v/>
      </c>
      <c r="M95" s="210" t="str">
        <f>IF(L95="Error",IFERROR(VLOOKUP(B95,Sheet1!$A$1:$E$107,3,FALSE),""),"")</f>
        <v/>
      </c>
    </row>
    <row r="96" spans="1:13" ht="14.25" customHeight="1">
      <c r="A96" s="194"/>
      <c r="B96" s="195" t="s">
        <v>606</v>
      </c>
      <c r="C96" s="196" t="s">
        <v>391</v>
      </c>
      <c r="D96" s="196" t="s">
        <v>169</v>
      </c>
      <c r="E96" s="195" t="s">
        <v>607</v>
      </c>
      <c r="F96" s="195" t="s">
        <v>100</v>
      </c>
      <c r="G96" s="197"/>
      <c r="H96" s="201"/>
      <c r="I96" s="198" t="s">
        <v>128</v>
      </c>
      <c r="J96" s="197"/>
      <c r="K96" s="199"/>
      <c r="L96" s="210" t="str">
        <f>IFERROR(VLOOKUP(B96,Sheet1!$A$1:$E$107,5,FALSE),"")</f>
        <v/>
      </c>
      <c r="M96" s="210" t="str">
        <f>IF(L96="Error",IFERROR(VLOOKUP(B96,Sheet1!$A$1:$E$107,3,FALSE),""),"")</f>
        <v/>
      </c>
    </row>
    <row r="97" spans="1:13" ht="14.25" customHeight="1">
      <c r="A97" s="194"/>
      <c r="B97" s="195" t="s">
        <v>608</v>
      </c>
      <c r="C97" s="196" t="s">
        <v>609</v>
      </c>
      <c r="D97" s="196" t="s">
        <v>169</v>
      </c>
      <c r="E97" s="195" t="s">
        <v>610</v>
      </c>
      <c r="F97" s="195" t="s">
        <v>94</v>
      </c>
      <c r="G97" s="197"/>
      <c r="H97" s="201"/>
      <c r="I97" s="201"/>
      <c r="J97" s="197"/>
      <c r="K97" s="199"/>
      <c r="L97" s="210" t="str">
        <f>IFERROR(VLOOKUP(B97,Sheet1!$A$1:$E$107,5,FALSE),"")</f>
        <v/>
      </c>
      <c r="M97" s="210" t="str">
        <f>IF(L97="Error",IFERROR(VLOOKUP(B97,Sheet1!$A$1:$E$107,3,FALSE),""),"")</f>
        <v/>
      </c>
    </row>
    <row r="98" spans="1:13" ht="14.25" customHeight="1">
      <c r="A98" s="194">
        <v>73</v>
      </c>
      <c r="B98" s="195" t="s">
        <v>352</v>
      </c>
      <c r="C98" s="196" t="s">
        <v>164</v>
      </c>
      <c r="D98" s="196" t="s">
        <v>353</v>
      </c>
      <c r="E98" s="195" t="s">
        <v>354</v>
      </c>
      <c r="F98" s="195" t="s">
        <v>117</v>
      </c>
      <c r="G98" s="202" t="s">
        <v>49</v>
      </c>
      <c r="H98" s="201" t="s">
        <v>76</v>
      </c>
      <c r="I98" s="201"/>
      <c r="J98" s="202" t="s">
        <v>355</v>
      </c>
      <c r="K98" s="199" t="s">
        <v>119</v>
      </c>
      <c r="L98" s="210" t="str">
        <f>IFERROR(VLOOKUP(B98,Sheet1!$A$1:$E$107,5,FALSE),"")</f>
        <v/>
      </c>
      <c r="M98" s="210" t="str">
        <f>IF(L98="Error",IFERROR(VLOOKUP(B98,Sheet1!$A$1:$E$107,3,FALSE),""),"")</f>
        <v/>
      </c>
    </row>
    <row r="99" spans="1:13" ht="14.25" customHeight="1">
      <c r="A99" s="194"/>
      <c r="B99" s="195" t="s">
        <v>611</v>
      </c>
      <c r="C99" s="196" t="s">
        <v>612</v>
      </c>
      <c r="D99" s="196" t="s">
        <v>613</v>
      </c>
      <c r="E99" s="195" t="s">
        <v>147</v>
      </c>
      <c r="F99" s="195" t="s">
        <v>94</v>
      </c>
      <c r="G99" s="197"/>
      <c r="H99" s="201"/>
      <c r="I99" s="198" t="s">
        <v>77</v>
      </c>
      <c r="J99" s="197"/>
      <c r="K99" s="199"/>
      <c r="L99" s="210" t="str">
        <f>IFERROR(VLOOKUP(B99,Sheet1!$A$1:$E$107,5,FALSE),"")</f>
        <v/>
      </c>
      <c r="M99" s="210" t="str">
        <f>IF(L99="Error",IFERROR(VLOOKUP(B99,Sheet1!$A$1:$E$107,3,FALSE),""),"")</f>
        <v/>
      </c>
    </row>
    <row r="100" spans="1:13" ht="14.25" customHeight="1">
      <c r="A100" s="194"/>
      <c r="B100" s="195" t="s">
        <v>614</v>
      </c>
      <c r="C100" s="196" t="s">
        <v>615</v>
      </c>
      <c r="D100" s="196" t="s">
        <v>367</v>
      </c>
      <c r="E100" s="195" t="s">
        <v>441</v>
      </c>
      <c r="F100" s="195" t="s">
        <v>117</v>
      </c>
      <c r="G100" s="197"/>
      <c r="H100" s="201"/>
      <c r="I100" s="201"/>
      <c r="J100" s="197"/>
      <c r="K100" s="199"/>
      <c r="L100" s="210" t="str">
        <f>IFERROR(VLOOKUP(B100,Sheet1!$A$1:$E$107,5,FALSE),"")</f>
        <v/>
      </c>
      <c r="M100" s="210" t="str">
        <f>IF(L100="Error",IFERROR(VLOOKUP(B100,Sheet1!$A$1:$E$107,3,FALSE),""),"")</f>
        <v/>
      </c>
    </row>
    <row r="101" spans="1:13" ht="14.25" customHeight="1">
      <c r="A101" s="194">
        <v>74</v>
      </c>
      <c r="B101" s="195" t="s">
        <v>356</v>
      </c>
      <c r="C101" s="196" t="s">
        <v>125</v>
      </c>
      <c r="D101" s="196" t="s">
        <v>357</v>
      </c>
      <c r="E101" s="195" t="s">
        <v>210</v>
      </c>
      <c r="F101" s="195" t="s">
        <v>75</v>
      </c>
      <c r="G101" s="202" t="s">
        <v>49</v>
      </c>
      <c r="H101" s="201" t="s">
        <v>76</v>
      </c>
      <c r="I101" s="201"/>
      <c r="J101" s="202" t="s">
        <v>358</v>
      </c>
      <c r="K101" s="199" t="s">
        <v>119</v>
      </c>
      <c r="L101" s="210" t="str">
        <f>IFERROR(VLOOKUP(B101,Sheet1!$A$1:$E$107,5,FALSE),"")</f>
        <v/>
      </c>
      <c r="M101" s="210" t="str">
        <f>IF(L101="Error",IFERROR(VLOOKUP(B101,Sheet1!$A$1:$E$107,3,FALSE),""),"")</f>
        <v/>
      </c>
    </row>
    <row r="102" spans="1:13" ht="14.25" customHeight="1">
      <c r="A102" s="194"/>
      <c r="B102" s="195" t="s">
        <v>616</v>
      </c>
      <c r="C102" s="196" t="s">
        <v>617</v>
      </c>
      <c r="D102" s="196" t="s">
        <v>375</v>
      </c>
      <c r="E102" s="195" t="s">
        <v>618</v>
      </c>
      <c r="F102" s="195" t="s">
        <v>75</v>
      </c>
      <c r="G102" s="197"/>
      <c r="H102" s="201"/>
      <c r="I102" s="198" t="s">
        <v>77</v>
      </c>
      <c r="J102" s="197"/>
      <c r="K102" s="199"/>
      <c r="L102" s="210" t="str">
        <f>IFERROR(VLOOKUP(B102,Sheet1!$A$1:$E$107,5,FALSE),"")</f>
        <v/>
      </c>
      <c r="M102" s="210" t="str">
        <f>IF(L102="Error",IFERROR(VLOOKUP(B102,Sheet1!$A$1:$E$107,3,FALSE),""),"")</f>
        <v/>
      </c>
    </row>
    <row r="103" spans="1:13" ht="14.25" customHeight="1">
      <c r="A103" s="194"/>
      <c r="B103" s="195" t="s">
        <v>619</v>
      </c>
      <c r="C103" s="196" t="s">
        <v>620</v>
      </c>
      <c r="D103" s="196" t="s">
        <v>169</v>
      </c>
      <c r="E103" s="195" t="s">
        <v>621</v>
      </c>
      <c r="F103" s="195" t="s">
        <v>75</v>
      </c>
      <c r="G103" s="197"/>
      <c r="H103" s="201"/>
      <c r="I103" s="201"/>
      <c r="J103" s="197"/>
      <c r="K103" s="199"/>
      <c r="L103" s="210" t="str">
        <f>IFERROR(VLOOKUP(B103,Sheet1!$A$1:$E$107,5,FALSE),"")</f>
        <v/>
      </c>
      <c r="M103" s="210" t="str">
        <f>IF(L103="Error",IFERROR(VLOOKUP(B103,Sheet1!$A$1:$E$107,3,FALSE),""),"")</f>
        <v/>
      </c>
    </row>
    <row r="104" spans="1:13" ht="14.25" customHeight="1">
      <c r="A104" s="194">
        <v>75</v>
      </c>
      <c r="B104" s="195" t="s">
        <v>522</v>
      </c>
      <c r="C104" s="196" t="s">
        <v>523</v>
      </c>
      <c r="D104" s="196" t="s">
        <v>401</v>
      </c>
      <c r="E104" s="195" t="s">
        <v>524</v>
      </c>
      <c r="F104" s="195" t="s">
        <v>75</v>
      </c>
      <c r="G104" s="202" t="s">
        <v>46</v>
      </c>
      <c r="H104" s="201" t="s">
        <v>76</v>
      </c>
      <c r="I104" s="201"/>
      <c r="J104" s="202" t="s">
        <v>525</v>
      </c>
      <c r="K104" s="199" t="s">
        <v>119</v>
      </c>
      <c r="L104" s="210" t="str">
        <f>IFERROR(VLOOKUP(B104,Sheet1!$A$1:$E$107,5,FALSE),"")</f>
        <v/>
      </c>
      <c r="M104" s="210" t="str">
        <f>IF(L104="Error",IFERROR(VLOOKUP(B104,Sheet1!$A$1:$E$107,3,FALSE),""),"")</f>
        <v/>
      </c>
    </row>
    <row r="105" spans="1:13" ht="14.25" customHeight="1">
      <c r="A105" s="194"/>
      <c r="B105" s="195" t="s">
        <v>622</v>
      </c>
      <c r="C105" s="196" t="s">
        <v>623</v>
      </c>
      <c r="D105" s="196" t="s">
        <v>260</v>
      </c>
      <c r="E105" s="195" t="s">
        <v>624</v>
      </c>
      <c r="F105" s="195" t="s">
        <v>94</v>
      </c>
      <c r="G105" s="197"/>
      <c r="H105" s="201"/>
      <c r="I105" s="198" t="s">
        <v>128</v>
      </c>
      <c r="J105" s="197"/>
      <c r="K105" s="199"/>
      <c r="L105" s="210" t="str">
        <f>IFERROR(VLOOKUP(B105,Sheet1!$A$1:$E$107,5,FALSE),"")</f>
        <v/>
      </c>
      <c r="M105" s="210" t="str">
        <f>IF(L105="Error",IFERROR(VLOOKUP(B105,Sheet1!$A$1:$E$107,3,FALSE),""),"")</f>
        <v/>
      </c>
    </row>
    <row r="106" spans="1:13" ht="14.25" customHeight="1">
      <c r="A106" s="194"/>
      <c r="B106" s="195" t="s">
        <v>625</v>
      </c>
      <c r="C106" s="196" t="s">
        <v>626</v>
      </c>
      <c r="D106" s="196" t="s">
        <v>627</v>
      </c>
      <c r="E106" s="195" t="s">
        <v>628</v>
      </c>
      <c r="F106" s="195" t="s">
        <v>75</v>
      </c>
      <c r="G106" s="197"/>
      <c r="H106" s="201"/>
      <c r="I106" s="201"/>
      <c r="J106" s="197"/>
      <c r="K106" s="199"/>
      <c r="L106" s="210" t="str">
        <f>IFERROR(VLOOKUP(B106,Sheet1!$A$1:$E$107,5,FALSE),"")</f>
        <v/>
      </c>
      <c r="M106" s="210" t="str">
        <f>IF(L106="Error",IFERROR(VLOOKUP(B106,Sheet1!$A$1:$E$107,3,FALSE),""),"")</f>
        <v/>
      </c>
    </row>
    <row r="107" spans="1:13" ht="14.25" customHeight="1">
      <c r="A107" s="194">
        <v>76</v>
      </c>
      <c r="B107" s="195" t="s">
        <v>199</v>
      </c>
      <c r="C107" s="196" t="s">
        <v>200</v>
      </c>
      <c r="D107" s="196" t="s">
        <v>201</v>
      </c>
      <c r="E107" s="195" t="s">
        <v>122</v>
      </c>
      <c r="F107" s="195" t="s">
        <v>117</v>
      </c>
      <c r="G107" s="202" t="s">
        <v>27</v>
      </c>
      <c r="H107" s="201" t="s">
        <v>76</v>
      </c>
      <c r="I107" s="201"/>
      <c r="J107" s="202" t="s">
        <v>202</v>
      </c>
      <c r="K107" s="199" t="s">
        <v>119</v>
      </c>
      <c r="L107" s="210" t="str">
        <f>IFERROR(VLOOKUP(B107,Sheet1!$A$1:$E$107,5,FALSE),"")</f>
        <v/>
      </c>
      <c r="M107" s="210" t="str">
        <f>IF(L107="Error",IFERROR(VLOOKUP(B107,Sheet1!$A$1:$E$107,3,FALSE),""),"")</f>
        <v/>
      </c>
    </row>
    <row r="108" spans="1:13" ht="14.25" customHeight="1">
      <c r="A108" s="194"/>
      <c r="B108" s="195" t="s">
        <v>629</v>
      </c>
      <c r="C108" s="196" t="s">
        <v>150</v>
      </c>
      <c r="D108" s="196" t="s">
        <v>457</v>
      </c>
      <c r="E108" s="195" t="s">
        <v>630</v>
      </c>
      <c r="F108" s="195" t="s">
        <v>117</v>
      </c>
      <c r="G108" s="197"/>
      <c r="H108" s="201"/>
      <c r="I108" s="198" t="s">
        <v>128</v>
      </c>
      <c r="J108" s="197"/>
      <c r="K108" s="199"/>
      <c r="L108" s="210" t="str">
        <f>IFERROR(VLOOKUP(B108,Sheet1!$A$1:$E$107,5,FALSE),"")</f>
        <v/>
      </c>
      <c r="M108" s="210" t="str">
        <f>IF(L108="Error",IFERROR(VLOOKUP(B108,Sheet1!$A$1:$E$107,3,FALSE),""),"")</f>
        <v/>
      </c>
    </row>
    <row r="109" spans="1:13" ht="14.25" customHeight="1">
      <c r="A109" s="194"/>
      <c r="B109" s="195" t="s">
        <v>631</v>
      </c>
      <c r="C109" s="196" t="s">
        <v>200</v>
      </c>
      <c r="D109" s="196" t="s">
        <v>375</v>
      </c>
      <c r="E109" s="195" t="s">
        <v>632</v>
      </c>
      <c r="F109" s="195" t="s">
        <v>117</v>
      </c>
      <c r="G109" s="197"/>
      <c r="H109" s="201"/>
      <c r="I109" s="201"/>
      <c r="J109" s="197"/>
      <c r="K109" s="199"/>
      <c r="L109" s="210" t="str">
        <f>IFERROR(VLOOKUP(B109,Sheet1!$A$1:$E$107,5,FALSE),"")</f>
        <v/>
      </c>
      <c r="M109" s="210" t="str">
        <f>IF(L109="Error",IFERROR(VLOOKUP(B109,Sheet1!$A$1:$E$107,3,FALSE),""),"")</f>
        <v/>
      </c>
    </row>
    <row r="110" spans="1:13" ht="14.25" customHeight="1">
      <c r="A110" s="194">
        <v>77</v>
      </c>
      <c r="B110" s="195" t="s">
        <v>203</v>
      </c>
      <c r="C110" s="196" t="s">
        <v>204</v>
      </c>
      <c r="D110" s="196" t="s">
        <v>98</v>
      </c>
      <c r="E110" s="195" t="s">
        <v>205</v>
      </c>
      <c r="F110" s="195" t="s">
        <v>94</v>
      </c>
      <c r="G110" s="202" t="s">
        <v>27</v>
      </c>
      <c r="H110" s="201" t="s">
        <v>76</v>
      </c>
      <c r="I110" s="201"/>
      <c r="J110" s="202" t="s">
        <v>206</v>
      </c>
      <c r="K110" s="199" t="s">
        <v>119</v>
      </c>
      <c r="L110" s="210" t="str">
        <f>IFERROR(VLOOKUP(B110,Sheet1!$A$1:$E$107,5,FALSE),"")</f>
        <v/>
      </c>
      <c r="M110" s="210" t="str">
        <f>IF(L110="Error",IFERROR(VLOOKUP(B110,Sheet1!$A$1:$E$107,3,FALSE),""),"")</f>
        <v/>
      </c>
    </row>
    <row r="111" spans="1:13" ht="14.25" customHeight="1">
      <c r="A111" s="194"/>
      <c r="B111" s="195" t="s">
        <v>633</v>
      </c>
      <c r="C111" s="196" t="s">
        <v>634</v>
      </c>
      <c r="D111" s="196" t="s">
        <v>132</v>
      </c>
      <c r="E111" s="195" t="s">
        <v>635</v>
      </c>
      <c r="F111" s="195" t="s">
        <v>94</v>
      </c>
      <c r="G111" s="197"/>
      <c r="H111" s="201"/>
      <c r="I111" s="198" t="s">
        <v>128</v>
      </c>
      <c r="J111" s="197"/>
      <c r="K111" s="199"/>
      <c r="L111" s="210" t="str">
        <f>IFERROR(VLOOKUP(B111,Sheet1!$A$1:$E$107,5,FALSE),"")</f>
        <v/>
      </c>
      <c r="M111" s="210" t="str">
        <f>IF(L111="Error",IFERROR(VLOOKUP(B111,Sheet1!$A$1:$E$107,3,FALSE),""),"")</f>
        <v/>
      </c>
    </row>
    <row r="112" spans="1:13" ht="14.25" customHeight="1">
      <c r="A112" s="194"/>
      <c r="B112" s="195" t="s">
        <v>636</v>
      </c>
      <c r="C112" s="196" t="s">
        <v>150</v>
      </c>
      <c r="D112" s="196" t="s">
        <v>251</v>
      </c>
      <c r="E112" s="195" t="s">
        <v>637</v>
      </c>
      <c r="F112" s="195" t="s">
        <v>94</v>
      </c>
      <c r="G112" s="197"/>
      <c r="H112" s="201"/>
      <c r="I112" s="201"/>
      <c r="J112" s="197"/>
      <c r="K112" s="199"/>
      <c r="L112" s="210" t="str">
        <f>IFERROR(VLOOKUP(B112,Sheet1!$A$1:$E$107,5,FALSE),"")</f>
        <v/>
      </c>
      <c r="M112" s="210" t="str">
        <f>IF(L112="Error",IFERROR(VLOOKUP(B112,Sheet1!$A$1:$E$107,3,FALSE),""),"")</f>
        <v/>
      </c>
    </row>
    <row r="113" spans="1:13" ht="14.25" customHeight="1">
      <c r="A113" s="194">
        <v>78</v>
      </c>
      <c r="B113" s="195" t="s">
        <v>207</v>
      </c>
      <c r="C113" s="196" t="s">
        <v>208</v>
      </c>
      <c r="D113" s="196" t="s">
        <v>209</v>
      </c>
      <c r="E113" s="195" t="s">
        <v>210</v>
      </c>
      <c r="F113" s="195" t="s">
        <v>94</v>
      </c>
      <c r="G113" s="202" t="s">
        <v>27</v>
      </c>
      <c r="H113" s="201" t="s">
        <v>76</v>
      </c>
      <c r="I113" s="201"/>
      <c r="J113" s="202" t="s">
        <v>211</v>
      </c>
      <c r="K113" s="199" t="s">
        <v>119</v>
      </c>
      <c r="L113" s="210" t="str">
        <f>IFERROR(VLOOKUP(B113,Sheet1!$A$1:$E$107,5,FALSE),"")</f>
        <v/>
      </c>
      <c r="M113" s="210" t="str">
        <f>IF(L113="Error",IFERROR(VLOOKUP(B113,Sheet1!$A$1:$E$107,3,FALSE),""),"")</f>
        <v/>
      </c>
    </row>
    <row r="114" spans="1:13" ht="14.25" customHeight="1">
      <c r="A114" s="194"/>
      <c r="B114" s="195" t="s">
        <v>638</v>
      </c>
      <c r="C114" s="196" t="s">
        <v>349</v>
      </c>
      <c r="D114" s="196" t="s">
        <v>375</v>
      </c>
      <c r="E114" s="195" t="s">
        <v>639</v>
      </c>
      <c r="F114" s="195" t="s">
        <v>94</v>
      </c>
      <c r="G114" s="197"/>
      <c r="H114" s="201"/>
      <c r="I114" s="198" t="s">
        <v>128</v>
      </c>
      <c r="J114" s="197"/>
      <c r="K114" s="199"/>
      <c r="L114" s="210" t="str">
        <f>IFERROR(VLOOKUP(B114,Sheet1!$A$1:$E$107,5,FALSE),"")</f>
        <v/>
      </c>
      <c r="M114" s="210" t="str">
        <f>IF(L114="Error",IFERROR(VLOOKUP(B114,Sheet1!$A$1:$E$107,3,FALSE),""),"")</f>
        <v/>
      </c>
    </row>
    <row r="115" spans="1:13" ht="14.25" customHeight="1">
      <c r="A115" s="194"/>
      <c r="B115" s="195" t="s">
        <v>640</v>
      </c>
      <c r="C115" s="196" t="s">
        <v>641</v>
      </c>
      <c r="D115" s="196" t="s">
        <v>87</v>
      </c>
      <c r="E115" s="195" t="s">
        <v>642</v>
      </c>
      <c r="F115" s="195" t="s">
        <v>94</v>
      </c>
      <c r="G115" s="197"/>
      <c r="H115" s="201"/>
      <c r="I115" s="201"/>
      <c r="J115" s="197"/>
      <c r="K115" s="199"/>
      <c r="L115" s="210" t="str">
        <f>IFERROR(VLOOKUP(B115,Sheet1!$A$1:$E$107,5,FALSE),"")</f>
        <v/>
      </c>
      <c r="M115" s="210" t="str">
        <f>IF(L115="Error",IFERROR(VLOOKUP(B115,Sheet1!$A$1:$E$107,3,FALSE),""),"")</f>
        <v/>
      </c>
    </row>
    <row r="116" spans="1:13" ht="14.25" customHeight="1">
      <c r="A116" s="194">
        <v>79</v>
      </c>
      <c r="B116" s="195" t="s">
        <v>381</v>
      </c>
      <c r="C116" s="196" t="s">
        <v>382</v>
      </c>
      <c r="D116" s="196" t="s">
        <v>260</v>
      </c>
      <c r="E116" s="195" t="s">
        <v>296</v>
      </c>
      <c r="F116" s="195" t="s">
        <v>117</v>
      </c>
      <c r="G116" s="202" t="s">
        <v>45</v>
      </c>
      <c r="H116" s="201" t="s">
        <v>76</v>
      </c>
      <c r="I116" s="201"/>
      <c r="J116" s="202" t="s">
        <v>383</v>
      </c>
      <c r="K116" s="199" t="s">
        <v>119</v>
      </c>
      <c r="L116" s="210" t="str">
        <f>IFERROR(VLOOKUP(B116,Sheet1!$A$1:$E$107,5,FALSE),"")</f>
        <v/>
      </c>
      <c r="M116" s="210" t="str">
        <f>IF(L116="Error",IFERROR(VLOOKUP(B116,Sheet1!$A$1:$E$107,3,FALSE),""),"")</f>
        <v/>
      </c>
    </row>
    <row r="117" spans="1:13" ht="14.25" customHeight="1">
      <c r="A117" s="194"/>
      <c r="B117" s="195" t="s">
        <v>643</v>
      </c>
      <c r="C117" s="196" t="s">
        <v>349</v>
      </c>
      <c r="D117" s="196" t="s">
        <v>644</v>
      </c>
      <c r="E117" s="195" t="s">
        <v>628</v>
      </c>
      <c r="F117" s="195" t="s">
        <v>117</v>
      </c>
      <c r="G117" s="197"/>
      <c r="H117" s="201"/>
      <c r="I117" s="198" t="s">
        <v>111</v>
      </c>
      <c r="J117" s="197"/>
      <c r="K117" s="199"/>
      <c r="L117" s="210" t="str">
        <f>IFERROR(VLOOKUP(B117,Sheet1!$A$1:$E$107,5,FALSE),"")</f>
        <v/>
      </c>
      <c r="M117" s="210" t="str">
        <f>IF(L117="Error",IFERROR(VLOOKUP(B117,Sheet1!$A$1:$E$107,3,FALSE),""),"")</f>
        <v/>
      </c>
    </row>
    <row r="118" spans="1:13" ht="14.25" customHeight="1">
      <c r="A118" s="194"/>
      <c r="B118" s="195" t="s">
        <v>645</v>
      </c>
      <c r="C118" s="196" t="s">
        <v>646</v>
      </c>
      <c r="D118" s="196" t="s">
        <v>188</v>
      </c>
      <c r="E118" s="195" t="s">
        <v>528</v>
      </c>
      <c r="F118" s="195" t="s">
        <v>117</v>
      </c>
      <c r="G118" s="197"/>
      <c r="H118" s="201"/>
      <c r="I118" s="201"/>
      <c r="J118" s="197"/>
      <c r="K118" s="199"/>
      <c r="L118" s="210" t="str">
        <f>IFERROR(VLOOKUP(B118,Sheet1!$A$1:$E$107,5,FALSE),"")</f>
        <v/>
      </c>
      <c r="M118" s="210" t="str">
        <f>IF(L118="Error",IFERROR(VLOOKUP(B118,Sheet1!$A$1:$E$107,3,FALSE),""),"")</f>
        <v/>
      </c>
    </row>
    <row r="119" spans="1:13" ht="14.25" customHeight="1">
      <c r="A119" s="194">
        <v>80</v>
      </c>
      <c r="B119" s="195" t="s">
        <v>384</v>
      </c>
      <c r="C119" s="196" t="s">
        <v>196</v>
      </c>
      <c r="D119" s="196" t="s">
        <v>169</v>
      </c>
      <c r="E119" s="195" t="s">
        <v>385</v>
      </c>
      <c r="F119" s="195" t="s">
        <v>100</v>
      </c>
      <c r="G119" s="202" t="s">
        <v>45</v>
      </c>
      <c r="H119" s="201" t="s">
        <v>76</v>
      </c>
      <c r="I119" s="201"/>
      <c r="J119" s="202" t="s">
        <v>386</v>
      </c>
      <c r="K119" s="199" t="s">
        <v>119</v>
      </c>
      <c r="L119" s="210" t="str">
        <f>IFERROR(VLOOKUP(B119,Sheet1!$A$1:$E$107,5,FALSE),"")</f>
        <v/>
      </c>
      <c r="M119" s="210" t="str">
        <f>IF(L119="Error",IFERROR(VLOOKUP(B119,Sheet1!$A$1:$E$107,3,FALSE),""),"")</f>
        <v/>
      </c>
    </row>
    <row r="120" spans="1:13" ht="14.25" customHeight="1">
      <c r="A120" s="194"/>
      <c r="B120" s="195" t="s">
        <v>647</v>
      </c>
      <c r="C120" s="196" t="s">
        <v>648</v>
      </c>
      <c r="D120" s="196" t="s">
        <v>649</v>
      </c>
      <c r="E120" s="195" t="s">
        <v>650</v>
      </c>
      <c r="F120" s="195" t="s">
        <v>100</v>
      </c>
      <c r="G120" s="197"/>
      <c r="H120" s="201"/>
      <c r="I120" s="198" t="s">
        <v>111</v>
      </c>
      <c r="J120" s="197"/>
      <c r="K120" s="199"/>
      <c r="L120" s="210" t="str">
        <f>IFERROR(VLOOKUP(B120,Sheet1!$A$1:$E$107,5,FALSE),"")</f>
        <v/>
      </c>
      <c r="M120" s="210" t="str">
        <f>IF(L120="Error",IFERROR(VLOOKUP(B120,Sheet1!$A$1:$E$107,3,FALSE),""),"")</f>
        <v/>
      </c>
    </row>
    <row r="121" spans="1:13" ht="14.25" customHeight="1">
      <c r="A121" s="194"/>
      <c r="B121" s="195" t="s">
        <v>651</v>
      </c>
      <c r="C121" s="196" t="s">
        <v>652</v>
      </c>
      <c r="D121" s="196" t="s">
        <v>653</v>
      </c>
      <c r="E121" s="195" t="s">
        <v>346</v>
      </c>
      <c r="F121" s="195" t="s">
        <v>75</v>
      </c>
      <c r="G121" s="197"/>
      <c r="H121" s="201"/>
      <c r="I121" s="201"/>
      <c r="J121" s="197"/>
      <c r="K121" s="199"/>
      <c r="L121" s="210" t="str">
        <f>IFERROR(VLOOKUP(B121,Sheet1!$A$1:$E$107,5,FALSE),"")</f>
        <v/>
      </c>
      <c r="M121" s="210" t="str">
        <f>IF(L121="Error",IFERROR(VLOOKUP(B121,Sheet1!$A$1:$E$107,3,FALSE),""),"")</f>
        <v/>
      </c>
    </row>
    <row r="122" spans="1:13" ht="14.25" customHeight="1">
      <c r="A122" s="194">
        <v>81</v>
      </c>
      <c r="B122" s="195" t="s">
        <v>113</v>
      </c>
      <c r="C122" s="196" t="s">
        <v>114</v>
      </c>
      <c r="D122" s="196" t="s">
        <v>115</v>
      </c>
      <c r="E122" s="195" t="s">
        <v>116</v>
      </c>
      <c r="F122" s="195" t="s">
        <v>117</v>
      </c>
      <c r="G122" s="202" t="s">
        <v>11</v>
      </c>
      <c r="H122" s="201" t="s">
        <v>76</v>
      </c>
      <c r="I122" s="201"/>
      <c r="J122" s="202" t="s">
        <v>118</v>
      </c>
      <c r="K122" s="199" t="s">
        <v>119</v>
      </c>
      <c r="L122" s="210" t="str">
        <f>IFERROR(VLOOKUP(B122,Sheet1!$A$1:$E$107,5,FALSE),"")</f>
        <v/>
      </c>
      <c r="M122" s="210" t="str">
        <f>IF(L122="Error",IFERROR(VLOOKUP(B122,Sheet1!$A$1:$E$107,3,FALSE),""),"")</f>
        <v/>
      </c>
    </row>
    <row r="123" spans="1:13" ht="14.25" customHeight="1">
      <c r="A123" s="194"/>
      <c r="B123" s="195" t="s">
        <v>654</v>
      </c>
      <c r="C123" s="196" t="s">
        <v>655</v>
      </c>
      <c r="D123" s="196" t="s">
        <v>169</v>
      </c>
      <c r="E123" s="195" t="s">
        <v>656</v>
      </c>
      <c r="F123" s="195" t="s">
        <v>117</v>
      </c>
      <c r="G123" s="197"/>
      <c r="H123" s="201"/>
      <c r="I123" s="198" t="s">
        <v>111</v>
      </c>
      <c r="J123" s="197"/>
      <c r="K123" s="199"/>
      <c r="L123" s="210" t="str">
        <f>IFERROR(VLOOKUP(B123,Sheet1!$A$1:$E$107,5,FALSE),"")</f>
        <v/>
      </c>
      <c r="M123" s="210" t="str">
        <f>IF(L123="Error",IFERROR(VLOOKUP(B123,Sheet1!$A$1:$E$107,3,FALSE),""),"")</f>
        <v/>
      </c>
    </row>
    <row r="124" spans="1:13" ht="14.25" customHeight="1">
      <c r="A124" s="194"/>
      <c r="B124" s="195" t="s">
        <v>657</v>
      </c>
      <c r="C124" s="196" t="s">
        <v>658</v>
      </c>
      <c r="D124" s="196" t="s">
        <v>659</v>
      </c>
      <c r="E124" s="195" t="s">
        <v>656</v>
      </c>
      <c r="F124" s="195" t="s">
        <v>75</v>
      </c>
      <c r="G124" s="197"/>
      <c r="H124" s="201"/>
      <c r="I124" s="201"/>
      <c r="J124" s="197"/>
      <c r="K124" s="199"/>
      <c r="L124" s="210" t="str">
        <f>IFERROR(VLOOKUP(B124,Sheet1!$A$1:$E$107,5,FALSE),"")</f>
        <v/>
      </c>
      <c r="M124" s="210" t="str">
        <f>IF(L124="Error",IFERROR(VLOOKUP(B124,Sheet1!$A$1:$E$107,3,FALSE),""),"")</f>
        <v/>
      </c>
    </row>
    <row r="125" spans="1:13" ht="14.25" customHeight="1">
      <c r="A125" s="194">
        <v>82</v>
      </c>
      <c r="B125" s="195" t="s">
        <v>120</v>
      </c>
      <c r="C125" s="196" t="s">
        <v>121</v>
      </c>
      <c r="D125" s="196" t="s">
        <v>98</v>
      </c>
      <c r="E125" s="195" t="s">
        <v>122</v>
      </c>
      <c r="F125" s="195" t="s">
        <v>117</v>
      </c>
      <c r="G125" s="202" t="s">
        <v>11</v>
      </c>
      <c r="H125" s="201" t="s">
        <v>76</v>
      </c>
      <c r="I125" s="201"/>
      <c r="J125" s="202" t="s">
        <v>660</v>
      </c>
      <c r="K125" s="199" t="s">
        <v>119</v>
      </c>
      <c r="L125" s="210" t="str">
        <f>IFERROR(VLOOKUP(B125,Sheet1!$A$1:$E$107,5,FALSE),"")</f>
        <v/>
      </c>
      <c r="M125" s="210" t="str">
        <f>IF(L125="Error",IFERROR(VLOOKUP(B125,Sheet1!$A$1:$E$107,3,FALSE),""),"")</f>
        <v/>
      </c>
    </row>
    <row r="126" spans="1:13" ht="14.25" customHeight="1">
      <c r="A126" s="194"/>
      <c r="B126" s="195" t="s">
        <v>661</v>
      </c>
      <c r="C126" s="196" t="s">
        <v>662</v>
      </c>
      <c r="D126" s="196" t="s">
        <v>367</v>
      </c>
      <c r="E126" s="195" t="s">
        <v>663</v>
      </c>
      <c r="F126" s="195" t="s">
        <v>117</v>
      </c>
      <c r="G126" s="197"/>
      <c r="H126" s="201"/>
      <c r="I126" s="198" t="s">
        <v>111</v>
      </c>
      <c r="J126" s="197"/>
      <c r="K126" s="199"/>
      <c r="L126" s="210" t="str">
        <f>IFERROR(VLOOKUP(B126,Sheet1!$A$1:$E$107,5,FALSE),"")</f>
        <v/>
      </c>
      <c r="M126" s="210" t="str">
        <f>IF(L126="Error",IFERROR(VLOOKUP(B126,Sheet1!$A$1:$E$107,3,FALSE),""),"")</f>
        <v/>
      </c>
    </row>
    <row r="127" spans="1:13" ht="14.25" customHeight="1">
      <c r="A127" s="194"/>
      <c r="B127" s="195" t="s">
        <v>664</v>
      </c>
      <c r="C127" s="196" t="s">
        <v>665</v>
      </c>
      <c r="D127" s="196" t="s">
        <v>188</v>
      </c>
      <c r="E127" s="195" t="s">
        <v>666</v>
      </c>
      <c r="F127" s="195" t="s">
        <v>100</v>
      </c>
      <c r="G127" s="197"/>
      <c r="H127" s="201"/>
      <c r="I127" s="201"/>
      <c r="J127" s="197"/>
      <c r="K127" s="199"/>
      <c r="L127" s="210" t="str">
        <f>IFERROR(VLOOKUP(B127,Sheet1!$A$1:$E$107,5,FALSE),"")</f>
        <v/>
      </c>
      <c r="M127" s="210" t="str">
        <f>IF(L127="Error",IFERROR(VLOOKUP(B127,Sheet1!$A$1:$E$107,3,FALSE),""),"")</f>
        <v/>
      </c>
    </row>
    <row r="128" spans="1:13" ht="14.25" customHeight="1">
      <c r="A128" s="194">
        <v>83</v>
      </c>
      <c r="B128" s="195" t="s">
        <v>124</v>
      </c>
      <c r="C128" s="196" t="s">
        <v>125</v>
      </c>
      <c r="D128" s="196" t="s">
        <v>126</v>
      </c>
      <c r="E128" s="195" t="s">
        <v>127</v>
      </c>
      <c r="F128" s="195" t="s">
        <v>100</v>
      </c>
      <c r="G128" s="202" t="s">
        <v>14</v>
      </c>
      <c r="H128" s="201" t="s">
        <v>76</v>
      </c>
      <c r="I128" s="201"/>
      <c r="J128" s="202" t="s">
        <v>129</v>
      </c>
      <c r="K128" s="199" t="s">
        <v>119</v>
      </c>
      <c r="L128" s="210" t="str">
        <f>IFERROR(VLOOKUP(B128,Sheet1!$A$1:$E$107,5,FALSE),"")</f>
        <v/>
      </c>
      <c r="M128" s="210" t="str">
        <f>IF(L128="Error",IFERROR(VLOOKUP(B128,Sheet1!$A$1:$E$107,3,FALSE),""),"")</f>
        <v/>
      </c>
    </row>
    <row r="129" spans="1:13" ht="14.25" customHeight="1">
      <c r="A129" s="194"/>
      <c r="B129" s="195" t="s">
        <v>667</v>
      </c>
      <c r="C129" s="196" t="s">
        <v>668</v>
      </c>
      <c r="D129" s="196" t="s">
        <v>322</v>
      </c>
      <c r="E129" s="195" t="s">
        <v>503</v>
      </c>
      <c r="F129" s="195" t="s">
        <v>100</v>
      </c>
      <c r="G129" s="197"/>
      <c r="H129" s="201"/>
      <c r="I129" s="198" t="s">
        <v>128</v>
      </c>
      <c r="J129" s="197"/>
      <c r="K129" s="199"/>
      <c r="L129" s="210" t="str">
        <f>IFERROR(VLOOKUP(B129,Sheet1!$A$1:$E$107,5,FALSE),"")</f>
        <v/>
      </c>
      <c r="M129" s="210" t="str">
        <f>IF(L129="Error",IFERROR(VLOOKUP(B129,Sheet1!$A$1:$E$107,3,FALSE),""),"")</f>
        <v/>
      </c>
    </row>
    <row r="130" spans="1:13" ht="14.25" customHeight="1">
      <c r="A130" s="194"/>
      <c r="B130" s="195" t="s">
        <v>669</v>
      </c>
      <c r="C130" s="196" t="s">
        <v>670</v>
      </c>
      <c r="D130" s="196" t="s">
        <v>671</v>
      </c>
      <c r="E130" s="195" t="s">
        <v>672</v>
      </c>
      <c r="F130" s="195" t="s">
        <v>117</v>
      </c>
      <c r="G130" s="197"/>
      <c r="H130" s="201"/>
      <c r="I130" s="201"/>
      <c r="J130" s="197"/>
      <c r="K130" s="199"/>
      <c r="L130" s="210" t="str">
        <f>IFERROR(VLOOKUP(B130,Sheet1!$A$1:$E$107,5,FALSE),"")</f>
        <v/>
      </c>
      <c r="M130" s="210" t="str">
        <f>IF(L130="Error",IFERROR(VLOOKUP(B130,Sheet1!$A$1:$E$107,3,FALSE),""),"")</f>
        <v/>
      </c>
    </row>
    <row r="131" spans="1:13" ht="14.25" customHeight="1">
      <c r="A131" s="194">
        <v>84</v>
      </c>
      <c r="B131" s="195" t="s">
        <v>130</v>
      </c>
      <c r="C131" s="196" t="s">
        <v>131</v>
      </c>
      <c r="D131" s="196" t="s">
        <v>132</v>
      </c>
      <c r="E131" s="195" t="s">
        <v>133</v>
      </c>
      <c r="F131" s="195" t="s">
        <v>75</v>
      </c>
      <c r="G131" s="202" t="s">
        <v>14</v>
      </c>
      <c r="H131" s="201" t="s">
        <v>76</v>
      </c>
      <c r="I131" s="201"/>
      <c r="J131" s="205" t="s">
        <v>134</v>
      </c>
      <c r="K131" s="199" t="s">
        <v>119</v>
      </c>
      <c r="L131" s="210" t="str">
        <f>IFERROR(VLOOKUP(B131,Sheet1!$A$1:$E$107,5,FALSE),"")</f>
        <v/>
      </c>
      <c r="M131" s="210" t="str">
        <f>IF(L131="Error",IFERROR(VLOOKUP(B131,Sheet1!$A$1:$E$107,3,FALSE),""),"")</f>
        <v/>
      </c>
    </row>
    <row r="132" spans="1:13" ht="14.25" customHeight="1">
      <c r="A132" s="194"/>
      <c r="B132" s="195" t="s">
        <v>673</v>
      </c>
      <c r="C132" s="196" t="s">
        <v>674</v>
      </c>
      <c r="D132" s="196" t="s">
        <v>156</v>
      </c>
      <c r="E132" s="195" t="s">
        <v>488</v>
      </c>
      <c r="F132" s="195" t="s">
        <v>75</v>
      </c>
      <c r="G132" s="197"/>
      <c r="H132" s="201"/>
      <c r="I132" s="198" t="s">
        <v>128</v>
      </c>
      <c r="J132" s="197"/>
      <c r="K132" s="199"/>
      <c r="L132" s="210" t="str">
        <f>IFERROR(VLOOKUP(B132,Sheet1!$A$1:$E$107,5,FALSE),"")</f>
        <v/>
      </c>
      <c r="M132" s="210" t="str">
        <f>IF(L132="Error",IFERROR(VLOOKUP(B132,Sheet1!$A$1:$E$107,3,FALSE),""),"")</f>
        <v/>
      </c>
    </row>
    <row r="133" spans="1:13" ht="14.25" customHeight="1">
      <c r="A133" s="194"/>
      <c r="B133" s="195" t="s">
        <v>675</v>
      </c>
      <c r="C133" s="196" t="s">
        <v>232</v>
      </c>
      <c r="D133" s="196" t="s">
        <v>367</v>
      </c>
      <c r="E133" s="195" t="s">
        <v>445</v>
      </c>
      <c r="F133" s="195" t="s">
        <v>75</v>
      </c>
      <c r="G133" s="197"/>
      <c r="H133" s="201"/>
      <c r="I133" s="201"/>
      <c r="J133" s="197"/>
      <c r="K133" s="199"/>
      <c r="L133" s="210" t="str">
        <f>IFERROR(VLOOKUP(B133,Sheet1!$A$1:$E$107,5,FALSE),"")</f>
        <v/>
      </c>
      <c r="M133" s="210" t="str">
        <f>IF(L133="Error",IFERROR(VLOOKUP(B133,Sheet1!$A$1:$E$107,3,FALSE),""),"")</f>
        <v/>
      </c>
    </row>
    <row r="134" spans="1:13" ht="14.25" customHeight="1">
      <c r="A134" s="194">
        <v>85</v>
      </c>
      <c r="B134" s="195" t="s">
        <v>135</v>
      </c>
      <c r="C134" s="196" t="s">
        <v>136</v>
      </c>
      <c r="D134" s="196" t="s">
        <v>137</v>
      </c>
      <c r="E134" s="195" t="s">
        <v>138</v>
      </c>
      <c r="F134" s="195" t="s">
        <v>75</v>
      </c>
      <c r="G134" s="202" t="s">
        <v>14</v>
      </c>
      <c r="H134" s="201" t="s">
        <v>76</v>
      </c>
      <c r="I134" s="201"/>
      <c r="J134" s="202" t="s">
        <v>139</v>
      </c>
      <c r="K134" s="199" t="s">
        <v>119</v>
      </c>
      <c r="L134" s="210" t="str">
        <f>IFERROR(VLOOKUP(B134,Sheet1!$A$1:$E$107,5,FALSE),"")</f>
        <v/>
      </c>
      <c r="M134" s="210" t="str">
        <f>IF(L134="Error",IFERROR(VLOOKUP(B134,Sheet1!$A$1:$E$107,3,FALSE),""),"")</f>
        <v/>
      </c>
    </row>
    <row r="135" spans="1:13" ht="14.25" customHeight="1">
      <c r="A135" s="194"/>
      <c r="B135" s="195" t="s">
        <v>676</v>
      </c>
      <c r="C135" s="196" t="s">
        <v>592</v>
      </c>
      <c r="D135" s="196" t="s">
        <v>677</v>
      </c>
      <c r="E135" s="195" t="s">
        <v>678</v>
      </c>
      <c r="F135" s="195" t="s">
        <v>75</v>
      </c>
      <c r="G135" s="197"/>
      <c r="H135" s="201"/>
      <c r="I135" s="198" t="s">
        <v>128</v>
      </c>
      <c r="J135" s="197"/>
      <c r="K135" s="199"/>
      <c r="L135" s="210" t="str">
        <f>IFERROR(VLOOKUP(B135,Sheet1!$A$1:$E$107,5,FALSE),"")</f>
        <v/>
      </c>
      <c r="M135" s="210" t="str">
        <f>IF(L135="Error",IFERROR(VLOOKUP(B135,Sheet1!$A$1:$E$107,3,FALSE),""),"")</f>
        <v/>
      </c>
    </row>
    <row r="136" spans="1:13" ht="14.25" customHeight="1">
      <c r="A136" s="194"/>
      <c r="B136" s="195" t="s">
        <v>679</v>
      </c>
      <c r="C136" s="196" t="s">
        <v>680</v>
      </c>
      <c r="D136" s="196" t="s">
        <v>396</v>
      </c>
      <c r="E136" s="195" t="s">
        <v>603</v>
      </c>
      <c r="F136" s="195" t="s">
        <v>75</v>
      </c>
      <c r="G136" s="197"/>
      <c r="H136" s="201"/>
      <c r="I136" s="201"/>
      <c r="J136" s="197"/>
      <c r="K136" s="199"/>
      <c r="L136" s="210" t="str">
        <f>IFERROR(VLOOKUP(B136,Sheet1!$A$1:$E$107,5,FALSE),"")</f>
        <v/>
      </c>
      <c r="M136" s="210" t="str">
        <f>IF(L136="Error",IFERROR(VLOOKUP(B136,Sheet1!$A$1:$E$107,3,FALSE),""),"")</f>
        <v/>
      </c>
    </row>
    <row r="137" spans="1:13" ht="14.25" customHeight="1">
      <c r="A137" s="194">
        <v>86</v>
      </c>
      <c r="B137" s="195" t="s">
        <v>168</v>
      </c>
      <c r="C137" s="196" t="s">
        <v>150</v>
      </c>
      <c r="D137" s="196" t="s">
        <v>169</v>
      </c>
      <c r="E137" s="195" t="s">
        <v>170</v>
      </c>
      <c r="F137" s="195" t="s">
        <v>75</v>
      </c>
      <c r="G137" s="202" t="s">
        <v>25</v>
      </c>
      <c r="H137" s="201" t="s">
        <v>76</v>
      </c>
      <c r="I137" s="201"/>
      <c r="J137" s="202" t="s">
        <v>171</v>
      </c>
      <c r="K137" s="199" t="s">
        <v>119</v>
      </c>
      <c r="L137" s="210" t="str">
        <f>IFERROR(VLOOKUP(B137,Sheet1!$A$1:$E$107,5,FALSE),"")</f>
        <v/>
      </c>
      <c r="M137" s="210" t="str">
        <f>IF(L137="Error",IFERROR(VLOOKUP(B137,Sheet1!$A$1:$E$107,3,FALSE),""),"")</f>
        <v/>
      </c>
    </row>
    <row r="138" spans="1:13" ht="14.25" customHeight="1">
      <c r="A138" s="194"/>
      <c r="B138" s="195" t="s">
        <v>681</v>
      </c>
      <c r="C138" s="196" t="s">
        <v>259</v>
      </c>
      <c r="D138" s="196" t="s">
        <v>156</v>
      </c>
      <c r="E138" s="195" t="s">
        <v>666</v>
      </c>
      <c r="F138" s="195" t="s">
        <v>75</v>
      </c>
      <c r="G138" s="197"/>
      <c r="H138" s="201"/>
      <c r="I138" s="198" t="s">
        <v>77</v>
      </c>
      <c r="J138" s="197"/>
      <c r="K138" s="199"/>
      <c r="L138" s="210" t="str">
        <f>IFERROR(VLOOKUP(B138,Sheet1!$A$1:$E$107,5,FALSE),"")</f>
        <v/>
      </c>
      <c r="M138" s="210" t="str">
        <f>IF(L138="Error",IFERROR(VLOOKUP(B138,Sheet1!$A$1:$E$107,3,FALSE),""),"")</f>
        <v/>
      </c>
    </row>
    <row r="139" spans="1:13" ht="14.25" customHeight="1">
      <c r="A139" s="194"/>
      <c r="B139" s="195" t="s">
        <v>682</v>
      </c>
      <c r="C139" s="196" t="s">
        <v>683</v>
      </c>
      <c r="D139" s="196" t="s">
        <v>260</v>
      </c>
      <c r="E139" s="195" t="s">
        <v>684</v>
      </c>
      <c r="F139" s="195" t="s">
        <v>75</v>
      </c>
      <c r="G139" s="197"/>
      <c r="H139" s="201"/>
      <c r="I139" s="201"/>
      <c r="J139" s="197"/>
      <c r="K139" s="199"/>
      <c r="L139" s="210" t="str">
        <f>IFERROR(VLOOKUP(B139,Sheet1!$A$1:$E$107,5,FALSE),"")</f>
        <v/>
      </c>
      <c r="M139" s="210" t="str">
        <f>IF(L139="Error",IFERROR(VLOOKUP(B139,Sheet1!$A$1:$E$107,3,FALSE),""),"")</f>
        <v/>
      </c>
    </row>
    <row r="140" spans="1:13" ht="14.25" customHeight="1">
      <c r="A140" s="194">
        <v>87</v>
      </c>
      <c r="B140" s="195" t="s">
        <v>172</v>
      </c>
      <c r="C140" s="196" t="s">
        <v>173</v>
      </c>
      <c r="D140" s="196" t="s">
        <v>174</v>
      </c>
      <c r="E140" s="195" t="s">
        <v>175</v>
      </c>
      <c r="F140" s="195" t="s">
        <v>100</v>
      </c>
      <c r="G140" s="202" t="s">
        <v>25</v>
      </c>
      <c r="H140" s="201" t="s">
        <v>76</v>
      </c>
      <c r="I140" s="201"/>
      <c r="J140" s="202" t="s">
        <v>176</v>
      </c>
      <c r="K140" s="199" t="s">
        <v>119</v>
      </c>
      <c r="L140" s="210" t="str">
        <f>IFERROR(VLOOKUP(B140,Sheet1!$A$1:$E$107,5,FALSE),"")</f>
        <v/>
      </c>
      <c r="M140" s="210" t="str">
        <f>IF(L140="Error",IFERROR(VLOOKUP(B140,Sheet1!$A$1:$E$107,3,FALSE),""),"")</f>
        <v/>
      </c>
    </row>
    <row r="141" spans="1:13" ht="14.25" customHeight="1">
      <c r="A141" s="194"/>
      <c r="B141" s="195" t="s">
        <v>685</v>
      </c>
      <c r="C141" s="196" t="s">
        <v>686</v>
      </c>
      <c r="D141" s="196" t="s">
        <v>687</v>
      </c>
      <c r="E141" s="195" t="s">
        <v>528</v>
      </c>
      <c r="F141" s="195" t="s">
        <v>100</v>
      </c>
      <c r="G141" s="197"/>
      <c r="H141" s="201"/>
      <c r="I141" s="198" t="s">
        <v>77</v>
      </c>
      <c r="J141" s="197"/>
      <c r="K141" s="199"/>
      <c r="L141" s="210" t="str">
        <f>IFERROR(VLOOKUP(B141,Sheet1!$A$1:$E$107,5,FALSE),"")</f>
        <v/>
      </c>
      <c r="M141" s="210" t="str">
        <f>IF(L141="Error",IFERROR(VLOOKUP(B141,Sheet1!$A$1:$E$107,3,FALSE),""),"")</f>
        <v/>
      </c>
    </row>
    <row r="142" spans="1:13" ht="14.25" customHeight="1">
      <c r="A142" s="194"/>
      <c r="B142" s="195" t="s">
        <v>688</v>
      </c>
      <c r="C142" s="196" t="s">
        <v>689</v>
      </c>
      <c r="D142" s="196" t="s">
        <v>653</v>
      </c>
      <c r="E142" s="195" t="s">
        <v>219</v>
      </c>
      <c r="F142" s="195" t="s">
        <v>100</v>
      </c>
      <c r="G142" s="197"/>
      <c r="H142" s="201"/>
      <c r="I142" s="201"/>
      <c r="J142" s="197"/>
      <c r="K142" s="199"/>
      <c r="L142" s="210" t="str">
        <f>IFERROR(VLOOKUP(B142,Sheet1!$A$1:$E$107,5,FALSE),"")</f>
        <v/>
      </c>
      <c r="M142" s="210" t="str">
        <f>IF(L142="Error",IFERROR(VLOOKUP(B142,Sheet1!$A$1:$E$107,3,FALSE),""),"")</f>
        <v/>
      </c>
    </row>
    <row r="143" spans="1:13" ht="14.25" customHeight="1">
      <c r="A143" s="194">
        <v>88</v>
      </c>
      <c r="B143" s="195" t="s">
        <v>177</v>
      </c>
      <c r="C143" s="196" t="s">
        <v>178</v>
      </c>
      <c r="D143" s="196" t="s">
        <v>73</v>
      </c>
      <c r="E143" s="195" t="s">
        <v>179</v>
      </c>
      <c r="F143" s="195" t="s">
        <v>117</v>
      </c>
      <c r="G143" s="197" t="s">
        <v>25</v>
      </c>
      <c r="H143" s="201" t="s">
        <v>76</v>
      </c>
      <c r="I143" s="201"/>
      <c r="J143" s="197" t="s">
        <v>180</v>
      </c>
      <c r="K143" s="199" t="s">
        <v>119</v>
      </c>
      <c r="L143" s="210" t="str">
        <f>IFERROR(VLOOKUP(B143,Sheet1!$A$1:$E$107,5,FALSE),"")</f>
        <v/>
      </c>
      <c r="M143" s="210" t="str">
        <f>IF(L143="Error",IFERROR(VLOOKUP(B143,Sheet1!$A$1:$E$107,3,FALSE),""),"")</f>
        <v/>
      </c>
    </row>
    <row r="144" spans="1:13" ht="14.25" customHeight="1">
      <c r="A144" s="194"/>
      <c r="B144" s="195" t="s">
        <v>690</v>
      </c>
      <c r="C144" s="196" t="s">
        <v>691</v>
      </c>
      <c r="D144" s="196" t="s">
        <v>87</v>
      </c>
      <c r="E144" s="195" t="s">
        <v>692</v>
      </c>
      <c r="F144" s="195" t="s">
        <v>117</v>
      </c>
      <c r="G144" s="197"/>
      <c r="H144" s="201"/>
      <c r="I144" s="198" t="s">
        <v>77</v>
      </c>
      <c r="J144" s="197"/>
      <c r="K144" s="199"/>
      <c r="L144" s="210" t="str">
        <f>IFERROR(VLOOKUP(B144,Sheet1!$A$1:$E$107,5,FALSE),"")</f>
        <v/>
      </c>
      <c r="M144" s="210" t="str">
        <f>IF(L144="Error",IFERROR(VLOOKUP(B144,Sheet1!$A$1:$E$107,3,FALSE),""),"")</f>
        <v/>
      </c>
    </row>
    <row r="145" spans="1:13" ht="14.25" customHeight="1">
      <c r="A145" s="194"/>
      <c r="B145" s="195" t="s">
        <v>693</v>
      </c>
      <c r="C145" s="196" t="s">
        <v>694</v>
      </c>
      <c r="D145" s="196" t="s">
        <v>594</v>
      </c>
      <c r="E145" s="195" t="s">
        <v>695</v>
      </c>
      <c r="F145" s="195" t="s">
        <v>117</v>
      </c>
      <c r="G145" s="197"/>
      <c r="H145" s="201"/>
      <c r="I145" s="201"/>
      <c r="J145" s="197"/>
      <c r="K145" s="199"/>
      <c r="L145" s="210" t="str">
        <f>IFERROR(VLOOKUP(B145,Sheet1!$A$1:$E$107,5,FALSE),"")</f>
        <v/>
      </c>
      <c r="M145" s="210" t="str">
        <f>IF(L145="Error",IFERROR(VLOOKUP(B145,Sheet1!$A$1:$E$107,3,FALSE),""),"")</f>
        <v/>
      </c>
    </row>
    <row r="146" spans="1:13" ht="14.25" customHeight="1">
      <c r="A146" s="194">
        <v>89</v>
      </c>
      <c r="B146" s="195" t="s">
        <v>436</v>
      </c>
      <c r="C146" s="196" t="s">
        <v>178</v>
      </c>
      <c r="D146" s="196" t="s">
        <v>421</v>
      </c>
      <c r="E146" s="195" t="s">
        <v>143</v>
      </c>
      <c r="F146" s="195" t="s">
        <v>75</v>
      </c>
      <c r="G146" s="197" t="s">
        <v>51</v>
      </c>
      <c r="H146" s="201" t="s">
        <v>76</v>
      </c>
      <c r="I146" s="201"/>
      <c r="J146" s="197" t="s">
        <v>437</v>
      </c>
      <c r="K146" s="199" t="s">
        <v>119</v>
      </c>
      <c r="L146" s="210" t="str">
        <f>IFERROR(VLOOKUP(B146,Sheet1!$A$1:$E$107,5,FALSE),"")</f>
        <v/>
      </c>
      <c r="M146" s="210" t="str">
        <f>IF(L146="Error",IFERROR(VLOOKUP(B146,Sheet1!$A$1:$E$107,3,FALSE),""),"")</f>
        <v/>
      </c>
    </row>
    <row r="147" spans="1:13" ht="14.25" customHeight="1">
      <c r="A147" s="194"/>
      <c r="B147" s="195" t="s">
        <v>696</v>
      </c>
      <c r="C147" s="196" t="s">
        <v>592</v>
      </c>
      <c r="D147" s="196" t="s">
        <v>73</v>
      </c>
      <c r="E147" s="195" t="s">
        <v>697</v>
      </c>
      <c r="F147" s="195" t="s">
        <v>75</v>
      </c>
      <c r="G147" s="197"/>
      <c r="H147" s="201"/>
      <c r="I147" s="198" t="s">
        <v>111</v>
      </c>
      <c r="J147" s="197"/>
      <c r="K147" s="199"/>
      <c r="L147" s="210" t="str">
        <f>IFERROR(VLOOKUP(B147,Sheet1!$A$1:$E$107,5,FALSE),"")</f>
        <v/>
      </c>
      <c r="M147" s="210" t="str">
        <f>IF(L147="Error",IFERROR(VLOOKUP(B147,Sheet1!$A$1:$E$107,3,FALSE),""),"")</f>
        <v/>
      </c>
    </row>
    <row r="148" spans="1:13" ht="14.25" customHeight="1">
      <c r="A148" s="194"/>
      <c r="B148" s="195" t="s">
        <v>698</v>
      </c>
      <c r="C148" s="196" t="s">
        <v>699</v>
      </c>
      <c r="D148" s="196" t="s">
        <v>251</v>
      </c>
      <c r="E148" s="195" t="s">
        <v>700</v>
      </c>
      <c r="F148" s="195" t="s">
        <v>75</v>
      </c>
      <c r="G148" s="197"/>
      <c r="H148" s="201"/>
      <c r="I148" s="201"/>
      <c r="J148" s="197"/>
      <c r="K148" s="199"/>
      <c r="L148" s="210" t="str">
        <f>IFERROR(VLOOKUP(B148,Sheet1!$A$1:$E$107,5,FALSE),"")</f>
        <v/>
      </c>
      <c r="M148" s="210" t="str">
        <f>IF(L148="Error",IFERROR(VLOOKUP(B148,Sheet1!$A$1:$E$107,3,FALSE),""),"")</f>
        <v/>
      </c>
    </row>
    <row r="149" spans="1:13" ht="14.25" customHeight="1">
      <c r="A149" s="194">
        <v>90</v>
      </c>
      <c r="B149" s="195" t="s">
        <v>438</v>
      </c>
      <c r="C149" s="196" t="s">
        <v>439</v>
      </c>
      <c r="D149" s="196" t="s">
        <v>440</v>
      </c>
      <c r="E149" s="195" t="s">
        <v>441</v>
      </c>
      <c r="F149" s="195" t="s">
        <v>94</v>
      </c>
      <c r="G149" s="197" t="s">
        <v>51</v>
      </c>
      <c r="H149" s="201" t="s">
        <v>76</v>
      </c>
      <c r="I149" s="201"/>
      <c r="J149" s="197" t="s">
        <v>442</v>
      </c>
      <c r="K149" s="199" t="s">
        <v>119</v>
      </c>
      <c r="L149" s="210" t="str">
        <f>IFERROR(VLOOKUP(B149,Sheet1!$A$1:$E$107,5,FALSE),"")</f>
        <v/>
      </c>
      <c r="M149" s="210" t="str">
        <f>IF(L149="Error",IFERROR(VLOOKUP(B149,Sheet1!$A$1:$E$107,3,FALSE),""),"")</f>
        <v/>
      </c>
    </row>
    <row r="150" spans="1:13" ht="14.25" customHeight="1">
      <c r="A150" s="194"/>
      <c r="B150" s="195" t="s">
        <v>701</v>
      </c>
      <c r="C150" s="196" t="s">
        <v>702</v>
      </c>
      <c r="D150" s="196" t="s">
        <v>457</v>
      </c>
      <c r="E150" s="195" t="s">
        <v>703</v>
      </c>
      <c r="F150" s="195" t="s">
        <v>94</v>
      </c>
      <c r="G150" s="197"/>
      <c r="H150" s="201"/>
      <c r="I150" s="198" t="s">
        <v>111</v>
      </c>
      <c r="J150" s="197"/>
      <c r="K150" s="199"/>
      <c r="L150" s="210" t="str">
        <f>IFERROR(VLOOKUP(B150,Sheet1!$A$1:$E$107,5,FALSE),"")</f>
        <v/>
      </c>
      <c r="M150" s="210" t="str">
        <f>IF(L150="Error",IFERROR(VLOOKUP(B150,Sheet1!$A$1:$E$107,3,FALSE),""),"")</f>
        <v/>
      </c>
    </row>
    <row r="151" spans="1:13" ht="14.25" customHeight="1">
      <c r="A151" s="194"/>
      <c r="B151" s="195" t="s">
        <v>704</v>
      </c>
      <c r="C151" s="196" t="s">
        <v>705</v>
      </c>
      <c r="D151" s="196" t="s">
        <v>440</v>
      </c>
      <c r="E151" s="195" t="s">
        <v>706</v>
      </c>
      <c r="F151" s="195" t="s">
        <v>94</v>
      </c>
      <c r="G151" s="197"/>
      <c r="H151" s="201"/>
      <c r="I151" s="201"/>
      <c r="J151" s="197"/>
      <c r="K151" s="199"/>
      <c r="L151" s="210" t="str">
        <f>IFERROR(VLOOKUP(B151,Sheet1!$A$1:$E$107,5,FALSE),"")</f>
        <v/>
      </c>
      <c r="M151" s="210" t="str">
        <f>IF(L151="Error",IFERROR(VLOOKUP(B151,Sheet1!$A$1:$E$107,3,FALSE),""),"")</f>
        <v/>
      </c>
    </row>
    <row r="152" spans="1:13" ht="14.25" customHeight="1">
      <c r="A152" s="194">
        <v>91</v>
      </c>
      <c r="B152" s="195" t="s">
        <v>212</v>
      </c>
      <c r="C152" s="196" t="s">
        <v>213</v>
      </c>
      <c r="D152" s="196" t="s">
        <v>98</v>
      </c>
      <c r="E152" s="195" t="s">
        <v>214</v>
      </c>
      <c r="F152" s="195" t="s">
        <v>100</v>
      </c>
      <c r="G152" s="197" t="s">
        <v>30</v>
      </c>
      <c r="H152" s="201" t="s">
        <v>76</v>
      </c>
      <c r="I152" s="201"/>
      <c r="J152" s="197" t="s">
        <v>215</v>
      </c>
      <c r="K152" s="199" t="s">
        <v>119</v>
      </c>
      <c r="L152" s="210" t="str">
        <f>IFERROR(VLOOKUP(B152,Sheet1!$A$1:$E$107,5,FALSE),"")</f>
        <v/>
      </c>
      <c r="M152" s="210" t="str">
        <f>IF(L152="Error",IFERROR(VLOOKUP(B152,Sheet1!$A$1:$E$107,3,FALSE),""),"")</f>
        <v/>
      </c>
    </row>
    <row r="153" spans="1:13" ht="14.25" customHeight="1">
      <c r="A153" s="194"/>
      <c r="B153" s="195" t="s">
        <v>707</v>
      </c>
      <c r="C153" s="196" t="s">
        <v>708</v>
      </c>
      <c r="D153" s="196" t="s">
        <v>709</v>
      </c>
      <c r="E153" s="195" t="s">
        <v>637</v>
      </c>
      <c r="F153" s="195" t="s">
        <v>75</v>
      </c>
      <c r="G153" s="197"/>
      <c r="H153" s="201"/>
      <c r="I153" s="198" t="s">
        <v>77</v>
      </c>
      <c r="J153" s="197"/>
      <c r="K153" s="199"/>
      <c r="L153" s="210" t="str">
        <f>IFERROR(VLOOKUP(B153,Sheet1!$A$1:$E$107,5,FALSE),"")</f>
        <v/>
      </c>
      <c r="M153" s="210" t="str">
        <f>IF(L153="Error",IFERROR(VLOOKUP(B153,Sheet1!$A$1:$E$107,3,FALSE),""),"")</f>
        <v/>
      </c>
    </row>
    <row r="154" spans="1:13" ht="14.25" customHeight="1">
      <c r="A154" s="194"/>
      <c r="B154" s="195" t="s">
        <v>710</v>
      </c>
      <c r="C154" s="196" t="s">
        <v>711</v>
      </c>
      <c r="D154" s="196" t="s">
        <v>401</v>
      </c>
      <c r="E154" s="195" t="s">
        <v>712</v>
      </c>
      <c r="F154" s="195" t="s">
        <v>100</v>
      </c>
      <c r="G154" s="197"/>
      <c r="H154" s="201"/>
      <c r="I154" s="201"/>
      <c r="J154" s="197"/>
      <c r="K154" s="199"/>
      <c r="L154" s="210" t="str">
        <f>IFERROR(VLOOKUP(B154,Sheet1!$A$1:$E$107,5,FALSE),"")</f>
        <v/>
      </c>
      <c r="M154" s="210" t="str">
        <f>IF(L154="Error",IFERROR(VLOOKUP(B154,Sheet1!$A$1:$E$107,3,FALSE),""),"")</f>
        <v/>
      </c>
    </row>
    <row r="155" spans="1:13" ht="14.25" customHeight="1">
      <c r="A155" s="194">
        <v>92</v>
      </c>
      <c r="B155" s="195" t="s">
        <v>370</v>
      </c>
      <c r="C155" s="196" t="s">
        <v>200</v>
      </c>
      <c r="D155" s="196" t="s">
        <v>188</v>
      </c>
      <c r="E155" s="195" t="s">
        <v>371</v>
      </c>
      <c r="F155" s="195" t="s">
        <v>94</v>
      </c>
      <c r="G155" s="197" t="s">
        <v>44</v>
      </c>
      <c r="H155" s="201" t="s">
        <v>76</v>
      </c>
      <c r="I155" s="201"/>
      <c r="J155" s="197" t="s">
        <v>372</v>
      </c>
      <c r="K155" s="199" t="s">
        <v>119</v>
      </c>
      <c r="L155" s="210" t="str">
        <f>IFERROR(VLOOKUP(B155,Sheet1!$A$1:$E$107,5,FALSE),"")</f>
        <v/>
      </c>
      <c r="M155" s="210" t="str">
        <f>IF(L155="Error",IFERROR(VLOOKUP(B155,Sheet1!$A$1:$E$107,3,FALSE),""),"")</f>
        <v/>
      </c>
    </row>
    <row r="156" spans="1:13" ht="14.25" customHeight="1">
      <c r="A156" s="194"/>
      <c r="B156" s="195" t="s">
        <v>713</v>
      </c>
      <c r="C156" s="196" t="s">
        <v>86</v>
      </c>
      <c r="D156" s="196" t="s">
        <v>714</v>
      </c>
      <c r="E156" s="195" t="s">
        <v>715</v>
      </c>
      <c r="F156" s="195" t="s">
        <v>94</v>
      </c>
      <c r="G156" s="197"/>
      <c r="H156" s="201"/>
      <c r="I156" s="198" t="s">
        <v>128</v>
      </c>
      <c r="J156" s="197"/>
      <c r="K156" s="199"/>
      <c r="L156" s="210" t="str">
        <f>IFERROR(VLOOKUP(B156,Sheet1!$A$1:$E$107,5,FALSE),"")</f>
        <v/>
      </c>
      <c r="M156" s="210" t="str">
        <f>IF(L156="Error",IFERROR(VLOOKUP(B156,Sheet1!$A$1:$E$107,3,FALSE),""),"")</f>
        <v/>
      </c>
    </row>
    <row r="157" spans="1:13" ht="14.25" customHeight="1">
      <c r="A157" s="194"/>
      <c r="B157" s="195" t="s">
        <v>716</v>
      </c>
      <c r="C157" s="196" t="s">
        <v>717</v>
      </c>
      <c r="D157" s="196" t="s">
        <v>718</v>
      </c>
      <c r="E157" s="195" t="s">
        <v>266</v>
      </c>
      <c r="F157" s="195" t="s">
        <v>117</v>
      </c>
      <c r="G157" s="197"/>
      <c r="H157" s="201"/>
      <c r="I157" s="201"/>
      <c r="J157" s="197"/>
      <c r="K157" s="199"/>
      <c r="L157" s="210" t="str">
        <f>IFERROR(VLOOKUP(B157,Sheet1!$A$1:$E$107,5,FALSE),"")</f>
        <v/>
      </c>
      <c r="M157" s="210" t="str">
        <f>IF(L157="Error",IFERROR(VLOOKUP(B157,Sheet1!$A$1:$E$107,3,FALSE),""),"")</f>
        <v/>
      </c>
    </row>
    <row r="158" spans="1:13" ht="14.25" customHeight="1">
      <c r="A158" s="194">
        <v>93</v>
      </c>
      <c r="B158" s="195" t="s">
        <v>373</v>
      </c>
      <c r="C158" s="196" t="s">
        <v>374</v>
      </c>
      <c r="D158" s="196" t="s">
        <v>375</v>
      </c>
      <c r="E158" s="195" t="s">
        <v>110</v>
      </c>
      <c r="F158" s="195" t="s">
        <v>94</v>
      </c>
      <c r="G158" s="197" t="s">
        <v>44</v>
      </c>
      <c r="H158" s="201" t="s">
        <v>76</v>
      </c>
      <c r="I158" s="201"/>
      <c r="J158" s="197" t="s">
        <v>376</v>
      </c>
      <c r="K158" s="199" t="s">
        <v>119</v>
      </c>
      <c r="L158" s="210" t="str">
        <f>IFERROR(VLOOKUP(B158,Sheet1!$A$1:$E$107,5,FALSE),"")</f>
        <v/>
      </c>
      <c r="M158" s="210" t="str">
        <f>IF(L158="Error",IFERROR(VLOOKUP(B158,Sheet1!$A$1:$E$107,3,FALSE),""),"")</f>
        <v/>
      </c>
    </row>
    <row r="159" spans="1:13" ht="14.25" customHeight="1">
      <c r="A159" s="194"/>
      <c r="B159" s="195" t="s">
        <v>719</v>
      </c>
      <c r="C159" s="196" t="s">
        <v>720</v>
      </c>
      <c r="D159" s="196" t="s">
        <v>430</v>
      </c>
      <c r="E159" s="195" t="s">
        <v>481</v>
      </c>
      <c r="F159" s="195" t="s">
        <v>94</v>
      </c>
      <c r="G159" s="197"/>
      <c r="H159" s="201"/>
      <c r="I159" s="198" t="s">
        <v>128</v>
      </c>
      <c r="J159" s="197"/>
      <c r="K159" s="199"/>
      <c r="L159" s="210" t="str">
        <f>IFERROR(VLOOKUP(B159,Sheet1!$A$1:$E$107,5,FALSE),"")</f>
        <v/>
      </c>
      <c r="M159" s="210" t="str">
        <f>IF(L159="Error",IFERROR(VLOOKUP(B159,Sheet1!$A$1:$E$107,3,FALSE),""),"")</f>
        <v/>
      </c>
    </row>
    <row r="160" spans="1:13" ht="14.25" customHeight="1">
      <c r="A160" s="194"/>
      <c r="B160" s="195" t="s">
        <v>721</v>
      </c>
      <c r="C160" s="196" t="s">
        <v>722</v>
      </c>
      <c r="D160" s="196" t="s">
        <v>401</v>
      </c>
      <c r="E160" s="195" t="s">
        <v>271</v>
      </c>
      <c r="F160" s="195" t="s">
        <v>94</v>
      </c>
      <c r="G160" s="197"/>
      <c r="H160" s="201"/>
      <c r="I160" s="201"/>
      <c r="J160" s="197"/>
      <c r="K160" s="199"/>
      <c r="L160" s="210" t="str">
        <f>IFERROR(VLOOKUP(B160,Sheet1!$A$1:$E$107,5,FALSE),"")</f>
        <v/>
      </c>
      <c r="M160" s="210" t="str">
        <f>IF(L160="Error",IFERROR(VLOOKUP(B160,Sheet1!$A$1:$E$107,3,FALSE),""),"")</f>
        <v/>
      </c>
    </row>
    <row r="161" spans="1:13" ht="14.25" customHeight="1">
      <c r="A161" s="194">
        <v>94</v>
      </c>
      <c r="B161" s="195" t="s">
        <v>377</v>
      </c>
      <c r="C161" s="196" t="s">
        <v>378</v>
      </c>
      <c r="D161" s="196" t="s">
        <v>379</v>
      </c>
      <c r="E161" s="195" t="s">
        <v>210</v>
      </c>
      <c r="F161" s="195" t="s">
        <v>117</v>
      </c>
      <c r="G161" s="197" t="s">
        <v>44</v>
      </c>
      <c r="H161" s="201" t="s">
        <v>76</v>
      </c>
      <c r="I161" s="201"/>
      <c r="J161" s="197" t="s">
        <v>380</v>
      </c>
      <c r="K161" s="199" t="s">
        <v>119</v>
      </c>
      <c r="L161" s="210" t="str">
        <f>IFERROR(VLOOKUP(B161,Sheet1!$A$1:$E$107,5,FALSE),"")</f>
        <v/>
      </c>
      <c r="M161" s="210" t="str">
        <f>IF(L161="Error",IFERROR(VLOOKUP(B161,Sheet1!$A$1:$E$107,3,FALSE),""),"")</f>
        <v/>
      </c>
    </row>
    <row r="162" spans="1:13" ht="14.25" customHeight="1">
      <c r="A162" s="194"/>
      <c r="B162" s="195" t="s">
        <v>723</v>
      </c>
      <c r="C162" s="196" t="s">
        <v>125</v>
      </c>
      <c r="D162" s="196" t="s">
        <v>709</v>
      </c>
      <c r="E162" s="195" t="s">
        <v>724</v>
      </c>
      <c r="F162" s="195" t="s">
        <v>117</v>
      </c>
      <c r="G162" s="197"/>
      <c r="H162" s="201"/>
      <c r="I162" s="198" t="s">
        <v>128</v>
      </c>
      <c r="J162" s="197"/>
      <c r="K162" s="199"/>
      <c r="L162" s="210" t="str">
        <f>IFERROR(VLOOKUP(B162,Sheet1!$A$1:$E$107,5,FALSE),"")</f>
        <v/>
      </c>
      <c r="M162" s="210" t="str">
        <f>IF(L162="Error",IFERROR(VLOOKUP(B162,Sheet1!$A$1:$E$107,3,FALSE),""),"")</f>
        <v/>
      </c>
    </row>
    <row r="163" spans="1:13" ht="14.25" customHeight="1">
      <c r="A163" s="194"/>
      <c r="B163" s="195" t="s">
        <v>725</v>
      </c>
      <c r="C163" s="196" t="s">
        <v>196</v>
      </c>
      <c r="D163" s="196" t="s">
        <v>726</v>
      </c>
      <c r="E163" s="195" t="s">
        <v>727</v>
      </c>
      <c r="F163" s="195" t="s">
        <v>100</v>
      </c>
      <c r="G163" s="197"/>
      <c r="H163" s="201"/>
      <c r="I163" s="201"/>
      <c r="J163" s="197"/>
      <c r="K163" s="199"/>
      <c r="L163" s="210" t="str">
        <f>IFERROR(VLOOKUP(B163,Sheet1!$A$1:$E$107,5,FALSE),"")</f>
        <v/>
      </c>
      <c r="M163" s="210" t="str">
        <f>IF(L163="Error",IFERROR(VLOOKUP(B163,Sheet1!$A$1:$E$107,3,FALSE),""),"")</f>
        <v/>
      </c>
    </row>
    <row r="164" spans="1:13" ht="14.25" customHeight="1">
      <c r="A164" s="194">
        <v>95</v>
      </c>
      <c r="B164" s="195" t="s">
        <v>310</v>
      </c>
      <c r="C164" s="196" t="s">
        <v>311</v>
      </c>
      <c r="D164" s="196" t="s">
        <v>312</v>
      </c>
      <c r="E164" s="195" t="s">
        <v>313</v>
      </c>
      <c r="F164" s="195" t="s">
        <v>94</v>
      </c>
      <c r="G164" s="197" t="s">
        <v>38</v>
      </c>
      <c r="H164" s="201" t="s">
        <v>76</v>
      </c>
      <c r="I164" s="201"/>
      <c r="J164" s="197" t="s">
        <v>314</v>
      </c>
      <c r="K164" s="199" t="s">
        <v>119</v>
      </c>
      <c r="L164" s="210" t="str">
        <f>IFERROR(VLOOKUP(B164,Sheet1!$A$1:$E$107,5,FALSE),"")</f>
        <v/>
      </c>
      <c r="M164" s="210" t="str">
        <f>IF(L164="Error",IFERROR(VLOOKUP(B164,Sheet1!$A$1:$E$107,3,FALSE),""),"")</f>
        <v/>
      </c>
    </row>
    <row r="165" spans="1:13" ht="14.25" customHeight="1">
      <c r="A165" s="194"/>
      <c r="B165" s="195" t="s">
        <v>728</v>
      </c>
      <c r="C165" s="196" t="s">
        <v>729</v>
      </c>
      <c r="D165" s="196" t="s">
        <v>457</v>
      </c>
      <c r="E165" s="195" t="s">
        <v>730</v>
      </c>
      <c r="F165" s="195" t="s">
        <v>100</v>
      </c>
      <c r="G165" s="197"/>
      <c r="H165" s="201"/>
      <c r="I165" s="198" t="s">
        <v>111</v>
      </c>
      <c r="J165" s="197"/>
      <c r="K165" s="199"/>
      <c r="L165" s="210" t="str">
        <f>IFERROR(VLOOKUP(B165,Sheet1!$A$1:$E$107,5,FALSE),"")</f>
        <v/>
      </c>
      <c r="M165" s="210" t="str">
        <f>IF(L165="Error",IFERROR(VLOOKUP(B165,Sheet1!$A$1:$E$107,3,FALSE),""),"")</f>
        <v/>
      </c>
    </row>
    <row r="166" spans="1:13" ht="14.25" customHeight="1">
      <c r="A166" s="194"/>
      <c r="B166" s="195" t="s">
        <v>731</v>
      </c>
      <c r="C166" s="196" t="s">
        <v>732</v>
      </c>
      <c r="D166" s="196" t="s">
        <v>733</v>
      </c>
      <c r="E166" s="195" t="s">
        <v>734</v>
      </c>
      <c r="F166" s="195" t="s">
        <v>100</v>
      </c>
      <c r="G166" s="197"/>
      <c r="H166" s="201"/>
      <c r="I166" s="201"/>
      <c r="J166" s="197"/>
      <c r="K166" s="199"/>
      <c r="L166" s="210" t="str">
        <f>IFERROR(VLOOKUP(B166,Sheet1!$A$1:$E$107,5,FALSE),"")</f>
        <v/>
      </c>
      <c r="M166" s="210" t="str">
        <f>IF(L166="Error",IFERROR(VLOOKUP(B166,Sheet1!$A$1:$E$107,3,FALSE),""),"")</f>
        <v/>
      </c>
    </row>
    <row r="167" spans="1:13" ht="14.25" customHeight="1">
      <c r="A167" s="194">
        <v>96</v>
      </c>
      <c r="B167" s="195" t="s">
        <v>315</v>
      </c>
      <c r="C167" s="196" t="s">
        <v>316</v>
      </c>
      <c r="D167" s="196" t="s">
        <v>317</v>
      </c>
      <c r="E167" s="195" t="s">
        <v>318</v>
      </c>
      <c r="F167" s="195" t="s">
        <v>117</v>
      </c>
      <c r="G167" s="197" t="s">
        <v>38</v>
      </c>
      <c r="H167" s="201" t="s">
        <v>76</v>
      </c>
      <c r="I167" s="201"/>
      <c r="J167" s="197" t="s">
        <v>319</v>
      </c>
      <c r="K167" s="199" t="s">
        <v>119</v>
      </c>
      <c r="L167" s="210" t="str">
        <f>IFERROR(VLOOKUP(B167,Sheet1!$A$1:$E$107,5,FALSE),"")</f>
        <v/>
      </c>
      <c r="M167" s="210" t="str">
        <f>IF(L167="Error",IFERROR(VLOOKUP(B167,Sheet1!$A$1:$E$107,3,FALSE),""),"")</f>
        <v/>
      </c>
    </row>
    <row r="168" spans="1:13" ht="14.25" customHeight="1">
      <c r="A168" s="194"/>
      <c r="B168" s="195" t="s">
        <v>735</v>
      </c>
      <c r="C168" s="196" t="s">
        <v>400</v>
      </c>
      <c r="D168" s="196" t="s">
        <v>736</v>
      </c>
      <c r="E168" s="195" t="s">
        <v>737</v>
      </c>
      <c r="F168" s="195" t="s">
        <v>117</v>
      </c>
      <c r="G168" s="197"/>
      <c r="H168" s="201"/>
      <c r="I168" s="198" t="s">
        <v>111</v>
      </c>
      <c r="J168" s="197"/>
      <c r="K168" s="199"/>
      <c r="L168" s="210" t="str">
        <f>IFERROR(VLOOKUP(B168,Sheet1!$A$1:$E$107,5,FALSE),"")</f>
        <v/>
      </c>
      <c r="M168" s="210" t="str">
        <f>IF(L168="Error",IFERROR(VLOOKUP(B168,Sheet1!$A$1:$E$107,3,FALSE),""),"")</f>
        <v/>
      </c>
    </row>
    <row r="169" spans="1:13" ht="14.25" customHeight="1">
      <c r="A169" s="194"/>
      <c r="B169" s="195" t="s">
        <v>738</v>
      </c>
      <c r="C169" s="196" t="s">
        <v>739</v>
      </c>
      <c r="D169" s="196" t="s">
        <v>740</v>
      </c>
      <c r="E169" s="195" t="s">
        <v>741</v>
      </c>
      <c r="F169" s="195" t="s">
        <v>75</v>
      </c>
      <c r="G169" s="197"/>
      <c r="H169" s="201"/>
      <c r="I169" s="201"/>
      <c r="J169" s="197"/>
      <c r="K169" s="199"/>
      <c r="L169" s="210" t="str">
        <f>IFERROR(VLOOKUP(B169,Sheet1!$A$1:$E$107,5,FALSE),"")</f>
        <v/>
      </c>
      <c r="M169" s="210" t="str">
        <f>IF(L169="Error",IFERROR(VLOOKUP(B169,Sheet1!$A$1:$E$107,3,FALSE),""),"")</f>
        <v/>
      </c>
    </row>
    <row r="170" spans="1:13" ht="14.25" customHeight="1">
      <c r="A170" s="194">
        <v>97</v>
      </c>
      <c r="B170" s="195" t="s">
        <v>320</v>
      </c>
      <c r="C170" s="196" t="s">
        <v>321</v>
      </c>
      <c r="D170" s="196" t="s">
        <v>322</v>
      </c>
      <c r="E170" s="195" t="s">
        <v>323</v>
      </c>
      <c r="F170" s="195" t="s">
        <v>75</v>
      </c>
      <c r="G170" s="197" t="s">
        <v>38</v>
      </c>
      <c r="H170" s="201" t="s">
        <v>76</v>
      </c>
      <c r="I170" s="201"/>
      <c r="J170" s="197" t="s">
        <v>324</v>
      </c>
      <c r="K170" s="199" t="s">
        <v>119</v>
      </c>
      <c r="L170" s="210" t="str">
        <f>IFERROR(VLOOKUP(B170,Sheet1!$A$1:$E$107,5,FALSE),"")</f>
        <v/>
      </c>
      <c r="M170" s="210" t="str">
        <f>IF(L170="Error",IFERROR(VLOOKUP(B170,Sheet1!$A$1:$E$107,3,FALSE),""),"")</f>
        <v/>
      </c>
    </row>
    <row r="171" spans="1:13" ht="14.25" customHeight="1">
      <c r="A171" s="194"/>
      <c r="B171" s="195" t="s">
        <v>742</v>
      </c>
      <c r="C171" s="196" t="s">
        <v>743</v>
      </c>
      <c r="D171" s="196" t="s">
        <v>744</v>
      </c>
      <c r="E171" s="195" t="s">
        <v>745</v>
      </c>
      <c r="F171" s="195" t="s">
        <v>75</v>
      </c>
      <c r="G171" s="197"/>
      <c r="H171" s="201"/>
      <c r="I171" s="198" t="s">
        <v>111</v>
      </c>
      <c r="J171" s="197"/>
      <c r="K171" s="199"/>
      <c r="L171" s="210" t="str">
        <f>IFERROR(VLOOKUP(B171,Sheet1!$A$1:$E$107,5,FALSE),"")</f>
        <v/>
      </c>
      <c r="M171" s="210" t="str">
        <f>IF(L171="Error",IFERROR(VLOOKUP(B171,Sheet1!$A$1:$E$107,3,FALSE),""),"")</f>
        <v/>
      </c>
    </row>
    <row r="172" spans="1:13" ht="14.25" customHeight="1">
      <c r="A172" s="194"/>
      <c r="B172" s="195" t="s">
        <v>746</v>
      </c>
      <c r="C172" s="196" t="s">
        <v>747</v>
      </c>
      <c r="D172" s="196" t="s">
        <v>115</v>
      </c>
      <c r="E172" s="195" t="s">
        <v>748</v>
      </c>
      <c r="F172" s="195" t="s">
        <v>75</v>
      </c>
      <c r="G172" s="197"/>
      <c r="H172" s="201"/>
      <c r="I172" s="201"/>
      <c r="J172" s="197"/>
      <c r="K172" s="199"/>
      <c r="L172" s="210" t="str">
        <f>IFERROR(VLOOKUP(B172,Sheet1!$A$1:$E$107,5,FALSE),"")</f>
        <v/>
      </c>
      <c r="M172" s="210" t="str">
        <f>IF(L172="Error",IFERROR(VLOOKUP(B172,Sheet1!$A$1:$E$107,3,FALSE),""),"")</f>
        <v/>
      </c>
    </row>
    <row r="173" spans="1:13" ht="14.25" customHeight="1">
      <c r="A173" s="194">
        <v>98</v>
      </c>
      <c r="B173" s="195" t="s">
        <v>145</v>
      </c>
      <c r="C173" s="196" t="s">
        <v>146</v>
      </c>
      <c r="D173" s="196" t="s">
        <v>87</v>
      </c>
      <c r="E173" s="195" t="s">
        <v>147</v>
      </c>
      <c r="F173" s="195" t="s">
        <v>100</v>
      </c>
      <c r="G173" s="197" t="s">
        <v>21</v>
      </c>
      <c r="H173" s="201" t="s">
        <v>76</v>
      </c>
      <c r="I173" s="201"/>
      <c r="J173" s="197" t="s">
        <v>148</v>
      </c>
      <c r="K173" s="199" t="s">
        <v>119</v>
      </c>
      <c r="L173" s="210" t="str">
        <f>IFERROR(VLOOKUP(B173,Sheet1!$A$1:$E$107,5,FALSE),"")</f>
        <v/>
      </c>
      <c r="M173" s="210" t="str">
        <f>IF(L173="Error",IFERROR(VLOOKUP(B173,Sheet1!$A$1:$E$107,3,FALSE),""),"")</f>
        <v/>
      </c>
    </row>
    <row r="174" spans="1:13" ht="14.25" customHeight="1">
      <c r="A174" s="194"/>
      <c r="B174" s="195" t="s">
        <v>749</v>
      </c>
      <c r="C174" s="196" t="s">
        <v>750</v>
      </c>
      <c r="D174" s="196" t="s">
        <v>751</v>
      </c>
      <c r="E174" s="195" t="s">
        <v>752</v>
      </c>
      <c r="F174" s="195" t="s">
        <v>100</v>
      </c>
      <c r="G174" s="197"/>
      <c r="H174" s="201"/>
      <c r="I174" s="198" t="s">
        <v>111</v>
      </c>
      <c r="J174" s="197"/>
      <c r="K174" s="199"/>
      <c r="L174" s="210" t="str">
        <f>IFERROR(VLOOKUP(B174,Sheet1!$A$1:$E$107,5,FALSE),"")</f>
        <v/>
      </c>
      <c r="M174" s="210" t="str">
        <f>IF(L174="Error",IFERROR(VLOOKUP(B174,Sheet1!$A$1:$E$107,3,FALSE),""),"")</f>
        <v/>
      </c>
    </row>
    <row r="175" spans="1:13" ht="14.25" customHeight="1">
      <c r="A175" s="194"/>
      <c r="B175" s="195" t="s">
        <v>753</v>
      </c>
      <c r="C175" s="196" t="s">
        <v>754</v>
      </c>
      <c r="D175" s="196" t="s">
        <v>82</v>
      </c>
      <c r="E175" s="195" t="s">
        <v>755</v>
      </c>
      <c r="F175" s="195" t="s">
        <v>100</v>
      </c>
      <c r="G175" s="197"/>
      <c r="H175" s="201"/>
      <c r="I175" s="201"/>
      <c r="J175" s="197"/>
      <c r="K175" s="199"/>
      <c r="L175" s="210" t="str">
        <f>IFERROR(VLOOKUP(B175,Sheet1!$A$1:$E$107,5,FALSE),"")</f>
        <v/>
      </c>
      <c r="M175" s="210" t="str">
        <f>IF(L175="Error",IFERROR(VLOOKUP(B175,Sheet1!$A$1:$E$107,3,FALSE),""),"")</f>
        <v/>
      </c>
    </row>
    <row r="176" spans="1:13" ht="14.25" customHeight="1">
      <c r="A176" s="194">
        <v>99</v>
      </c>
      <c r="B176" s="195" t="s">
        <v>149</v>
      </c>
      <c r="C176" s="196" t="s">
        <v>150</v>
      </c>
      <c r="D176" s="196" t="s">
        <v>151</v>
      </c>
      <c r="E176" s="195" t="s">
        <v>152</v>
      </c>
      <c r="F176" s="195" t="s">
        <v>75</v>
      </c>
      <c r="G176" s="197" t="s">
        <v>21</v>
      </c>
      <c r="H176" s="201" t="s">
        <v>76</v>
      </c>
      <c r="I176" s="201"/>
      <c r="J176" s="197" t="s">
        <v>153</v>
      </c>
      <c r="K176" s="199" t="s">
        <v>119</v>
      </c>
      <c r="L176" s="210" t="str">
        <f>IFERROR(VLOOKUP(B176,Sheet1!$A$1:$E$107,5,FALSE),"")</f>
        <v/>
      </c>
      <c r="M176" s="210" t="str">
        <f>IF(L176="Error",IFERROR(VLOOKUP(B176,Sheet1!$A$1:$E$107,3,FALSE),""),"")</f>
        <v/>
      </c>
    </row>
    <row r="177" spans="1:13" ht="14.25" customHeight="1">
      <c r="A177" s="194"/>
      <c r="B177" s="195" t="s">
        <v>756</v>
      </c>
      <c r="C177" s="196" t="s">
        <v>757</v>
      </c>
      <c r="D177" s="196" t="s">
        <v>440</v>
      </c>
      <c r="E177" s="195" t="s">
        <v>512</v>
      </c>
      <c r="F177" s="195" t="s">
        <v>100</v>
      </c>
      <c r="G177" s="197"/>
      <c r="H177" s="201"/>
      <c r="I177" s="198" t="s">
        <v>111</v>
      </c>
      <c r="J177" s="197"/>
      <c r="K177" s="199"/>
      <c r="L177" s="210" t="str">
        <f>IFERROR(VLOOKUP(B177,Sheet1!$A$1:$E$107,5,FALSE),"")</f>
        <v/>
      </c>
      <c r="M177" s="210" t="str">
        <f>IF(L177="Error",IFERROR(VLOOKUP(B177,Sheet1!$A$1:$E$107,3,FALSE),""),"")</f>
        <v/>
      </c>
    </row>
    <row r="178" spans="1:13" ht="14.25" customHeight="1">
      <c r="A178" s="194"/>
      <c r="B178" s="195" t="s">
        <v>758</v>
      </c>
      <c r="C178" s="196" t="s">
        <v>732</v>
      </c>
      <c r="D178" s="196" t="s">
        <v>440</v>
      </c>
      <c r="E178" s="195" t="s">
        <v>759</v>
      </c>
      <c r="F178" s="195" t="s">
        <v>100</v>
      </c>
      <c r="G178" s="197"/>
      <c r="H178" s="201"/>
      <c r="I178" s="201"/>
      <c r="J178" s="197"/>
      <c r="K178" s="199"/>
      <c r="L178" s="210" t="str">
        <f>IFERROR(VLOOKUP(B178,Sheet1!$A$1:$E$107,5,FALSE),"")</f>
        <v/>
      </c>
      <c r="M178" s="210" t="str">
        <f>IF(L178="Error",IFERROR(VLOOKUP(B178,Sheet1!$A$1:$E$107,3,FALSE),""),"")</f>
        <v/>
      </c>
    </row>
    <row r="179" spans="1:13" ht="14.25" customHeight="1">
      <c r="A179" s="194">
        <v>100</v>
      </c>
      <c r="B179" s="195" t="s">
        <v>154</v>
      </c>
      <c r="C179" s="196" t="s">
        <v>155</v>
      </c>
      <c r="D179" s="196" t="s">
        <v>156</v>
      </c>
      <c r="E179" s="195" t="s">
        <v>157</v>
      </c>
      <c r="F179" s="195" t="s">
        <v>100</v>
      </c>
      <c r="G179" s="197" t="s">
        <v>21</v>
      </c>
      <c r="H179" s="201" t="s">
        <v>76</v>
      </c>
      <c r="I179" s="201"/>
      <c r="J179" s="197" t="s">
        <v>158</v>
      </c>
      <c r="K179" s="199" t="s">
        <v>119</v>
      </c>
      <c r="L179" s="210" t="str">
        <f>IFERROR(VLOOKUP(B179,Sheet1!$A$1:$E$107,5,FALSE),"")</f>
        <v/>
      </c>
      <c r="M179" s="210" t="str">
        <f>IF(L179="Error",IFERROR(VLOOKUP(B179,Sheet1!$A$1:$E$107,3,FALSE),""),"")</f>
        <v/>
      </c>
    </row>
    <row r="180" spans="1:13" ht="14.25" customHeight="1">
      <c r="A180" s="194"/>
      <c r="B180" s="195" t="s">
        <v>760</v>
      </c>
      <c r="C180" s="196" t="s">
        <v>750</v>
      </c>
      <c r="D180" s="196" t="s">
        <v>761</v>
      </c>
      <c r="E180" s="195" t="s">
        <v>762</v>
      </c>
      <c r="F180" s="195" t="s">
        <v>100</v>
      </c>
      <c r="G180" s="197"/>
      <c r="H180" s="201"/>
      <c r="I180" s="198" t="s">
        <v>111</v>
      </c>
      <c r="J180" s="197"/>
      <c r="K180" s="199"/>
      <c r="L180" s="210" t="str">
        <f>IFERROR(VLOOKUP(B180,Sheet1!$A$1:$E$107,5,FALSE),"")</f>
        <v/>
      </c>
      <c r="M180" s="210" t="str">
        <f>IF(L180="Error",IFERROR(VLOOKUP(B180,Sheet1!$A$1:$E$107,3,FALSE),""),"")</f>
        <v/>
      </c>
    </row>
    <row r="181" spans="1:13" ht="14.25" customHeight="1">
      <c r="A181" s="194"/>
      <c r="B181" s="195" t="s">
        <v>763</v>
      </c>
      <c r="C181" s="196" t="s">
        <v>86</v>
      </c>
      <c r="D181" s="196" t="s">
        <v>251</v>
      </c>
      <c r="E181" s="195" t="s">
        <v>764</v>
      </c>
      <c r="F181" s="195" t="s">
        <v>100</v>
      </c>
      <c r="G181" s="197"/>
      <c r="H181" s="201"/>
      <c r="I181" s="201"/>
      <c r="J181" s="197"/>
      <c r="K181" s="199"/>
      <c r="L181" s="210" t="str">
        <f>IFERROR(VLOOKUP(B181,Sheet1!$A$1:$E$107,5,FALSE),"")</f>
        <v/>
      </c>
      <c r="M181" s="210" t="str">
        <f>IF(L181="Error",IFERROR(VLOOKUP(B181,Sheet1!$A$1:$E$107,3,FALSE),""),"")</f>
        <v/>
      </c>
    </row>
    <row r="182" spans="1:13" ht="14.25" customHeight="1">
      <c r="A182" s="194">
        <v>101</v>
      </c>
      <c r="B182" s="195" t="s">
        <v>514</v>
      </c>
      <c r="C182" s="196" t="s">
        <v>515</v>
      </c>
      <c r="D182" s="196" t="s">
        <v>516</v>
      </c>
      <c r="E182" s="195" t="s">
        <v>517</v>
      </c>
      <c r="F182" s="195" t="s">
        <v>117</v>
      </c>
      <c r="G182" s="197" t="s">
        <v>469</v>
      </c>
      <c r="H182" s="201" t="s">
        <v>76</v>
      </c>
      <c r="I182" s="201"/>
      <c r="J182" s="197" t="s">
        <v>518</v>
      </c>
      <c r="K182" s="199" t="s">
        <v>119</v>
      </c>
      <c r="L182" s="210" t="str">
        <f>IFERROR(VLOOKUP(B182,Sheet1!$A$1:$E$107,5,FALSE),"")</f>
        <v/>
      </c>
      <c r="M182" s="210" t="str">
        <f>IF(L182="Error",IFERROR(VLOOKUP(B182,Sheet1!$A$1:$E$107,3,FALSE),""),"")</f>
        <v/>
      </c>
    </row>
    <row r="183" spans="1:13" ht="14.25" customHeight="1">
      <c r="A183" s="194"/>
      <c r="B183" s="195" t="s">
        <v>765</v>
      </c>
      <c r="C183" s="196" t="s">
        <v>766</v>
      </c>
      <c r="D183" s="196" t="s">
        <v>653</v>
      </c>
      <c r="E183" s="195" t="s">
        <v>388</v>
      </c>
      <c r="F183" s="195" t="s">
        <v>75</v>
      </c>
      <c r="G183" s="197"/>
      <c r="H183" s="201"/>
      <c r="I183" s="198" t="s">
        <v>77</v>
      </c>
      <c r="J183" s="197"/>
      <c r="K183" s="199"/>
      <c r="L183" s="210" t="str">
        <f>IFERROR(VLOOKUP(B183,Sheet1!$A$1:$E$107,5,FALSE),"")</f>
        <v/>
      </c>
      <c r="M183" s="210" t="str">
        <f>IF(L183="Error",IFERROR(VLOOKUP(B183,Sheet1!$A$1:$E$107,3,FALSE),""),"")</f>
        <v/>
      </c>
    </row>
    <row r="184" spans="1:13" ht="14.25" customHeight="1">
      <c r="A184" s="194"/>
      <c r="B184" s="195" t="s">
        <v>767</v>
      </c>
      <c r="C184" s="196" t="s">
        <v>768</v>
      </c>
      <c r="D184" s="196" t="s">
        <v>98</v>
      </c>
      <c r="E184" s="195" t="s">
        <v>700</v>
      </c>
      <c r="F184" s="195" t="s">
        <v>75</v>
      </c>
      <c r="G184" s="197"/>
      <c r="H184" s="201"/>
      <c r="I184" s="201"/>
      <c r="J184" s="197"/>
      <c r="K184" s="199"/>
      <c r="L184" s="210" t="str">
        <f>IFERROR(VLOOKUP(B184,Sheet1!$A$1:$E$107,5,FALSE),"")</f>
        <v/>
      </c>
      <c r="M184" s="210" t="str">
        <f>IF(L184="Error",IFERROR(VLOOKUP(B184,Sheet1!$A$1:$E$107,3,FALSE),""),"")</f>
        <v/>
      </c>
    </row>
    <row r="185" spans="1:13" ht="14.25" customHeight="1">
      <c r="A185" s="194">
        <v>102</v>
      </c>
      <c r="B185" s="195" t="s">
        <v>519</v>
      </c>
      <c r="C185" s="196" t="s">
        <v>259</v>
      </c>
      <c r="D185" s="196" t="s">
        <v>156</v>
      </c>
      <c r="E185" s="195" t="s">
        <v>520</v>
      </c>
      <c r="F185" s="195" t="s">
        <v>100</v>
      </c>
      <c r="G185" s="197" t="s">
        <v>469</v>
      </c>
      <c r="H185" s="201" t="s">
        <v>76</v>
      </c>
      <c r="I185" s="201"/>
      <c r="J185" s="197" t="s">
        <v>521</v>
      </c>
      <c r="K185" s="199" t="s">
        <v>119</v>
      </c>
      <c r="L185" s="210" t="str">
        <f>IFERROR(VLOOKUP(B185,Sheet1!$A$1:$E$107,5,FALSE),"")</f>
        <v/>
      </c>
      <c r="M185" s="210" t="str">
        <f>IF(L185="Error",IFERROR(VLOOKUP(B185,Sheet1!$A$1:$E$107,3,FALSE),""),"")</f>
        <v/>
      </c>
    </row>
    <row r="186" spans="1:13" ht="14.25" customHeight="1">
      <c r="A186" s="194"/>
      <c r="B186" s="195" t="s">
        <v>769</v>
      </c>
      <c r="C186" s="196" t="s">
        <v>150</v>
      </c>
      <c r="D186" s="196" t="s">
        <v>770</v>
      </c>
      <c r="E186" s="195" t="s">
        <v>771</v>
      </c>
      <c r="F186" s="195" t="s">
        <v>100</v>
      </c>
      <c r="G186" s="197"/>
      <c r="H186" s="201"/>
      <c r="I186" s="198" t="s">
        <v>77</v>
      </c>
      <c r="J186" s="197"/>
      <c r="K186" s="199"/>
      <c r="L186" s="210" t="str">
        <f>IFERROR(VLOOKUP(B186,Sheet1!$A$1:$E$107,5,FALSE),"")</f>
        <v/>
      </c>
      <c r="M186" s="210" t="str">
        <f>IF(L186="Error",IFERROR(VLOOKUP(B186,Sheet1!$A$1:$E$107,3,FALSE),""),"")</f>
        <v/>
      </c>
    </row>
    <row r="187" spans="1:13" ht="14.25" customHeight="1">
      <c r="A187" s="194"/>
      <c r="B187" s="195" t="s">
        <v>772</v>
      </c>
      <c r="C187" s="196" t="s">
        <v>773</v>
      </c>
      <c r="D187" s="196" t="s">
        <v>291</v>
      </c>
      <c r="E187" s="195" t="s">
        <v>774</v>
      </c>
      <c r="F187" s="195" t="s">
        <v>100</v>
      </c>
      <c r="G187" s="197"/>
      <c r="H187" s="201"/>
      <c r="I187" s="201"/>
      <c r="J187" s="197"/>
      <c r="K187" s="199"/>
      <c r="L187" s="210" t="str">
        <f>IFERROR(VLOOKUP(B187,Sheet1!$A$1:$E$107,5,FALSE),"")</f>
        <v/>
      </c>
      <c r="M187" s="210" t="str">
        <f>IF(L187="Error",IFERROR(VLOOKUP(B187,Sheet1!$A$1:$E$107,3,FALSE),""),"")</f>
        <v/>
      </c>
    </row>
    <row r="188" spans="1:13" ht="14.25" customHeight="1">
      <c r="A188" s="194">
        <v>103</v>
      </c>
      <c r="B188" s="195" t="s">
        <v>467</v>
      </c>
      <c r="C188" s="196" t="s">
        <v>468</v>
      </c>
      <c r="D188" s="196" t="s">
        <v>132</v>
      </c>
      <c r="E188" s="195" t="s">
        <v>152</v>
      </c>
      <c r="F188" s="195" t="s">
        <v>100</v>
      </c>
      <c r="G188" s="197" t="s">
        <v>469</v>
      </c>
      <c r="H188" s="201" t="s">
        <v>76</v>
      </c>
      <c r="I188" s="201"/>
      <c r="J188" s="197" t="s">
        <v>470</v>
      </c>
      <c r="K188" s="199" t="s">
        <v>119</v>
      </c>
      <c r="L188" s="210" t="str">
        <f>IFERROR(VLOOKUP(B188,Sheet1!$A$1:$E$107,5,FALSE),"")</f>
        <v/>
      </c>
      <c r="M188" s="210" t="str">
        <f>IF(L188="Error",IFERROR(VLOOKUP(B188,Sheet1!$A$1:$E$107,3,FALSE),""),"")</f>
        <v/>
      </c>
    </row>
    <row r="189" spans="1:13" ht="14.25" customHeight="1">
      <c r="A189" s="194"/>
      <c r="B189" s="195" t="s">
        <v>775</v>
      </c>
      <c r="C189" s="196" t="s">
        <v>776</v>
      </c>
      <c r="D189" s="196" t="s">
        <v>777</v>
      </c>
      <c r="E189" s="195" t="s">
        <v>778</v>
      </c>
      <c r="F189" s="195" t="s">
        <v>100</v>
      </c>
      <c r="G189" s="197"/>
      <c r="H189" s="201"/>
      <c r="I189" s="198" t="s">
        <v>77</v>
      </c>
      <c r="J189" s="197"/>
      <c r="K189" s="199"/>
      <c r="L189" s="210" t="str">
        <f>IFERROR(VLOOKUP(B189,Sheet1!$A$1:$E$107,5,FALSE),"")</f>
        <v/>
      </c>
      <c r="M189" s="210" t="str">
        <f>IF(L189="Error",IFERROR(VLOOKUP(B189,Sheet1!$A$1:$E$107,3,FALSE),""),"")</f>
        <v/>
      </c>
    </row>
    <row r="190" spans="1:13" ht="14.25" customHeight="1">
      <c r="A190" s="194"/>
      <c r="B190" s="195" t="s">
        <v>779</v>
      </c>
      <c r="C190" s="196" t="s">
        <v>259</v>
      </c>
      <c r="D190" s="196" t="s">
        <v>777</v>
      </c>
      <c r="E190" s="195" t="s">
        <v>780</v>
      </c>
      <c r="F190" s="195" t="s">
        <v>100</v>
      </c>
      <c r="G190" s="197"/>
      <c r="H190" s="201"/>
      <c r="I190" s="201"/>
      <c r="J190" s="197"/>
      <c r="K190" s="199"/>
      <c r="L190" s="210" t="str">
        <f>IFERROR(VLOOKUP(B190,Sheet1!$A$1:$E$107,5,FALSE),"")</f>
        <v/>
      </c>
      <c r="M190" s="210" t="str">
        <f>IF(L190="Error",IFERROR(VLOOKUP(B190,Sheet1!$A$1:$E$107,3,FALSE),""),"")</f>
        <v/>
      </c>
    </row>
    <row r="191" spans="1:13" ht="14.25" customHeight="1">
      <c r="A191" s="194">
        <v>104</v>
      </c>
      <c r="B191" s="195" t="s">
        <v>258</v>
      </c>
      <c r="C191" s="196" t="s">
        <v>259</v>
      </c>
      <c r="D191" s="196" t="s">
        <v>260</v>
      </c>
      <c r="E191" s="195" t="s">
        <v>261</v>
      </c>
      <c r="F191" s="195" t="s">
        <v>100</v>
      </c>
      <c r="G191" s="197" t="s">
        <v>33</v>
      </c>
      <c r="H191" s="201" t="s">
        <v>76</v>
      </c>
      <c r="I191" s="201"/>
      <c r="J191" s="197" t="s">
        <v>262</v>
      </c>
      <c r="K191" s="199" t="s">
        <v>119</v>
      </c>
      <c r="L191" s="210" t="str">
        <f>IFERROR(VLOOKUP(B191,Sheet1!$A$1:$E$107,5,FALSE),"")</f>
        <v/>
      </c>
      <c r="M191" s="210" t="str">
        <f>IF(L191="Error",IFERROR(VLOOKUP(B191,Sheet1!$A$1:$E$107,3,FALSE),""),"")</f>
        <v/>
      </c>
    </row>
    <row r="192" spans="1:13" ht="14.25" customHeight="1">
      <c r="A192" s="194"/>
      <c r="B192" s="195" t="s">
        <v>781</v>
      </c>
      <c r="C192" s="196" t="s">
        <v>782</v>
      </c>
      <c r="D192" s="196" t="s">
        <v>783</v>
      </c>
      <c r="E192" s="195" t="s">
        <v>371</v>
      </c>
      <c r="F192" s="195" t="s">
        <v>75</v>
      </c>
      <c r="G192" s="197"/>
      <c r="H192" s="201"/>
      <c r="I192" s="198" t="s">
        <v>77</v>
      </c>
      <c r="J192" s="197"/>
      <c r="K192" s="199"/>
      <c r="L192" s="210" t="str">
        <f>IFERROR(VLOOKUP(B192,Sheet1!$A$1:$E$107,5,FALSE),"")</f>
        <v/>
      </c>
      <c r="M192" s="210" t="str">
        <f>IF(L192="Error",IFERROR(VLOOKUP(B192,Sheet1!$A$1:$E$107,3,FALSE),""),"")</f>
        <v/>
      </c>
    </row>
    <row r="193" spans="1:13" ht="14.25" customHeight="1">
      <c r="A193" s="194"/>
      <c r="B193" s="195" t="s">
        <v>784</v>
      </c>
      <c r="C193" s="196" t="s">
        <v>785</v>
      </c>
      <c r="D193" s="196" t="s">
        <v>251</v>
      </c>
      <c r="E193" s="195" t="s">
        <v>127</v>
      </c>
      <c r="F193" s="195" t="s">
        <v>75</v>
      </c>
      <c r="G193" s="197"/>
      <c r="H193" s="201"/>
      <c r="I193" s="201"/>
      <c r="J193" s="197"/>
      <c r="K193" s="199"/>
      <c r="L193" s="210" t="str">
        <f>IFERROR(VLOOKUP(B193,Sheet1!$A$1:$E$107,5,FALSE),"")</f>
        <v/>
      </c>
      <c r="M193" s="210" t="str">
        <f>IF(L193="Error",IFERROR(VLOOKUP(B193,Sheet1!$A$1:$E$107,3,FALSE),""),"")</f>
        <v/>
      </c>
    </row>
    <row r="194" spans="1:13" ht="14.25" customHeight="1">
      <c r="A194" s="194">
        <v>105</v>
      </c>
      <c r="B194" s="195" t="s">
        <v>263</v>
      </c>
      <c r="C194" s="196" t="s">
        <v>264</v>
      </c>
      <c r="D194" s="196" t="s">
        <v>265</v>
      </c>
      <c r="E194" s="195" t="s">
        <v>266</v>
      </c>
      <c r="F194" s="195" t="s">
        <v>75</v>
      </c>
      <c r="G194" s="197" t="s">
        <v>33</v>
      </c>
      <c r="H194" s="201" t="s">
        <v>76</v>
      </c>
      <c r="I194" s="201"/>
      <c r="J194" s="197" t="s">
        <v>267</v>
      </c>
      <c r="K194" s="199" t="s">
        <v>119</v>
      </c>
      <c r="L194" s="210" t="str">
        <f>IFERROR(VLOOKUP(B194,Sheet1!$A$1:$E$107,5,FALSE),"")</f>
        <v/>
      </c>
      <c r="M194" s="210" t="str">
        <f>IF(L194="Error",IFERROR(VLOOKUP(B194,Sheet1!$A$1:$E$107,3,FALSE),""),"")</f>
        <v/>
      </c>
    </row>
    <row r="195" spans="1:13" ht="14.25" customHeight="1">
      <c r="A195" s="194"/>
      <c r="B195" s="195" t="s">
        <v>786</v>
      </c>
      <c r="C195" s="196" t="s">
        <v>787</v>
      </c>
      <c r="D195" s="196" t="s">
        <v>401</v>
      </c>
      <c r="E195" s="195" t="s">
        <v>788</v>
      </c>
      <c r="F195" s="195" t="s">
        <v>94</v>
      </c>
      <c r="G195" s="197"/>
      <c r="H195" s="201"/>
      <c r="I195" s="198" t="s">
        <v>77</v>
      </c>
      <c r="J195" s="197"/>
      <c r="K195" s="199"/>
      <c r="L195" s="210" t="str">
        <f>IFERROR(VLOOKUP(B195,Sheet1!$A$1:$E$107,5,FALSE),"")</f>
        <v/>
      </c>
      <c r="M195" s="210" t="str">
        <f>IF(L195="Error",IFERROR(VLOOKUP(B195,Sheet1!$A$1:$E$107,3,FALSE),""),"")</f>
        <v/>
      </c>
    </row>
    <row r="196" spans="1:13" ht="14.25" customHeight="1">
      <c r="A196" s="194"/>
      <c r="B196" s="195" t="s">
        <v>789</v>
      </c>
      <c r="C196" s="196" t="s">
        <v>790</v>
      </c>
      <c r="D196" s="196" t="s">
        <v>98</v>
      </c>
      <c r="E196" s="195" t="s">
        <v>791</v>
      </c>
      <c r="F196" s="195" t="s">
        <v>75</v>
      </c>
      <c r="G196" s="197"/>
      <c r="H196" s="201"/>
      <c r="I196" s="201"/>
      <c r="J196" s="197"/>
      <c r="K196" s="199"/>
      <c r="L196" s="210" t="str">
        <f>IFERROR(VLOOKUP(B196,Sheet1!$A$1:$E$107,5,FALSE),"")</f>
        <v/>
      </c>
      <c r="M196" s="210" t="str">
        <f>IF(L196="Error",IFERROR(VLOOKUP(B196,Sheet1!$A$1:$E$107,3,FALSE),""),"")</f>
        <v/>
      </c>
    </row>
    <row r="197" spans="1:13" ht="14.25" customHeight="1">
      <c r="A197" s="194">
        <v>106</v>
      </c>
      <c r="B197" s="195" t="s">
        <v>268</v>
      </c>
      <c r="C197" s="196" t="s">
        <v>269</v>
      </c>
      <c r="D197" s="196" t="s">
        <v>270</v>
      </c>
      <c r="E197" s="195" t="s">
        <v>271</v>
      </c>
      <c r="F197" s="195" t="s">
        <v>100</v>
      </c>
      <c r="G197" s="197" t="s">
        <v>33</v>
      </c>
      <c r="H197" s="201" t="s">
        <v>76</v>
      </c>
      <c r="I197" s="201"/>
      <c r="J197" s="197" t="s">
        <v>272</v>
      </c>
      <c r="K197" s="199" t="s">
        <v>119</v>
      </c>
      <c r="L197" s="210" t="str">
        <f>IFERROR(VLOOKUP(B197,Sheet1!$A$1:$E$107,5,FALSE),"")</f>
        <v/>
      </c>
      <c r="M197" s="210" t="str">
        <f>IF(L197="Error",IFERROR(VLOOKUP(B197,Sheet1!$A$1:$E$107,3,FALSE),""),"")</f>
        <v/>
      </c>
    </row>
    <row r="198" spans="1:13" ht="14.25" customHeight="1">
      <c r="A198" s="194"/>
      <c r="B198" s="195" t="s">
        <v>792</v>
      </c>
      <c r="C198" s="196" t="s">
        <v>150</v>
      </c>
      <c r="D198" s="196" t="s">
        <v>585</v>
      </c>
      <c r="E198" s="195" t="s">
        <v>793</v>
      </c>
      <c r="F198" s="195" t="s">
        <v>100</v>
      </c>
      <c r="G198" s="197"/>
      <c r="H198" s="201"/>
      <c r="I198" s="198" t="s">
        <v>77</v>
      </c>
      <c r="J198" s="197"/>
      <c r="K198" s="199"/>
      <c r="L198" s="210" t="str">
        <f>IFERROR(VLOOKUP(B198,Sheet1!$A$1:$E$107,5,FALSE),"")</f>
        <v/>
      </c>
      <c r="M198" s="210" t="str">
        <f>IF(L198="Error",IFERROR(VLOOKUP(B198,Sheet1!$A$1:$E$107,3,FALSE),""),"")</f>
        <v/>
      </c>
    </row>
    <row r="199" spans="1:13" ht="14.25" customHeight="1">
      <c r="A199" s="194"/>
      <c r="B199" s="195" t="s">
        <v>794</v>
      </c>
      <c r="C199" s="196" t="s">
        <v>711</v>
      </c>
      <c r="D199" s="196" t="s">
        <v>322</v>
      </c>
      <c r="E199" s="195" t="s">
        <v>283</v>
      </c>
      <c r="F199" s="195" t="s">
        <v>75</v>
      </c>
      <c r="G199" s="197"/>
      <c r="H199" s="201"/>
      <c r="I199" s="201"/>
      <c r="J199" s="197"/>
      <c r="K199" s="199"/>
      <c r="L199" s="210" t="str">
        <f>IFERROR(VLOOKUP(B199,Sheet1!$A$1:$E$107,5,FALSE),"")</f>
        <v/>
      </c>
      <c r="M199" s="210" t="str">
        <f>IF(L199="Error",IFERROR(VLOOKUP(B199,Sheet1!$A$1:$E$107,3,FALSE),""),"")</f>
        <v/>
      </c>
    </row>
    <row r="200" spans="1:13" ht="14.25" customHeight="1">
      <c r="A200" s="194">
        <v>107</v>
      </c>
      <c r="B200" s="195" t="s">
        <v>463</v>
      </c>
      <c r="C200" s="196" t="s">
        <v>464</v>
      </c>
      <c r="D200" s="196" t="s">
        <v>270</v>
      </c>
      <c r="E200" s="195" t="s">
        <v>465</v>
      </c>
      <c r="F200" s="195" t="s">
        <v>100</v>
      </c>
      <c r="G200" s="201" t="s">
        <v>55</v>
      </c>
      <c r="H200" s="201" t="s">
        <v>76</v>
      </c>
      <c r="I200" s="201"/>
      <c r="J200" s="201" t="s">
        <v>466</v>
      </c>
      <c r="K200" s="199" t="s">
        <v>119</v>
      </c>
      <c r="L200" s="210" t="str">
        <f>IFERROR(VLOOKUP(B200,Sheet1!$A$1:$E$107,5,FALSE),"")</f>
        <v/>
      </c>
      <c r="M200" s="210" t="str">
        <f>IF(L200="Error",IFERROR(VLOOKUP(B200,Sheet1!$A$1:$E$107,3,FALSE),""),"")</f>
        <v/>
      </c>
    </row>
    <row r="201" spans="1:13" ht="14.25" customHeight="1">
      <c r="A201" s="194"/>
      <c r="B201" s="195" t="s">
        <v>795</v>
      </c>
      <c r="C201" s="196" t="s">
        <v>196</v>
      </c>
      <c r="D201" s="196" t="s">
        <v>345</v>
      </c>
      <c r="E201" s="195" t="s">
        <v>796</v>
      </c>
      <c r="F201" s="195" t="s">
        <v>94</v>
      </c>
      <c r="G201" s="201"/>
      <c r="H201" s="201"/>
      <c r="I201" s="198" t="s">
        <v>128</v>
      </c>
      <c r="J201" s="201"/>
      <c r="K201" s="199"/>
      <c r="L201" s="210" t="str">
        <f>IFERROR(VLOOKUP(B201,Sheet1!$A$1:$E$107,5,FALSE),"")</f>
        <v/>
      </c>
      <c r="M201" s="210" t="str">
        <f>IF(L201="Error",IFERROR(VLOOKUP(B201,Sheet1!$A$1:$E$107,3,FALSE),""),"")</f>
        <v/>
      </c>
    </row>
    <row r="202" spans="1:13" ht="14.25" customHeight="1">
      <c r="A202" s="194"/>
      <c r="B202" s="206" t="s">
        <v>797</v>
      </c>
      <c r="C202" s="207" t="s">
        <v>798</v>
      </c>
      <c r="D202" s="207" t="s">
        <v>73</v>
      </c>
      <c r="E202" s="206" t="s">
        <v>799</v>
      </c>
      <c r="F202" s="206" t="s">
        <v>94</v>
      </c>
      <c r="G202" s="208"/>
      <c r="H202" s="208"/>
      <c r="I202" s="208"/>
      <c r="J202" s="208"/>
      <c r="K202" s="199"/>
      <c r="L202" s="210" t="str">
        <f>IFERROR(VLOOKUP(B202,Sheet1!$A$1:$E$107,5,FALSE),"")</f>
        <v/>
      </c>
      <c r="M202" s="210" t="str">
        <f>IF(L202="Error",IFERROR(VLOOKUP(B202,Sheet1!$A$1:$E$107,3,FALSE),""),"")</f>
        <v/>
      </c>
    </row>
  </sheetData>
  <autoFilter ref="A13:K202"/>
  <mergeCells count="12">
    <mergeCell ref="A2:F2"/>
    <mergeCell ref="A3:F3"/>
    <mergeCell ref="H3:J3"/>
    <mergeCell ref="H5:J5"/>
    <mergeCell ref="A8:J8"/>
    <mergeCell ref="H2:J2"/>
    <mergeCell ref="A7:J7"/>
    <mergeCell ref="B10:C10"/>
    <mergeCell ref="G10:H10"/>
    <mergeCell ref="B11:D11"/>
    <mergeCell ref="G11:J11"/>
    <mergeCell ref="C13:D13"/>
  </mergeCells>
  <pageMargins left="0.7" right="0.7" top="0.75" bottom="0.75" header="0" footer="0"/>
  <pageSetup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03" workbookViewId="0">
      <selection activeCell="F1" sqref="F1"/>
    </sheetView>
  </sheetViews>
  <sheetFormatPr defaultRowHeight="14"/>
  <cols>
    <col min="1" max="1" width="14.6640625" customWidth="1"/>
    <col min="2" max="2" width="6.58203125" customWidth="1"/>
    <col min="3" max="3" width="22.25" style="240" customWidth="1"/>
    <col min="4" max="4" width="25.33203125" style="240" customWidth="1"/>
    <col min="5" max="5" width="26.25" customWidth="1"/>
    <col min="6" max="6" width="26.25" style="240" customWidth="1"/>
    <col min="7" max="10" width="26.25" style="210" customWidth="1"/>
    <col min="11" max="11" width="14.1640625" customWidth="1"/>
  </cols>
  <sheetData>
    <row r="1" spans="1:14" ht="70">
      <c r="A1" s="236" t="s">
        <v>71</v>
      </c>
      <c r="B1">
        <f>VLOOKUP(A1,$K$1:$L$189,2,FALSE)</f>
        <v>1</v>
      </c>
      <c r="C1" s="240" t="str">
        <f>VLOOKUP(A1,'DS SV các Hội đồng phân PB'!$B$5:$J$136,9,FALSE)</f>
        <v>Nghiên cứu, thiết kế thiết bị thu âm tiếng nói và truyền không dây qua sóng RF sử dụng kit STM và microphone MEMS</v>
      </c>
      <c r="D1" s="240" t="str">
        <f>VLOOKUP(A1,'Danh sách các đồ án '!$B$14:$J$202,9,FALSE)</f>
        <v>Nghiên cứu, thiết kế thiết bị thu âm tiếng nói và truyền không dây qua sóng RF sử dụng kit STM và microphone MEMS</v>
      </c>
      <c r="E1" t="str">
        <f>IF(TRIM(UPPER(C1))&lt;&gt;TRIM(UPPER(D1)),"Error","")</f>
        <v/>
      </c>
      <c r="F1" s="240" t="s">
        <v>814</v>
      </c>
      <c r="G1" s="210" t="str">
        <f>VLOOKUP(A1,'DS SV các Hội đồng phân PB'!$B$5:$G$136,6,FALSE)</f>
        <v>TS. Nguyễn Trung Hiếu</v>
      </c>
      <c r="H1" s="210" t="str">
        <f>VLOOKUP(A1,'DS SV các Hội đồng phân PB'!$B$5:$K$136,10,FALSE)</f>
        <v>Đồ án cá nhân</v>
      </c>
      <c r="I1" s="210" t="str">
        <f>VLOOKUP(A1,'Danh sách các đồ án '!$B$14:$K$202,10,FALSE)</f>
        <v>Đồ án cá nhân</v>
      </c>
      <c r="J1" s="210" t="str">
        <f>IF(TRIM(UPPER(H1))&lt;&gt;TRIM(UPPER(I1)),"Error","")</f>
        <v/>
      </c>
      <c r="K1" t="s">
        <v>181</v>
      </c>
      <c r="L1">
        <v>1</v>
      </c>
      <c r="N1">
        <f>VLOOKUP(K1,$A$1:$B$107,2,FALSE)</f>
        <v>1</v>
      </c>
    </row>
    <row r="2" spans="1:14" ht="28">
      <c r="A2" s="236" t="s">
        <v>80</v>
      </c>
      <c r="B2" s="210">
        <f t="shared" ref="B2:B65" si="0">VLOOKUP(A2,$K$1:$L$189,2,FALSE)</f>
        <v>1</v>
      </c>
      <c r="C2" s="240" t="str">
        <f>VLOOKUP(A2,'DS SV các Hội đồng phân PB'!$B$5:$J$136,9,FALSE)</f>
        <v>Hệ thống cảnh báo tài xế ngủ gật trên oto</v>
      </c>
      <c r="D2" s="240" t="str">
        <f>VLOOKUP(A2,'Danh sách các đồ án '!$B$14:$J$202,9,FALSE)</f>
        <v>Hệ thống cảnh báo tài xế ngủ gật trên oto</v>
      </c>
      <c r="E2" s="210" t="str">
        <f t="shared" ref="E2:E65" si="1">IF(TRIM(UPPER(C2))&lt;&gt;TRIM(UPPER(D2)),"Error","")</f>
        <v/>
      </c>
      <c r="G2" s="210" t="str">
        <f>VLOOKUP(A2,'DS SV các Hội đồng phân PB'!$B$5:$G$136,6,FALSE)</f>
        <v>TS. Nguyễn Trung Hiếu</v>
      </c>
      <c r="H2" s="210" t="str">
        <f>VLOOKUP(A2,'DS SV các Hội đồng phân PB'!$B$5:$K$136,10,FALSE)</f>
        <v>Đồ án cá nhân</v>
      </c>
      <c r="I2" s="210" t="str">
        <f>VLOOKUP(A2,'Danh sách các đồ án '!$B$14:$K$202,10,FALSE)</f>
        <v>Đồ án cá nhân</v>
      </c>
      <c r="J2" s="210" t="str">
        <f t="shared" ref="J2:J65" si="2">IF(TRIM(UPPER(H2))&lt;&gt;TRIM(UPPER(I2)),"Error","")</f>
        <v/>
      </c>
      <c r="K2" t="s">
        <v>404</v>
      </c>
      <c r="L2" s="210">
        <v>1</v>
      </c>
      <c r="N2" s="210">
        <f t="shared" ref="N2:N65" si="3">VLOOKUP(K2,$A$1:$B$107,2,FALSE)</f>
        <v>1</v>
      </c>
    </row>
    <row r="3" spans="1:14" ht="42">
      <c r="A3" s="236" t="s">
        <v>85</v>
      </c>
      <c r="B3" s="210">
        <f t="shared" si="0"/>
        <v>1</v>
      </c>
      <c r="C3" s="240" t="str">
        <f>VLOOKUP(A3,'DS SV các Hội đồng phân PB'!$B$5:$J$136,9,FALSE)</f>
        <v>Hệ thống hỗ trợ vận hành Wireless Audio Visual System vừa và nhỏ.</v>
      </c>
      <c r="D3" s="240" t="str">
        <f>VLOOKUP(A3,'Danh sách các đồ án '!$B$14:$J$202,9,FALSE)</f>
        <v>Hệ thống hỗ trợ vận hành Wireless Audio Visual System vừa và nhỏ.</v>
      </c>
      <c r="E3" s="210" t="str">
        <f t="shared" si="1"/>
        <v/>
      </c>
      <c r="G3" s="210" t="str">
        <f>VLOOKUP(A3,'DS SV các Hội đồng phân PB'!$B$5:$G$136,6,FALSE)</f>
        <v>TS. Nguyễn Trung Hiếu</v>
      </c>
      <c r="H3" s="210" t="str">
        <f>VLOOKUP(A3,'DS SV các Hội đồng phân PB'!$B$5:$K$136,10,FALSE)</f>
        <v>Đồ án cá nhân</v>
      </c>
      <c r="I3" s="210" t="str">
        <f>VLOOKUP(A3,'Danh sách các đồ án '!$B$14:$K$202,10,FALSE)</f>
        <v>Đồ án cá nhân</v>
      </c>
      <c r="J3" s="210" t="str">
        <f t="shared" si="2"/>
        <v/>
      </c>
      <c r="K3" t="s">
        <v>159</v>
      </c>
      <c r="L3" s="210">
        <v>1</v>
      </c>
      <c r="N3" s="210">
        <f t="shared" si="3"/>
        <v>1</v>
      </c>
    </row>
    <row r="4" spans="1:14" ht="28">
      <c r="A4" s="236" t="s">
        <v>90</v>
      </c>
      <c r="B4" s="210">
        <f t="shared" si="0"/>
        <v>1</v>
      </c>
      <c r="C4" s="240" t="str">
        <f>VLOOKUP(A4,'DS SV các Hội đồng phân PB'!$B$5:$J$136,9,FALSE)</f>
        <v xml:space="preserve"> Xây dựng bãi đỗ xe tự động </v>
      </c>
      <c r="D4" s="240" t="str">
        <f>VLOOKUP(A4,'Danh sách các đồ án '!$B$14:$J$202,9,FALSE)</f>
        <v xml:space="preserve"> Xây dựng bãi đỗ xe tự động </v>
      </c>
      <c r="E4" s="210" t="str">
        <f t="shared" si="1"/>
        <v/>
      </c>
      <c r="G4" s="210" t="str">
        <f>VLOOKUP(A4,'DS SV các Hội đồng phân PB'!$B$5:$G$136,6,FALSE)</f>
        <v>TS. Nguyễn Trung Hiếu</v>
      </c>
      <c r="H4" s="210" t="str">
        <f>VLOOKUP(A4,'DS SV các Hội đồng phân PB'!$B$5:$K$136,10,FALSE)</f>
        <v>Đồ án cá nhân</v>
      </c>
      <c r="I4" s="210" t="str">
        <f>VLOOKUP(A4,'Danh sách các đồ án '!$B$14:$K$202,10,FALSE)</f>
        <v>Đồ án cá nhân</v>
      </c>
      <c r="J4" s="210" t="str">
        <f t="shared" si="2"/>
        <v/>
      </c>
      <c r="K4" t="s">
        <v>240</v>
      </c>
      <c r="L4" s="210">
        <v>1</v>
      </c>
      <c r="N4" s="210">
        <f t="shared" si="3"/>
        <v>1</v>
      </c>
    </row>
    <row r="5" spans="1:14" ht="56">
      <c r="A5" s="236" t="s">
        <v>96</v>
      </c>
      <c r="B5" s="210">
        <f t="shared" si="0"/>
        <v>1</v>
      </c>
      <c r="C5" s="240" t="str">
        <f>VLOOKUP(A5,'DS SV các Hội đồng phân PB'!$B$5:$J$136,9,FALSE)</f>
        <v>Thiết kế và tối ưu hóa PCB chống nhiễu điện từ (EMI) mạch ESP32 và SIM800C</v>
      </c>
      <c r="D5" s="240" t="str">
        <f>VLOOKUP(A5,'Danh sách các đồ án '!$B$14:$J$202,9,FALSE)</f>
        <v>Thiết kế và tối ưu hóa PCB chống nhiễu điện từ (EMI) mạch ESP32 và SIM800C</v>
      </c>
      <c r="E5" s="210" t="str">
        <f t="shared" si="1"/>
        <v/>
      </c>
      <c r="G5" s="210" t="str">
        <f>VLOOKUP(A5,'DS SV các Hội đồng phân PB'!$B$5:$G$136,6,FALSE)</f>
        <v>TS. Nguyễn Trung Hiếu</v>
      </c>
      <c r="H5" s="210" t="str">
        <f>VLOOKUP(A5,'DS SV các Hội đồng phân PB'!$B$5:$K$136,10,FALSE)</f>
        <v>Đồ án cá nhân</v>
      </c>
      <c r="I5" s="210" t="str">
        <f>VLOOKUP(A5,'Danh sách các đồ án '!$B$14:$K$202,10,FALSE)</f>
        <v>Đồ án cá nhân</v>
      </c>
      <c r="J5" s="210" t="str">
        <f t="shared" si="2"/>
        <v/>
      </c>
      <c r="K5" t="s">
        <v>387</v>
      </c>
      <c r="L5" s="210">
        <v>1</v>
      </c>
      <c r="N5" s="210">
        <f t="shared" si="3"/>
        <v>1</v>
      </c>
    </row>
    <row r="6" spans="1:14" ht="42">
      <c r="A6" s="236" t="s">
        <v>102</v>
      </c>
      <c r="B6" s="210">
        <f t="shared" si="0"/>
        <v>1</v>
      </c>
      <c r="C6" s="240" t="str">
        <f>VLOOKUP(A6,'DS SV các Hội đồng phân PB'!$B$5:$J$136,9,FALSE)</f>
        <v>Nghiên cứu tổng quan về BLE hướng tới phát triển ứng dụng Web BLE</v>
      </c>
      <c r="D6" s="240" t="str">
        <f>VLOOKUP(A6,'Danh sách các đồ án '!$B$14:$J$202,9,FALSE)</f>
        <v>Nghiên cứu tổng quan về BLE hướng tới phát triển ứng dụng Web BLE</v>
      </c>
      <c r="E6" s="210" t="str">
        <f t="shared" si="1"/>
        <v/>
      </c>
      <c r="G6" s="210" t="str">
        <f>VLOOKUP(A6,'DS SV các Hội đồng phân PB'!$B$5:$G$136,6,FALSE)</f>
        <v>TS. Nguyễn Trung Hiếu</v>
      </c>
      <c r="H6" s="210" t="str">
        <f>VLOOKUP(A6,'DS SV các Hội đồng phân PB'!$B$5:$K$136,10,FALSE)</f>
        <v>Đồ án cá nhân</v>
      </c>
      <c r="I6" s="210" t="str">
        <f>VLOOKUP(A6,'Danh sách các đồ án '!$B$14:$K$202,10,FALSE)</f>
        <v>Đồ án cá nhân</v>
      </c>
      <c r="J6" s="210" t="str">
        <f t="shared" si="2"/>
        <v/>
      </c>
      <c r="K6" t="s">
        <v>443</v>
      </c>
      <c r="L6" s="210">
        <v>1</v>
      </c>
      <c r="N6" s="210">
        <f t="shared" si="3"/>
        <v>1</v>
      </c>
    </row>
    <row r="7" spans="1:14" ht="42">
      <c r="A7" s="236" t="s">
        <v>107</v>
      </c>
      <c r="B7" s="210">
        <f t="shared" si="0"/>
        <v>1</v>
      </c>
      <c r="C7" s="240" t="str">
        <f>VLOOKUP(A7,'DS SV các Hội đồng phân PB'!$B$5:$J$136,9,FALSE)</f>
        <v>Thiết kế và xây dựng hệ thống nhà thông minh ứng dụng AI</v>
      </c>
      <c r="D7" s="240" t="str">
        <f>VLOOKUP(A7,'Danh sách các đồ án '!$B$14:$J$202,9,FALSE)</f>
        <v>Thiết kế và xây dựng hệ thống nhà thông minh ứng dụng AI</v>
      </c>
      <c r="E7" s="210" t="str">
        <f t="shared" si="1"/>
        <v/>
      </c>
      <c r="G7" s="210" t="str">
        <f>VLOOKUP(A7,'DS SV các Hội đồng phân PB'!$B$5:$G$136,6,FALSE)</f>
        <v>TS. Nguyễn Quốc Uy</v>
      </c>
      <c r="H7" s="210" t="str">
        <f>VLOOKUP(A7,'DS SV các Hội đồng phân PB'!$B$5:$K$136,10,FALSE)</f>
        <v>Đồ án cá nhân</v>
      </c>
      <c r="I7" s="210" t="str">
        <f>VLOOKUP(A7,'Danh sách các đồ án '!$B$14:$K$202,10,FALSE)</f>
        <v>Đồ án cá nhân</v>
      </c>
      <c r="J7" s="210" t="str">
        <f t="shared" si="2"/>
        <v/>
      </c>
      <c r="K7" t="s">
        <v>71</v>
      </c>
      <c r="L7" s="210">
        <v>1</v>
      </c>
      <c r="N7" s="210">
        <f t="shared" si="3"/>
        <v>1</v>
      </c>
    </row>
    <row r="8" spans="1:14" ht="42">
      <c r="A8" s="236" t="s">
        <v>113</v>
      </c>
      <c r="B8" s="210">
        <f t="shared" si="0"/>
        <v>1</v>
      </c>
      <c r="C8" s="240" t="str">
        <f>VLOOKUP(A8,'DS SV các Hội đồng phân PB'!$B$5:$J$136,9,FALSE)</f>
        <v>Thiết kế và chế tạo xe tự hành ứng dụng Slam tối ưu hóa đường đi</v>
      </c>
      <c r="D8" s="240" t="str">
        <f>VLOOKUP(A8,'Danh sách các đồ án '!$B$14:$J$202,9,FALSE)</f>
        <v>Thiết kế và chế tạo xe tự hành ứng dụng Slam tối ưu hóa đường đi</v>
      </c>
      <c r="E8" s="210" t="str">
        <f t="shared" si="1"/>
        <v/>
      </c>
      <c r="G8" s="210" t="str">
        <f>VLOOKUP(A8,'DS SV các Hội đồng phân PB'!$B$5:$G$136,6,FALSE)</f>
        <v>TS. Nguyễn Quốc Uy</v>
      </c>
      <c r="H8" s="210" t="str">
        <f>VLOOKUP(A8,'DS SV các Hội đồng phân PB'!$B$5:$K$136,10,FALSE)</f>
        <v>Đồ án nhóm</v>
      </c>
      <c r="I8" s="210" t="str">
        <f>VLOOKUP(A8,'Danh sách các đồ án '!$B$14:$K$202,10,FALSE)</f>
        <v>Đồ án nhóm</v>
      </c>
      <c r="J8" s="210" t="str">
        <f t="shared" si="2"/>
        <v/>
      </c>
      <c r="K8" t="s">
        <v>216</v>
      </c>
      <c r="L8" s="210">
        <v>1</v>
      </c>
      <c r="N8" s="210">
        <f t="shared" si="3"/>
        <v>1</v>
      </c>
    </row>
    <row r="9" spans="1:14">
      <c r="A9" s="236" t="s">
        <v>120</v>
      </c>
      <c r="B9" s="210">
        <f t="shared" si="0"/>
        <v>1</v>
      </c>
      <c r="C9" s="240" t="str">
        <f>VLOOKUP(A9,'DS SV các Hội đồng phân PB'!$B$5:$J$136,9,FALSE)</f>
        <v>Xây dựng xe cân bằng</v>
      </c>
      <c r="D9" s="240" t="str">
        <f>VLOOKUP(A9,'Danh sách các đồ án '!$B$14:$J$202,9,FALSE)</f>
        <v>xây dựng xe cân bằng</v>
      </c>
      <c r="E9" s="210" t="str">
        <f t="shared" si="1"/>
        <v/>
      </c>
      <c r="G9" s="210" t="str">
        <f>VLOOKUP(A9,'DS SV các Hội đồng phân PB'!$B$5:$G$136,6,FALSE)</f>
        <v>TS. Nguyễn Quốc Uy</v>
      </c>
      <c r="H9" s="210" t="str">
        <f>VLOOKUP(A9,'DS SV các Hội đồng phân PB'!$B$5:$K$136,10,FALSE)</f>
        <v>Đồ án nhóm</v>
      </c>
      <c r="I9" s="210" t="str">
        <f>VLOOKUP(A9,'Danh sách các đồ án '!$B$14:$K$202,10,FALSE)</f>
        <v>Đồ án nhóm</v>
      </c>
      <c r="J9" s="210" t="str">
        <f t="shared" si="2"/>
        <v/>
      </c>
      <c r="K9" t="s">
        <v>479</v>
      </c>
      <c r="L9" s="210">
        <v>1</v>
      </c>
      <c r="N9" s="210">
        <f t="shared" si="3"/>
        <v>1</v>
      </c>
    </row>
    <row r="10" spans="1:14" ht="56">
      <c r="A10" s="236" t="s">
        <v>124</v>
      </c>
      <c r="B10" s="210">
        <f t="shared" si="0"/>
        <v>1</v>
      </c>
      <c r="C10" s="240" t="str">
        <f>VLOOKUP(A10,'DS SV các Hội đồng phân PB'!$B$5:$J$136,9,FALSE)</f>
        <v>Xây dựng hệ thống giám sát và điều khiển vườn thông minh ứng dụng firebase</v>
      </c>
      <c r="D10" s="240" t="str">
        <f>VLOOKUP(A10,'Danh sách các đồ án '!$B$14:$J$202,9,FALSE)</f>
        <v>Xây dựng hệ thống giám sát và điều khiển vườn thông minh ứng dụng firebase</v>
      </c>
      <c r="E10" s="210" t="str">
        <f t="shared" si="1"/>
        <v/>
      </c>
      <c r="G10" s="210" t="str">
        <f>VLOOKUP(A10,'DS SV các Hội đồng phân PB'!$B$5:$G$136,6,FALSE)</f>
        <v>ThS. Nguyễn Quốc Dinh</v>
      </c>
      <c r="H10" s="210" t="str">
        <f>VLOOKUP(A10,'DS SV các Hội đồng phân PB'!$B$5:$K$136,10,FALSE)</f>
        <v>Đồ án nhóm</v>
      </c>
      <c r="I10" s="210" t="str">
        <f>VLOOKUP(A10,'Danh sách các đồ án '!$B$14:$K$202,10,FALSE)</f>
        <v>Đồ án nhóm</v>
      </c>
      <c r="J10" s="210" t="str">
        <f t="shared" si="2"/>
        <v/>
      </c>
      <c r="K10" t="s">
        <v>362</v>
      </c>
      <c r="L10" s="210">
        <v>1</v>
      </c>
      <c r="N10" s="210">
        <f t="shared" si="3"/>
        <v>1</v>
      </c>
    </row>
    <row r="11" spans="1:14" ht="56">
      <c r="A11" s="236" t="s">
        <v>130</v>
      </c>
      <c r="B11" s="210">
        <f t="shared" si="0"/>
        <v>1</v>
      </c>
      <c r="C11" s="240" t="str">
        <f>VLOOKUP(A11,'DS SV các Hội đồng phân PB'!$B$5:$J$136,9,FALSE)</f>
        <v>Xây dựng hệ thống quản lý nông nghiệp tự động ứng dụng công nghệ không dây</v>
      </c>
      <c r="D11" s="240" t="str">
        <f>VLOOKUP(A11,'Danh sách các đồ án '!$B$14:$J$202,9,FALSE)</f>
        <v>Xây dựng hệ thống quản lý nông nghiệp tự động ứng dụng công nghệ không dây</v>
      </c>
      <c r="E11" s="210" t="str">
        <f t="shared" si="1"/>
        <v/>
      </c>
      <c r="G11" s="210" t="str">
        <f>VLOOKUP(A11,'DS SV các Hội đồng phân PB'!$B$5:$G$136,6,FALSE)</f>
        <v>ThS. Nguyễn Quốc Dinh</v>
      </c>
      <c r="H11" s="210" t="str">
        <f>VLOOKUP(A11,'DS SV các Hội đồng phân PB'!$B$5:$K$136,10,FALSE)</f>
        <v>Đồ án nhóm</v>
      </c>
      <c r="I11" s="210" t="str">
        <f>VLOOKUP(A11,'Danh sách các đồ án '!$B$14:$K$202,10,FALSE)</f>
        <v>Đồ án nhóm</v>
      </c>
      <c r="J11" s="210" t="str">
        <f t="shared" si="2"/>
        <v/>
      </c>
      <c r="K11" t="s">
        <v>80</v>
      </c>
      <c r="L11" s="210">
        <v>1</v>
      </c>
      <c r="N11" s="210">
        <f t="shared" si="3"/>
        <v>1</v>
      </c>
    </row>
    <row r="12" spans="1:14" ht="42">
      <c r="A12" s="236" t="s">
        <v>135</v>
      </c>
      <c r="B12" s="210">
        <f t="shared" si="0"/>
        <v>1</v>
      </c>
      <c r="C12" s="240" t="str">
        <f>VLOOKUP(A12,'DS SV các Hội đồng phân PB'!$B$5:$J$136,9,FALSE)</f>
        <v>Xây dựng hệ thống giám sát và điều khiển toà nhà qua Web</v>
      </c>
      <c r="D12" s="240" t="str">
        <f>VLOOKUP(A12,'Danh sách các đồ án '!$B$14:$J$202,9,FALSE)</f>
        <v>Xây dựng hệ thống giám sát và điều khiển toà nhà qua Web</v>
      </c>
      <c r="E12" s="210" t="str">
        <f t="shared" si="1"/>
        <v/>
      </c>
      <c r="G12" s="210" t="str">
        <f>VLOOKUP(A12,'DS SV các Hội đồng phân PB'!$B$5:$G$136,6,FALSE)</f>
        <v>ThS. Nguyễn Quốc Dinh</v>
      </c>
      <c r="H12" s="210" t="str">
        <f>VLOOKUP(A12,'DS SV các Hội đồng phân PB'!$B$5:$K$136,10,FALSE)</f>
        <v>Đồ án nhóm</v>
      </c>
      <c r="I12" s="210" t="str">
        <f>VLOOKUP(A12,'Danh sách các đồ án '!$B$14:$K$202,10,FALSE)</f>
        <v>Đồ án nhóm</v>
      </c>
      <c r="J12" s="210" t="str">
        <f t="shared" si="2"/>
        <v/>
      </c>
      <c r="K12" t="s">
        <v>277</v>
      </c>
      <c r="L12" s="210">
        <v>1</v>
      </c>
      <c r="N12" s="210">
        <f t="shared" si="3"/>
        <v>1</v>
      </c>
    </row>
    <row r="13" spans="1:14" ht="28">
      <c r="A13" s="236" t="s">
        <v>140</v>
      </c>
      <c r="B13" s="210">
        <f t="shared" si="0"/>
        <v>1</v>
      </c>
      <c r="C13" s="240" t="str">
        <f>VLOOKUP(A13,'DS SV các Hội đồng phân PB'!$B$5:$J$136,9,FALSE)</f>
        <v>Hệ thống giám sát sức khỏe cá nhân</v>
      </c>
      <c r="D13" s="240" t="str">
        <f>VLOOKUP(A13,'Danh sách các đồ án '!$B$14:$J$202,9,FALSE)</f>
        <v>Hệ thống giám sát sức khỏe cá nhân</v>
      </c>
      <c r="E13" s="210" t="str">
        <f t="shared" si="1"/>
        <v/>
      </c>
      <c r="G13" s="210" t="str">
        <f>VLOOKUP(A13,'DS SV các Hội đồng phân PB'!$B$5:$G$136,6,FALSE)</f>
        <v>ThS. Đinh Quang Ngọc</v>
      </c>
      <c r="H13" s="210" t="str">
        <f>VLOOKUP(A13,'DS SV các Hội đồng phân PB'!$B$5:$K$136,10,FALSE)</f>
        <v>Đồ án cá nhân</v>
      </c>
      <c r="I13" s="210" t="str">
        <f>VLOOKUP(A13,'Danh sách các đồ án '!$B$14:$K$202,10,FALSE)</f>
        <v>Đồ án cá nhân</v>
      </c>
      <c r="J13" s="210" t="str">
        <f t="shared" si="2"/>
        <v/>
      </c>
      <c r="K13" t="s">
        <v>85</v>
      </c>
      <c r="L13" s="210">
        <v>1</v>
      </c>
      <c r="N13" s="210">
        <f t="shared" si="3"/>
        <v>1</v>
      </c>
    </row>
    <row r="14" spans="1:14" ht="56">
      <c r="A14" s="236" t="s">
        <v>145</v>
      </c>
      <c r="B14" s="210">
        <f t="shared" si="0"/>
        <v>1</v>
      </c>
      <c r="C14" s="240" t="str">
        <f>VLOOKUP(A14,'DS SV các Hội đồng phân PB'!$B$5:$J$136,9,FALSE)</f>
        <v>Xây dựng mô hình, thiết bị nhà thông minh ứng dụng công nghệ BLE mesh</v>
      </c>
      <c r="D14" s="240" t="str">
        <f>VLOOKUP(A14,'Danh sách các đồ án '!$B$14:$J$202,9,FALSE)</f>
        <v>Xây dựng mô hình, thiết bị nhà thông minh ứng dụng công nghệ BLE mesh</v>
      </c>
      <c r="E14" s="210" t="str">
        <f t="shared" si="1"/>
        <v/>
      </c>
      <c r="G14" s="210" t="str">
        <f>VLOOKUP(A14,'DS SV các Hội đồng phân PB'!$B$5:$G$136,6,FALSE)</f>
        <v>ThS. Đinh Quang Ngọc</v>
      </c>
      <c r="H14" s="210" t="str">
        <f>VLOOKUP(A14,'DS SV các Hội đồng phân PB'!$B$5:$K$136,10,FALSE)</f>
        <v>Đồ án nhóm</v>
      </c>
      <c r="I14" s="210" t="str">
        <f>VLOOKUP(A14,'Danh sách các đồ án '!$B$14:$K$202,10,FALSE)</f>
        <v>Đồ án nhóm</v>
      </c>
      <c r="J14" s="210" t="str">
        <f t="shared" si="2"/>
        <v/>
      </c>
      <c r="K14" t="s">
        <v>526</v>
      </c>
      <c r="L14" s="210">
        <v>1</v>
      </c>
      <c r="N14" s="210">
        <f t="shared" si="3"/>
        <v>1</v>
      </c>
    </row>
    <row r="15" spans="1:14" ht="28">
      <c r="A15" s="236" t="s">
        <v>149</v>
      </c>
      <c r="B15" s="210">
        <f t="shared" si="0"/>
        <v>1</v>
      </c>
      <c r="C15" s="240" t="str">
        <f>VLOOKUP(A15,'DS SV các Hội đồng phân PB'!$B$5:$J$136,9,FALSE)</f>
        <v>Cánh tay robot phân loại sản phẩm</v>
      </c>
      <c r="D15" s="240" t="str">
        <f>VLOOKUP(A15,'Danh sách các đồ án '!$B$14:$J$202,9,FALSE)</f>
        <v>Cánh tay robot phân loại sản phẩm</v>
      </c>
      <c r="E15" s="210" t="str">
        <f t="shared" si="1"/>
        <v/>
      </c>
      <c r="G15" s="210" t="str">
        <f>VLOOKUP(A15,'DS SV các Hội đồng phân PB'!$B$5:$G$136,6,FALSE)</f>
        <v>ThS. Đinh Quang Ngọc</v>
      </c>
      <c r="H15" s="210" t="str">
        <f>VLOOKUP(A15,'DS SV các Hội đồng phân PB'!$B$5:$K$136,10,FALSE)</f>
        <v>Đồ án nhóm</v>
      </c>
      <c r="I15" s="210" t="str">
        <f>VLOOKUP(A15,'Danh sách các đồ án '!$B$14:$K$202,10,FALSE)</f>
        <v>Đồ án nhóm</v>
      </c>
      <c r="J15" s="210" t="str">
        <f t="shared" si="2"/>
        <v/>
      </c>
      <c r="K15" t="s">
        <v>273</v>
      </c>
      <c r="L15" s="210">
        <v>1</v>
      </c>
      <c r="N15" s="210">
        <f t="shared" si="3"/>
        <v>1</v>
      </c>
    </row>
    <row r="16" spans="1:14" ht="28">
      <c r="A16" s="236" t="s">
        <v>154</v>
      </c>
      <c r="B16" s="210">
        <f t="shared" si="0"/>
        <v>1</v>
      </c>
      <c r="C16" s="240" t="str">
        <f>VLOOKUP(A16,'DS SV các Hội đồng phân PB'!$B$5:$J$136,9,FALSE)</f>
        <v>Xậy dựng hệ thống quản lý bãi đỗ xe</v>
      </c>
      <c r="D16" s="240" t="str">
        <f>VLOOKUP(A16,'Danh sách các đồ án '!$B$14:$J$202,9,FALSE)</f>
        <v>Xậy dựng hệ thống quản lý bãi đỗ xe</v>
      </c>
      <c r="E16" s="210" t="str">
        <f t="shared" si="1"/>
        <v/>
      </c>
      <c r="G16" s="210" t="str">
        <f>VLOOKUP(A16,'DS SV các Hội đồng phân PB'!$B$5:$G$136,6,FALSE)</f>
        <v>ThS. Đinh Quang Ngọc</v>
      </c>
      <c r="H16" s="210" t="str">
        <f>VLOOKUP(A16,'DS SV các Hội đồng phân PB'!$B$5:$K$136,10,FALSE)</f>
        <v>Đồ án nhóm</v>
      </c>
      <c r="I16" s="210" t="str">
        <f>VLOOKUP(A16,'Danh sách các đồ án '!$B$14:$K$202,10,FALSE)</f>
        <v>Đồ án nhóm</v>
      </c>
      <c r="J16" s="210" t="str">
        <f t="shared" si="2"/>
        <v/>
      </c>
      <c r="K16" t="s">
        <v>195</v>
      </c>
      <c r="L16" s="210">
        <v>1</v>
      </c>
      <c r="N16" s="210">
        <f t="shared" si="3"/>
        <v>1</v>
      </c>
    </row>
    <row r="17" spans="1:14" ht="28">
      <c r="A17" t="s">
        <v>159</v>
      </c>
      <c r="B17" s="210">
        <f t="shared" si="0"/>
        <v>1</v>
      </c>
      <c r="C17" s="240" t="str">
        <f>VLOOKUP(A17,'DS SV các Hội đồng phân PB'!$B$5:$J$136,9,FALSE)</f>
        <v>Hệ thống nhận diện và theo dõi đối tượng</v>
      </c>
      <c r="D17" s="240" t="str">
        <f>VLOOKUP(A17,'Danh sách các đồ án '!$B$14:$J$202,9,FALSE)</f>
        <v>Hệ thống nhận diện và theo dõi đối tượng</v>
      </c>
      <c r="E17" s="210" t="str">
        <f t="shared" si="1"/>
        <v/>
      </c>
      <c r="G17" s="210" t="str">
        <f>VLOOKUP(A17,'DS SV các Hội đồng phân PB'!$B$5:$G$136,6,FALSE)</f>
        <v>TS. Nguyễn Ngọc Minh</v>
      </c>
      <c r="H17" s="210" t="str">
        <f>VLOOKUP(A17,'DS SV các Hội đồng phân PB'!$B$5:$K$136,10,FALSE)</f>
        <v>Đồ án cá nhân</v>
      </c>
      <c r="I17" s="210" t="str">
        <f>VLOOKUP(A17,'Danh sách các đồ án '!$B$14:$K$202,10,FALSE)</f>
        <v>Đồ án cá nhân</v>
      </c>
      <c r="J17" s="210" t="str">
        <f t="shared" si="2"/>
        <v/>
      </c>
      <c r="K17" t="s">
        <v>406</v>
      </c>
      <c r="L17" s="210">
        <v>1</v>
      </c>
      <c r="N17" s="210">
        <f t="shared" si="3"/>
        <v>1</v>
      </c>
    </row>
    <row r="18" spans="1:14" ht="56">
      <c r="A18" t="s">
        <v>163</v>
      </c>
      <c r="B18" s="210">
        <f t="shared" si="0"/>
        <v>1</v>
      </c>
      <c r="C18" s="240" t="str">
        <f>VLOOKUP(A18,'DS SV các Hội đồng phân PB'!$B$5:$J$136,9,FALSE)</f>
        <v>Nghiên cứu, xây dựng hệ thống phát hiện và cảnh báo cháy sử dụng Raspberry Pi.</v>
      </c>
      <c r="D18" s="240" t="str">
        <f>VLOOKUP(A18,'Danh sách các đồ án '!$B$14:$J$202,9,FALSE)</f>
        <v>Nghiên cứu, xây dựng hệ thống phát hiện và cảnh báo cháy sử dụng Raspberry Pi.</v>
      </c>
      <c r="E18" s="210" t="str">
        <f t="shared" si="1"/>
        <v/>
      </c>
      <c r="G18" s="210" t="str">
        <f>VLOOKUP(A18,'DS SV các Hội đồng phân PB'!$B$5:$G$136,6,FALSE)</f>
        <v>TS. Nguyễn Ngọc Minh</v>
      </c>
      <c r="H18" s="210" t="str">
        <f>VLOOKUP(A18,'DS SV các Hội đồng phân PB'!$B$5:$K$136,10,FALSE)</f>
        <v>Đồ án cá nhân</v>
      </c>
      <c r="I18" s="210" t="str">
        <f>VLOOKUP(A18,'Danh sách các đồ án '!$B$14:$K$202,10,FALSE)</f>
        <v>Đồ án cá nhân</v>
      </c>
      <c r="J18" s="210" t="str">
        <f t="shared" si="2"/>
        <v/>
      </c>
      <c r="K18" t="s">
        <v>289</v>
      </c>
      <c r="L18" s="210">
        <v>1</v>
      </c>
      <c r="N18" s="210">
        <f t="shared" si="3"/>
        <v>1</v>
      </c>
    </row>
    <row r="19" spans="1:14" ht="28">
      <c r="A19" t="s">
        <v>168</v>
      </c>
      <c r="B19" s="210">
        <f t="shared" si="0"/>
        <v>1</v>
      </c>
      <c r="C19" s="240" t="str">
        <f>VLOOKUP(A19,'DS SV các Hội đồng phân PB'!$B$5:$J$136,9,FALSE)</f>
        <v>Xây dựng hệ thống quản lý ra vào căn hộ</v>
      </c>
      <c r="D19" s="240" t="str">
        <f>VLOOKUP(A19,'Danh sách các đồ án '!$B$14:$J$202,9,FALSE)</f>
        <v>Xây dựng hệ thống quản lý ra vào căn hộ</v>
      </c>
      <c r="E19" s="210" t="str">
        <f t="shared" si="1"/>
        <v/>
      </c>
      <c r="G19" s="210" t="str">
        <f>VLOOKUP(A19,'DS SV các Hội đồng phân PB'!$B$5:$G$136,6,FALSE)</f>
        <v>TS. Nguyễn Ngọc Minh</v>
      </c>
      <c r="H19" s="210" t="str">
        <f>VLOOKUP(A19,'DS SV các Hội đồng phân PB'!$B$5:$K$136,10,FALSE)</f>
        <v>Đồ án nhóm</v>
      </c>
      <c r="I19" s="210" t="str">
        <f>VLOOKUP(A19,'Danh sách các đồ án '!$B$14:$K$202,10,FALSE)</f>
        <v>Đồ án nhóm</v>
      </c>
      <c r="J19" s="210" t="str">
        <f t="shared" si="2"/>
        <v/>
      </c>
      <c r="K19" t="s">
        <v>505</v>
      </c>
      <c r="L19" s="210">
        <v>1</v>
      </c>
      <c r="N19" s="210">
        <f t="shared" si="3"/>
        <v>1</v>
      </c>
    </row>
    <row r="20" spans="1:14" ht="28">
      <c r="A20" t="s">
        <v>172</v>
      </c>
      <c r="B20" s="210">
        <f t="shared" si="0"/>
        <v>1</v>
      </c>
      <c r="C20" s="240" t="str">
        <f>VLOOKUP(A20,'DS SV các Hội đồng phân PB'!$B$5:$J$136,9,FALSE)</f>
        <v>Xây dựng máy bay không người lái</v>
      </c>
      <c r="D20" s="240" t="str">
        <f>VLOOKUP(A20,'Danh sách các đồ án '!$B$14:$J$202,9,FALSE)</f>
        <v>Xây dựng máy bay không người lái</v>
      </c>
      <c r="E20" s="210" t="str">
        <f t="shared" si="1"/>
        <v/>
      </c>
      <c r="G20" s="210" t="str">
        <f>VLOOKUP(A20,'DS SV các Hội đồng phân PB'!$B$5:$G$136,6,FALSE)</f>
        <v>TS. Nguyễn Ngọc Minh</v>
      </c>
      <c r="H20" s="210" t="str">
        <f>VLOOKUP(A20,'DS SV các Hội đồng phân PB'!$B$5:$K$136,10,FALSE)</f>
        <v>Đồ án nhóm</v>
      </c>
      <c r="I20" s="210" t="str">
        <f>VLOOKUP(A20,'Danh sách các đồ án '!$B$14:$K$202,10,FALSE)</f>
        <v>Đồ án nhóm</v>
      </c>
      <c r="J20" s="210" t="str">
        <f t="shared" si="2"/>
        <v/>
      </c>
      <c r="K20" t="s">
        <v>281</v>
      </c>
      <c r="L20" s="210">
        <v>1</v>
      </c>
      <c r="N20" s="210">
        <f t="shared" si="3"/>
        <v>1</v>
      </c>
    </row>
    <row r="21" spans="1:14" ht="28">
      <c r="A21" t="s">
        <v>177</v>
      </c>
      <c r="B21" s="210">
        <f t="shared" si="0"/>
        <v>1</v>
      </c>
      <c r="C21" s="240" t="str">
        <f>VLOOKUP(A21,'DS SV các Hội đồng phân PB'!$B$5:$J$136,9,FALSE)</f>
        <v>Xây dựng bãi đỗ xe thông minh</v>
      </c>
      <c r="D21" s="240" t="str">
        <f>VLOOKUP(A21,'Danh sách các đồ án '!$B$14:$J$202,9,FALSE)</f>
        <v>Xây dựng bãi đỗ xe thông minh</v>
      </c>
      <c r="E21" s="210" t="str">
        <f t="shared" si="1"/>
        <v/>
      </c>
      <c r="G21" s="210" t="str">
        <f>VLOOKUP(A21,'DS SV các Hội đồng phân PB'!$B$5:$G$136,6,FALSE)</f>
        <v>TS. Nguyễn Ngọc Minh</v>
      </c>
      <c r="H21" s="210" t="str">
        <f>VLOOKUP(A21,'DS SV các Hội đồng phân PB'!$B$5:$K$136,10,FALSE)</f>
        <v>Đồ án nhóm</v>
      </c>
      <c r="I21" s="210" t="str">
        <f>VLOOKUP(A21,'Danh sách các đồ án '!$B$14:$K$202,10,FALSE)</f>
        <v>Đồ án nhóm</v>
      </c>
      <c r="J21" s="210" t="str">
        <f t="shared" si="2"/>
        <v/>
      </c>
      <c r="K21" t="s">
        <v>474</v>
      </c>
      <c r="L21" s="210">
        <v>1</v>
      </c>
      <c r="N21" s="210">
        <f t="shared" si="3"/>
        <v>1</v>
      </c>
    </row>
    <row r="22" spans="1:14" ht="42">
      <c r="A22" t="s">
        <v>181</v>
      </c>
      <c r="B22" s="210">
        <f t="shared" si="0"/>
        <v>1</v>
      </c>
      <c r="C22" s="240" t="str">
        <f>VLOOKUP(A22,'DS SV các Hội đồng phân PB'!$B$5:$J$136,9,FALSE)</f>
        <v>Xây dựng hệ thống điều khiển nhà thông minh bằng giọng nói</v>
      </c>
      <c r="D22" s="240" t="str">
        <f>VLOOKUP(A22,'Danh sách các đồ án '!$B$14:$J$202,9,FALSE)</f>
        <v>Xây dựng hệ thống điều khiển nhà thông minh bằng giọng nói</v>
      </c>
      <c r="E22" s="210" t="str">
        <f t="shared" si="1"/>
        <v/>
      </c>
      <c r="F22" s="240" t="s">
        <v>814</v>
      </c>
      <c r="G22" s="210" t="str">
        <f>VLOOKUP(A22,'DS SV các Hội đồng phân PB'!$B$5:$G$136,6,FALSE)</f>
        <v>TS. Trịnh Trung Hiếu</v>
      </c>
      <c r="H22" s="210" t="str">
        <f>VLOOKUP(A22,'DS SV các Hội đồng phân PB'!$B$5:$K$136,10,FALSE)</f>
        <v>Đồ án cá nhân</v>
      </c>
      <c r="I22" s="210" t="str">
        <f>VLOOKUP(A22,'Danh sách các đồ án '!$B$14:$K$202,10,FALSE)</f>
        <v>Đồ án cá nhân</v>
      </c>
      <c r="J22" s="210" t="str">
        <f t="shared" si="2"/>
        <v/>
      </c>
      <c r="K22" t="s">
        <v>294</v>
      </c>
      <c r="L22" s="210">
        <v>1</v>
      </c>
      <c r="N22" s="210">
        <f t="shared" si="3"/>
        <v>1</v>
      </c>
    </row>
    <row r="23" spans="1:14" ht="42">
      <c r="A23" t="s">
        <v>186</v>
      </c>
      <c r="B23" s="210">
        <f t="shared" si="0"/>
        <v>1</v>
      </c>
      <c r="C23" s="240" t="str">
        <f>VLOOKUP(A23,'DS SV các Hội đồng phân PB'!$B$5:$J$136,9,FALSE)</f>
        <v>Nghiên cứu, chế tạo xe giao vận  hàng hóa trong kho hàng</v>
      </c>
      <c r="D23" s="240" t="str">
        <f>VLOOKUP(A23,'Danh sách các đồ án '!$B$14:$J$202,9,FALSE)</f>
        <v>Nghiên cứu, chế tạo xe giao vận  hàng hóa trong kho hàng</v>
      </c>
      <c r="E23" s="210" t="str">
        <f t="shared" si="1"/>
        <v/>
      </c>
      <c r="F23" s="240" t="s">
        <v>814</v>
      </c>
      <c r="G23" s="210" t="str">
        <f>VLOOKUP(A23,'DS SV các Hội đồng phân PB'!$B$5:$G$136,6,FALSE)</f>
        <v>TS. Trịnh Trung Hiếu</v>
      </c>
      <c r="H23" s="210" t="str">
        <f>VLOOKUP(A23,'DS SV các Hội đồng phân PB'!$B$5:$K$136,10,FALSE)</f>
        <v>Đồ án cá nhân</v>
      </c>
      <c r="I23" s="210" t="str">
        <f>VLOOKUP(A23,'Danh sách các đồ án '!$B$14:$K$202,10,FALSE)</f>
        <v>Đồ án cá nhân</v>
      </c>
      <c r="J23" s="210" t="str">
        <f t="shared" si="2"/>
        <v/>
      </c>
      <c r="K23" t="s">
        <v>483</v>
      </c>
      <c r="L23" s="210">
        <v>1</v>
      </c>
      <c r="N23" s="210">
        <f t="shared" si="3"/>
        <v>1</v>
      </c>
    </row>
    <row r="24" spans="1:14" ht="28">
      <c r="A24" t="s">
        <v>191</v>
      </c>
      <c r="B24" s="210">
        <f t="shared" si="0"/>
        <v>1</v>
      </c>
      <c r="C24" s="240" t="str">
        <f>VLOOKUP(A24,'DS SV các Hội đồng phân PB'!$B$5:$J$136,9,FALSE)</f>
        <v>Giám sát nhịp tim qua điện thoại Android</v>
      </c>
      <c r="D24" s="240" t="str">
        <f>VLOOKUP(A24,'Danh sách các đồ án '!$B$14:$J$202,9,FALSE)</f>
        <v>Giám sát nhịp tim qua điện thoại Android</v>
      </c>
      <c r="E24" s="210" t="str">
        <f t="shared" si="1"/>
        <v/>
      </c>
      <c r="F24" s="240" t="s">
        <v>814</v>
      </c>
      <c r="G24" s="210" t="str">
        <f>VLOOKUP(A24,'DS SV các Hội đồng phân PB'!$B$5:$G$136,6,FALSE)</f>
        <v>TS. Trịnh Trung Hiếu</v>
      </c>
      <c r="H24" s="210" t="str">
        <f>VLOOKUP(A24,'DS SV các Hội đồng phân PB'!$B$5:$K$136,10,FALSE)</f>
        <v>Đồ án cá nhân</v>
      </c>
      <c r="I24" s="210" t="str">
        <f>VLOOKUP(A24,'Danh sách các đồ án '!$B$14:$K$202,10,FALSE)</f>
        <v>Đồ án cá nhân</v>
      </c>
      <c r="J24" s="210" t="str">
        <f t="shared" si="2"/>
        <v/>
      </c>
      <c r="K24" t="s">
        <v>499</v>
      </c>
      <c r="L24" s="210">
        <v>1</v>
      </c>
      <c r="N24" s="210">
        <f t="shared" si="3"/>
        <v>1</v>
      </c>
    </row>
    <row r="25" spans="1:14" ht="42">
      <c r="A25" t="s">
        <v>195</v>
      </c>
      <c r="B25" s="210">
        <f t="shared" si="0"/>
        <v>1</v>
      </c>
      <c r="C25" s="240" t="str">
        <f>VLOOKUP(A25,'DS SV các Hội đồng phân PB'!$B$5:$J$136,9,FALSE)</f>
        <v>Hệ thống vườn thông minh sử dụng Raspberry Pi 3B</v>
      </c>
      <c r="D25" s="240" t="str">
        <f>VLOOKUP(A25,'Danh sách các đồ án '!$B$14:$J$202,9,FALSE)</f>
        <v>Hệ thống vườn thông minh sử dụng Raspberry Pi 3B</v>
      </c>
      <c r="E25" s="210" t="str">
        <f t="shared" si="1"/>
        <v/>
      </c>
      <c r="G25" s="210" t="str">
        <f>VLOOKUP(A25,'DS SV các Hội đồng phân PB'!$B$5:$G$136,6,FALSE)</f>
        <v>TS. Nguyễn Thị Hương Thảo</v>
      </c>
      <c r="H25" s="210" t="str">
        <f>VLOOKUP(A25,'DS SV các Hội đồng phân PB'!$B$5:$K$136,10,FALSE)</f>
        <v>Đồ án cá nhân</v>
      </c>
      <c r="I25" s="210" t="str">
        <f>VLOOKUP(A25,'Danh sách các đồ án '!$B$14:$K$202,10,FALSE)</f>
        <v>Đồ án cá nhân</v>
      </c>
      <c r="J25" s="210" t="str">
        <f t="shared" si="2"/>
        <v/>
      </c>
      <c r="K25" t="s">
        <v>390</v>
      </c>
      <c r="L25" s="210">
        <v>1</v>
      </c>
      <c r="N25" s="210">
        <f t="shared" si="3"/>
        <v>1</v>
      </c>
    </row>
    <row r="26" spans="1:14" ht="28">
      <c r="A26" t="s">
        <v>199</v>
      </c>
      <c r="B26" s="210">
        <f t="shared" si="0"/>
        <v>1</v>
      </c>
      <c r="C26" s="240" t="str">
        <f>VLOOKUP(A26,'DS SV các Hội đồng phân PB'!$B$5:$J$136,9,FALSE)</f>
        <v>Xây dựng nhà thông minh thông qua mạng Zigbee</v>
      </c>
      <c r="D26" s="240" t="str">
        <f>VLOOKUP(A26,'Danh sách các đồ án '!$B$14:$J$202,9,FALSE)</f>
        <v>Xây dựng nhà thông minh thông qua mạng Zigbee</v>
      </c>
      <c r="E26" s="210" t="str">
        <f t="shared" si="1"/>
        <v/>
      </c>
      <c r="G26" s="210" t="str">
        <f>VLOOKUP(A26,'DS SV các Hội đồng phân PB'!$B$5:$G$136,6,FALSE)</f>
        <v>TS. Nguyễn Thị Hương Thảo</v>
      </c>
      <c r="H26" s="210" t="str">
        <f>VLOOKUP(A26,'DS SV các Hội đồng phân PB'!$B$5:$K$136,10,FALSE)</f>
        <v>Đồ án nhóm</v>
      </c>
      <c r="I26" s="210" t="str">
        <f>VLOOKUP(A26,'Danh sách các đồ án '!$B$14:$K$202,10,FALSE)</f>
        <v>Đồ án nhóm</v>
      </c>
      <c r="J26" s="210" t="str">
        <f t="shared" si="2"/>
        <v/>
      </c>
      <c r="K26" t="s">
        <v>90</v>
      </c>
      <c r="L26" s="210">
        <v>1</v>
      </c>
      <c r="N26" s="210">
        <f t="shared" si="3"/>
        <v>1</v>
      </c>
    </row>
    <row r="27" spans="1:14" ht="56">
      <c r="A27" t="s">
        <v>203</v>
      </c>
      <c r="B27" s="210">
        <f t="shared" si="0"/>
        <v>1</v>
      </c>
      <c r="C27" s="240" t="str">
        <f>VLOOKUP(A27,'DS SV các Hội đồng phân PB'!$B$5:$J$136,9,FALSE)</f>
        <v>Phát nhạc dựa trên nhận diện cảm xúc trên khuôn mặt sử dụng Raspberry Pi 4</v>
      </c>
      <c r="D27" s="240" t="str">
        <f>VLOOKUP(A27,'Danh sách các đồ án '!$B$14:$J$202,9,FALSE)</f>
        <v>Phát nhạc dựa trên nhận diện cảm xúc trên khuôn mặt sử dụng Raspberry Pi 4</v>
      </c>
      <c r="E27" s="210" t="str">
        <f t="shared" si="1"/>
        <v/>
      </c>
      <c r="G27" s="210" t="str">
        <f>VLOOKUP(A27,'DS SV các Hội đồng phân PB'!$B$5:$G$136,6,FALSE)</f>
        <v>TS. Nguyễn Thị Hương Thảo</v>
      </c>
      <c r="H27" s="210" t="str">
        <f>VLOOKUP(A27,'DS SV các Hội đồng phân PB'!$B$5:$K$136,10,FALSE)</f>
        <v>Đồ án nhóm</v>
      </c>
      <c r="I27" s="210" t="str">
        <f>VLOOKUP(A27,'Danh sách các đồ án '!$B$14:$K$202,10,FALSE)</f>
        <v>Đồ án nhóm</v>
      </c>
      <c r="J27" s="210" t="str">
        <f t="shared" si="2"/>
        <v/>
      </c>
      <c r="K27" t="s">
        <v>365</v>
      </c>
      <c r="L27" s="210">
        <v>1</v>
      </c>
      <c r="N27" s="210">
        <f t="shared" si="3"/>
        <v>1</v>
      </c>
    </row>
    <row r="28" spans="1:14" ht="28">
      <c r="A28" t="s">
        <v>207</v>
      </c>
      <c r="B28" s="210">
        <f t="shared" si="0"/>
        <v>1</v>
      </c>
      <c r="C28" s="240" t="str">
        <f>VLOOKUP(A28,'DS SV các Hội đồng phân PB'!$B$5:$J$136,9,FALSE)</f>
        <v>Xây dựng hệ thống điểm danh sinh viên qua RFID</v>
      </c>
      <c r="D28" s="240" t="str">
        <f>VLOOKUP(A28,'Danh sách các đồ án '!$B$14:$J$202,9,FALSE)</f>
        <v>Xây dựng hệ thống điểm danh sinh viên qua RFID</v>
      </c>
      <c r="E28" s="210" t="str">
        <f t="shared" si="1"/>
        <v/>
      </c>
      <c r="G28" s="210" t="str">
        <f>VLOOKUP(A28,'DS SV các Hội đồng phân PB'!$B$5:$G$136,6,FALSE)</f>
        <v>TS. Nguyễn Thị Hương Thảo</v>
      </c>
      <c r="H28" s="210" t="str">
        <f>VLOOKUP(A28,'DS SV các Hội đồng phân PB'!$B$5:$K$136,10,FALSE)</f>
        <v>Đồ án nhóm</v>
      </c>
      <c r="I28" s="210" t="str">
        <f>VLOOKUP(A28,'Danh sách các đồ án '!$B$14:$K$202,10,FALSE)</f>
        <v>Đồ án nhóm</v>
      </c>
      <c r="J28" s="210" t="str">
        <f t="shared" si="2"/>
        <v/>
      </c>
      <c r="K28" t="s">
        <v>334</v>
      </c>
      <c r="L28" s="210">
        <v>1</v>
      </c>
      <c r="N28" s="210">
        <f t="shared" si="3"/>
        <v>1</v>
      </c>
    </row>
    <row r="29" spans="1:14" ht="42">
      <c r="A29" t="s">
        <v>212</v>
      </c>
      <c r="B29" s="210">
        <f t="shared" si="0"/>
        <v>1</v>
      </c>
      <c r="C29" s="240" t="str">
        <f>VLOOKUP(A29,'DS SV các Hội đồng phân PB'!$B$5:$J$136,9,FALSE)</f>
        <v>Giám sát và điều khiển mô hình nhà thông minh trên giao diện web</v>
      </c>
      <c r="D29" s="240" t="str">
        <f>VLOOKUP(A29,'Danh sách các đồ án '!$B$14:$J$202,9,FALSE)</f>
        <v>Giám sát và điều khiển mô hình nhà thông minh trên giao diện web</v>
      </c>
      <c r="E29" s="210" t="str">
        <f t="shared" si="1"/>
        <v/>
      </c>
      <c r="F29" s="240" t="s">
        <v>814</v>
      </c>
      <c r="G29" s="210" t="str">
        <f>VLOOKUP(A29,'DS SV các Hội đồng phân PB'!$B$5:$G$136,6,FALSE)</f>
        <v>ThS. Lương Công Duẩn</v>
      </c>
      <c r="H29" s="210" t="str">
        <f>VLOOKUP(A29,'DS SV các Hội đồng phân PB'!$B$5:$K$136,10,FALSE)</f>
        <v>Đồ án nhóm</v>
      </c>
      <c r="I29" s="210" t="str">
        <f>VLOOKUP(A29,'Danh sách các đồ án '!$B$14:$K$202,10,FALSE)</f>
        <v>Đồ án nhóm</v>
      </c>
      <c r="J29" s="210" t="str">
        <f t="shared" si="2"/>
        <v/>
      </c>
      <c r="K29" t="s">
        <v>453</v>
      </c>
      <c r="L29" s="210">
        <v>1</v>
      </c>
      <c r="N29" s="210">
        <f t="shared" si="3"/>
        <v>1</v>
      </c>
    </row>
    <row r="30" spans="1:14" ht="56">
      <c r="A30" t="s">
        <v>216</v>
      </c>
      <c r="B30" s="210">
        <f t="shared" si="0"/>
        <v>1</v>
      </c>
      <c r="C30" s="240" t="str">
        <f>VLOOKUP(A30,'DS SV các Hội đồng phân PB'!$B$5:$J$136,9,FALSE)</f>
        <v>Xây dựng hệ thống quan trắc ứng dụng open source Grafana và Prometheus</v>
      </c>
      <c r="D30" s="240" t="str">
        <f>VLOOKUP(A30,'Danh sách các đồ án '!$B$14:$J$202,9,FALSE)</f>
        <v>Xây dựng hệ thống quan trắc ứng dụng open source Grafana và Prometheus</v>
      </c>
      <c r="E30" s="210" t="str">
        <f t="shared" si="1"/>
        <v/>
      </c>
      <c r="G30" s="210" t="str">
        <f>VLOOKUP(A30,'DS SV các Hội đồng phân PB'!$B$5:$G$136,6,FALSE)</f>
        <v>ThS. Lương Công Duẩn</v>
      </c>
      <c r="H30" s="210" t="str">
        <f>VLOOKUP(A30,'DS SV các Hội đồng phân PB'!$B$5:$K$136,10,FALSE)</f>
        <v>Đồ án cá nhân</v>
      </c>
      <c r="I30" s="210" t="str">
        <f>VLOOKUP(A30,'Danh sách các đồ án '!$B$14:$K$202,10,FALSE)</f>
        <v>Đồ án cá nhân</v>
      </c>
      <c r="J30" s="210" t="str">
        <f t="shared" si="2"/>
        <v/>
      </c>
      <c r="K30" t="s">
        <v>419</v>
      </c>
      <c r="L30" s="210">
        <v>1</v>
      </c>
      <c r="N30" s="210">
        <f t="shared" si="3"/>
        <v>1</v>
      </c>
    </row>
    <row r="31" spans="1:14" ht="28">
      <c r="A31" t="s">
        <v>221</v>
      </c>
      <c r="B31" s="210">
        <f t="shared" si="0"/>
        <v>1</v>
      </c>
      <c r="C31" s="240" t="str">
        <f>VLOOKUP(A31,'DS SV các Hội đồng phân PB'!$B$5:$J$136,9,FALSE)</f>
        <v>Thiết kế và phát triển thiết bị bay Quadcopter</v>
      </c>
      <c r="D31" s="240" t="str">
        <f>VLOOKUP(A31,'Danh sách các đồ án '!$B$14:$J$202,9,FALSE)</f>
        <v>Thiết kế và phát triển thiết bị bay Quadcopter</v>
      </c>
      <c r="E31" s="210" t="str">
        <f t="shared" si="1"/>
        <v/>
      </c>
      <c r="G31" s="210" t="str">
        <f>VLOOKUP(A31,'DS SV các Hội đồng phân PB'!$B$5:$G$136,6,FALSE)</f>
        <v>ThS. Lương Công Duẩn</v>
      </c>
      <c r="H31" s="210" t="str">
        <f>VLOOKUP(A31,'DS SV các Hội đồng phân PB'!$B$5:$K$136,10,FALSE)</f>
        <v>Đồ án cá nhân</v>
      </c>
      <c r="I31" s="210" t="str">
        <f>VLOOKUP(A31,'Danh sách các đồ án '!$B$14:$K$202,10,FALSE)</f>
        <v>Đồ án cá nhân</v>
      </c>
      <c r="J31" s="210" t="str">
        <f t="shared" si="2"/>
        <v/>
      </c>
      <c r="K31" t="s">
        <v>163</v>
      </c>
      <c r="L31" s="210">
        <v>1</v>
      </c>
      <c r="N31" s="210">
        <f t="shared" si="3"/>
        <v>1</v>
      </c>
    </row>
    <row r="32" spans="1:14" ht="56">
      <c r="A32" s="237" t="s">
        <v>226</v>
      </c>
      <c r="B32" s="210">
        <f t="shared" si="0"/>
        <v>1</v>
      </c>
      <c r="C32" s="240" t="str">
        <f>VLOOKUP(A32,'DS SV các Hội đồng phân PB'!$B$5:$J$136,9,FALSE)</f>
        <v>Nghiên cứu phương pháp loại bỏ phản hồi âm thanh sử dụng bộ lọc thích nghi và ứng dụng</v>
      </c>
      <c r="D32" s="240" t="str">
        <f>VLOOKUP(A32,'Danh sách các đồ án '!$B$14:$J$202,9,FALSE)</f>
        <v>Nghiên cứu phương pháp loại bỏ phản hồi âm thanh sử dụng bộ lọc thích nghi và ứng dụng</v>
      </c>
      <c r="E32" s="210" t="str">
        <f t="shared" si="1"/>
        <v/>
      </c>
      <c r="G32" s="210" t="str">
        <f>VLOOKUP(A32,'DS SV các Hội đồng phân PB'!$B$5:$G$136,6,FALSE)</f>
        <v>TS. Trần Thị Thục Linh</v>
      </c>
      <c r="H32" s="210" t="str">
        <f>VLOOKUP(A32,'DS SV các Hội đồng phân PB'!$B$5:$K$136,10,FALSE)</f>
        <v>Đồ án cá nhân</v>
      </c>
      <c r="I32" s="210" t="str">
        <f>VLOOKUP(A32,'Danh sách các đồ án '!$B$14:$K$202,10,FALSE)</f>
        <v>Đồ án cá nhân</v>
      </c>
      <c r="J32" s="210" t="str">
        <f t="shared" si="2"/>
        <v/>
      </c>
      <c r="K32" t="s">
        <v>447</v>
      </c>
      <c r="L32" s="210">
        <v>1</v>
      </c>
      <c r="N32" s="210">
        <f t="shared" si="3"/>
        <v>1</v>
      </c>
    </row>
    <row r="33" spans="1:14" ht="56">
      <c r="A33" s="237" t="s">
        <v>231</v>
      </c>
      <c r="B33" s="210">
        <f t="shared" si="0"/>
        <v>1</v>
      </c>
      <c r="C33" s="240" t="str">
        <f>VLOOKUP(A33,'DS SV các Hội đồng phân PB'!$B$5:$J$136,9,FALSE)</f>
        <v>Nghiên cứu phương pháp chống ồn chủ động sử dụng thuật toán thích nghi và ứng dụng</v>
      </c>
      <c r="D33" s="240" t="str">
        <f>VLOOKUP(A33,'Danh sách các đồ án '!$B$14:$J$202,9,FALSE)</f>
        <v>Nghiên cứu phương pháp chống ồn chủ động sử dụng thuật toán thích nghi và ứng dụng</v>
      </c>
      <c r="E33" s="210" t="str">
        <f t="shared" si="1"/>
        <v/>
      </c>
      <c r="G33" s="210" t="str">
        <f>VLOOKUP(A33,'DS SV các Hội đồng phân PB'!$B$5:$G$136,6,FALSE)</f>
        <v>TS. Trần Thị Thục Linh</v>
      </c>
      <c r="H33" s="210" t="str">
        <f>VLOOKUP(A33,'DS SV các Hội đồng phân PB'!$B$5:$K$136,10,FALSE)</f>
        <v>Đồ án cá nhân</v>
      </c>
      <c r="I33" s="210" t="str">
        <f>VLOOKUP(A33,'Danh sách các đồ án '!$B$14:$K$202,10,FALSE)</f>
        <v>Đồ án cá nhân</v>
      </c>
      <c r="J33" s="210" t="str">
        <f t="shared" si="2"/>
        <v/>
      </c>
      <c r="K33" t="s">
        <v>298</v>
      </c>
      <c r="L33" s="210">
        <v>1</v>
      </c>
      <c r="N33" s="210">
        <f t="shared" si="3"/>
        <v>1</v>
      </c>
    </row>
    <row r="34" spans="1:14" ht="42">
      <c r="A34" s="237" t="s">
        <v>235</v>
      </c>
      <c r="B34" s="210">
        <f t="shared" si="0"/>
        <v>1</v>
      </c>
      <c r="C34" s="240" t="str">
        <f>VLOOKUP(A34,'DS SV các Hội đồng phân PB'!$B$5:$J$136,9,FALSE)</f>
        <v>Bãi đỗ xe thông minh tích hợp nhận diện biển số xe vào thẻ từ.</v>
      </c>
      <c r="D34" s="240" t="str">
        <f>VLOOKUP(A34,'Danh sách các đồ án '!$B$14:$J$202,9,FALSE)</f>
        <v>Bãi đỗ xe thông minh tích hợp nhận diện biển số xe vào thẻ từ.</v>
      </c>
      <c r="E34" s="210" t="str">
        <f t="shared" si="1"/>
        <v/>
      </c>
      <c r="G34" s="210" t="str">
        <f>VLOOKUP(A34,'DS SV các Hội đồng phân PB'!$B$5:$G$136,6,FALSE)</f>
        <v>TS. Trần Thị Thục Linh</v>
      </c>
      <c r="H34" s="210" t="str">
        <f>VLOOKUP(A34,'DS SV các Hội đồng phân PB'!$B$5:$K$136,10,FALSE)</f>
        <v>Đồ án cá nhân</v>
      </c>
      <c r="I34" s="210" t="str">
        <f>VLOOKUP(A34,'Danh sách các đồ án '!$B$14:$K$202,10,FALSE)</f>
        <v>Đồ án cá nhân</v>
      </c>
      <c r="J34" s="210" t="str">
        <f t="shared" si="2"/>
        <v/>
      </c>
      <c r="K34" t="s">
        <v>107</v>
      </c>
      <c r="L34" s="210">
        <v>1</v>
      </c>
      <c r="N34" s="210">
        <f t="shared" si="3"/>
        <v>1</v>
      </c>
    </row>
    <row r="35" spans="1:14" ht="42">
      <c r="A35" s="237" t="s">
        <v>240</v>
      </c>
      <c r="B35" s="210">
        <f t="shared" si="0"/>
        <v>1</v>
      </c>
      <c r="C35" s="240" t="str">
        <f>VLOOKUP(A35,'DS SV các Hội đồng phân PB'!$B$5:$J$136,9,FALSE)</f>
        <v>Thiết kế, thử nghiệm ổ cắm thông minh điều khiển bằng giọng nói</v>
      </c>
      <c r="D35" s="240" t="str">
        <f>VLOOKUP(A35,'Danh sách các đồ án '!$B$14:$J$202,9,FALSE)</f>
        <v>Thiết kế, thử nghiệm ổ cắm thông minh điều khiển bằng giọng nói</v>
      </c>
      <c r="E35" s="210" t="str">
        <f t="shared" si="1"/>
        <v/>
      </c>
      <c r="G35" s="210" t="str">
        <f>VLOOKUP(A35,'DS SV các Hội đồng phân PB'!$B$5:$G$136,6,FALSE)</f>
        <v>ThS. Trương Minh Đức</v>
      </c>
      <c r="H35" s="210" t="str">
        <f>VLOOKUP(A35,'DS SV các Hội đồng phân PB'!$B$5:$K$136,10,FALSE)</f>
        <v>Đồ án cá nhân</v>
      </c>
      <c r="I35" s="210" t="str">
        <f>VLOOKUP(A35,'Danh sách các đồ án '!$B$14:$K$202,10,FALSE)</f>
        <v>Đồ án cá nhân</v>
      </c>
      <c r="J35" s="210" t="str">
        <f t="shared" si="2"/>
        <v/>
      </c>
      <c r="K35" t="s">
        <v>325</v>
      </c>
      <c r="L35" s="210">
        <v>1</v>
      </c>
      <c r="N35" s="210">
        <f t="shared" si="3"/>
        <v>1</v>
      </c>
    </row>
    <row r="36" spans="1:14" ht="42">
      <c r="A36" s="237" t="s">
        <v>244</v>
      </c>
      <c r="B36" s="210">
        <f t="shared" si="0"/>
        <v>1</v>
      </c>
      <c r="C36" s="240" t="str">
        <f>VLOOKUP(A36,'DS SV các Hội đồng phân PB'!$B$5:$J$136,9,FALSE)</f>
        <v>Xây dựng hệ thống quan trắc khí tượng sử dụng nền tảng Grafana</v>
      </c>
      <c r="D36" s="240" t="str">
        <f>VLOOKUP(A36,'Danh sách các đồ án '!$B$14:$J$202,9,FALSE)</f>
        <v>Xây dựng hệ thống quan trắc khí tượng sử dụng nền tảng Grafana</v>
      </c>
      <c r="E36" s="210" t="str">
        <f t="shared" si="1"/>
        <v/>
      </c>
      <c r="G36" s="210" t="str">
        <f>VLOOKUP(A36,'DS SV các Hội đồng phân PB'!$B$5:$G$136,6,FALSE)</f>
        <v>ThS. Trương Minh Đức</v>
      </c>
      <c r="H36" s="210" t="str">
        <f>VLOOKUP(A36,'DS SV các Hội đồng phân PB'!$B$5:$K$136,10,FALSE)</f>
        <v>Đồ án cá nhân</v>
      </c>
      <c r="I36" s="210" t="str">
        <f>VLOOKUP(A36,'Danh sách các đồ án '!$B$14:$K$202,10,FALSE)</f>
        <v>Đồ án cá nhân</v>
      </c>
      <c r="J36" s="210" t="str">
        <f t="shared" si="2"/>
        <v/>
      </c>
      <c r="K36" t="s">
        <v>96</v>
      </c>
      <c r="L36" s="210">
        <v>1</v>
      </c>
      <c r="N36" s="210">
        <f t="shared" si="3"/>
        <v>1</v>
      </c>
    </row>
    <row r="37" spans="1:14" ht="42">
      <c r="A37" s="237" t="s">
        <v>249</v>
      </c>
      <c r="B37" s="210">
        <f t="shared" si="0"/>
        <v>1</v>
      </c>
      <c r="C37" s="240" t="str">
        <f>VLOOKUP(A37,'DS SV các Hội đồng phân PB'!$B$5:$J$136,9,FALSE)</f>
        <v>Phát triển hệ thống đo lường, giám sát chất lượng không khí trong nhà</v>
      </c>
      <c r="D37" s="240" t="str">
        <f>VLOOKUP(A37,'Danh sách các đồ án '!$B$14:$J$202,9,FALSE)</f>
        <v>Phát triển hệ thống đo lường, giám sát chất lượng không khí trong nhà</v>
      </c>
      <c r="E37" s="210" t="str">
        <f t="shared" si="1"/>
        <v/>
      </c>
      <c r="G37" s="210" t="str">
        <f>VLOOKUP(A37,'DS SV các Hội đồng phân PB'!$B$5:$G$136,6,FALSE)</f>
        <v>ThS. Trương Minh Đức</v>
      </c>
      <c r="H37" s="210" t="str">
        <f>VLOOKUP(A37,'DS SV các Hội đồng phân PB'!$B$5:$K$136,10,FALSE)</f>
        <v>Đồ án nhóm</v>
      </c>
      <c r="I37" s="210" t="str">
        <f>VLOOKUP(A37,'Danh sách các đồ án '!$B$14:$K$202,10,FALSE)</f>
        <v>Đồ án nhóm</v>
      </c>
      <c r="J37" s="210" t="str">
        <f t="shared" si="2"/>
        <v/>
      </c>
      <c r="K37" t="s">
        <v>471</v>
      </c>
      <c r="L37" s="210">
        <v>1</v>
      </c>
      <c r="N37" s="210">
        <f t="shared" si="3"/>
        <v>1</v>
      </c>
    </row>
    <row r="38" spans="1:14" ht="42">
      <c r="A38" s="237" t="s">
        <v>254</v>
      </c>
      <c r="B38" s="210">
        <f t="shared" si="0"/>
        <v>1</v>
      </c>
      <c r="C38" s="240" t="str">
        <f>VLOOKUP(A38,'DS SV các Hội đồng phân PB'!$B$5:$J$136,9,FALSE)</f>
        <v>Phát triển hệ thống đo lường và hiển thị chất lượng đất</v>
      </c>
      <c r="D38" s="240" t="str">
        <f>VLOOKUP(A38,'Danh sách các đồ án '!$B$14:$J$202,9,FALSE)</f>
        <v>Phát triển hệ thống đo lường và hiển thị chất lượng đất</v>
      </c>
      <c r="E38" s="210" t="str">
        <f t="shared" si="1"/>
        <v/>
      </c>
      <c r="G38" s="210" t="str">
        <f>VLOOKUP(A38,'DS SV các Hội đồng phân PB'!$B$5:$G$136,6,FALSE)</f>
        <v>ThS. Trương Minh Đức</v>
      </c>
      <c r="H38" s="210" t="str">
        <f>VLOOKUP(A38,'DS SV các Hội đồng phân PB'!$B$5:$K$136,10,FALSE)</f>
        <v>Đồ án nhóm</v>
      </c>
      <c r="I38" s="210" t="str">
        <f>VLOOKUP(A38,'Danh sách các đồ án '!$B$14:$K$202,10,FALSE)</f>
        <v>Đồ án nhóm</v>
      </c>
      <c r="J38" s="210" t="str">
        <f t="shared" si="2"/>
        <v/>
      </c>
      <c r="K38" t="s">
        <v>487</v>
      </c>
      <c r="L38" s="210">
        <v>1</v>
      </c>
      <c r="N38" s="210">
        <f t="shared" si="3"/>
        <v>1</v>
      </c>
    </row>
    <row r="39" spans="1:14" ht="42">
      <c r="A39" s="237" t="s">
        <v>258</v>
      </c>
      <c r="B39" s="210">
        <f t="shared" si="0"/>
        <v>1</v>
      </c>
      <c r="C39" s="240" t="str">
        <f>VLOOKUP(A39,'DS SV các Hội đồng phân PB'!$B$5:$J$136,9,FALSE)</f>
        <v>Thiết kế máy bán hàng tự động sử dụng phương thức thanh toán QR code</v>
      </c>
      <c r="D39" s="240" t="str">
        <f>VLOOKUP(A39,'Danh sách các đồ án '!$B$14:$J$202,9,FALSE)</f>
        <v>Thiết kế máy bán hàng tự động sử dụng phương thức thanh toán QR code</v>
      </c>
      <c r="E39" s="210" t="str">
        <f t="shared" si="1"/>
        <v/>
      </c>
      <c r="G39" s="210" t="str">
        <f>VLOOKUP(A39,'DS SV các Hội đồng phân PB'!$B$5:$G$136,6,FALSE)</f>
        <v>TS. Chu Văn Bền</v>
      </c>
      <c r="H39" s="210" t="str">
        <f>VLOOKUP(A39,'DS SV các Hội đồng phân PB'!$B$5:$K$136,10,FALSE)</f>
        <v>Đồ án nhóm</v>
      </c>
      <c r="I39" s="210" t="str">
        <f>VLOOKUP(A39,'Danh sách các đồ án '!$B$14:$K$202,10,FALSE)</f>
        <v>Đồ án nhóm</v>
      </c>
      <c r="J39" s="210" t="str">
        <f t="shared" si="2"/>
        <v/>
      </c>
      <c r="K39" t="s">
        <v>410</v>
      </c>
      <c r="L39" s="210">
        <v>1</v>
      </c>
      <c r="N39" s="210">
        <f t="shared" si="3"/>
        <v>1</v>
      </c>
    </row>
    <row r="40" spans="1:14" ht="56">
      <c r="A40" s="237" t="s">
        <v>263</v>
      </c>
      <c r="B40" s="210">
        <f t="shared" si="0"/>
        <v>1</v>
      </c>
      <c r="C40" s="240" t="str">
        <f>VLOOKUP(A40,'DS SV các Hội đồng phân PB'!$B$5:$J$136,9,FALSE)</f>
        <v>Xây dựng mô hình mạng cảm biến để giám sát và điều khiển thiết bị điện trong nhà</v>
      </c>
      <c r="D40" s="240" t="str">
        <f>VLOOKUP(A40,'Danh sách các đồ án '!$B$14:$J$202,9,FALSE)</f>
        <v>Xây dựng mô hình mạng cảm biến để giám sát và điều khiển thiết bị điện trong nhà</v>
      </c>
      <c r="E40" s="210" t="str">
        <f t="shared" si="1"/>
        <v/>
      </c>
      <c r="G40" s="210" t="str">
        <f>VLOOKUP(A40,'DS SV các Hội đồng phân PB'!$B$5:$G$136,6,FALSE)</f>
        <v>TS. Chu Văn Bền</v>
      </c>
      <c r="H40" s="210" t="str">
        <f>VLOOKUP(A40,'DS SV các Hội đồng phân PB'!$B$5:$K$136,10,FALSE)</f>
        <v>Đồ án nhóm</v>
      </c>
      <c r="I40" s="210" t="str">
        <f>VLOOKUP(A40,'Danh sách các đồ án '!$B$14:$K$202,10,FALSE)</f>
        <v>Đồ án nhóm</v>
      </c>
      <c r="J40" s="210" t="str">
        <f t="shared" si="2"/>
        <v/>
      </c>
      <c r="K40" t="s">
        <v>186</v>
      </c>
      <c r="L40" s="210">
        <v>1</v>
      </c>
      <c r="N40" s="210">
        <f t="shared" si="3"/>
        <v>1</v>
      </c>
    </row>
    <row r="41" spans="1:14" ht="42">
      <c r="A41" s="237" t="s">
        <v>268</v>
      </c>
      <c r="B41" s="210">
        <f t="shared" si="0"/>
        <v>1</v>
      </c>
      <c r="C41" s="240" t="str">
        <f>VLOOKUP(A41,'DS SV các Hội đồng phân PB'!$B$5:$J$136,9,FALSE)</f>
        <v>Xây dựng hệ thống phân loại và quản lý sản phẩm bằng mã QR</v>
      </c>
      <c r="D41" s="240" t="str">
        <f>VLOOKUP(A41,'Danh sách các đồ án '!$B$14:$J$202,9,FALSE)</f>
        <v>Xây dựng hệ thống phân loại và quản lý sản phẩm bằng mã QR</v>
      </c>
      <c r="E41" s="210" t="str">
        <f t="shared" si="1"/>
        <v/>
      </c>
      <c r="F41" s="240" t="s">
        <v>814</v>
      </c>
      <c r="G41" s="210" t="str">
        <f>VLOOKUP(A41,'DS SV các Hội đồng phân PB'!$B$5:$G$136,6,FALSE)</f>
        <v>TS. Chu Văn Bền</v>
      </c>
      <c r="H41" s="210" t="str">
        <f>VLOOKUP(A41,'DS SV các Hội đồng phân PB'!$B$5:$K$136,10,FALSE)</f>
        <v>Đồ án nhóm</v>
      </c>
      <c r="I41" s="210" t="str">
        <f>VLOOKUP(A41,'Danh sách các đồ án '!$B$14:$K$202,10,FALSE)</f>
        <v>Đồ án nhóm</v>
      </c>
      <c r="J41" s="210" t="str">
        <f t="shared" si="2"/>
        <v/>
      </c>
      <c r="K41" t="s">
        <v>456</v>
      </c>
      <c r="L41" s="210">
        <v>1</v>
      </c>
      <c r="N41" s="210">
        <f t="shared" si="3"/>
        <v>1</v>
      </c>
    </row>
    <row r="42" spans="1:14" ht="42">
      <c r="A42" s="237" t="s">
        <v>273</v>
      </c>
      <c r="B42" s="210">
        <f t="shared" si="0"/>
        <v>1</v>
      </c>
      <c r="C42" s="240" t="str">
        <f>VLOOKUP(A42,'DS SV các Hội đồng phân PB'!$B$5:$J$136,9,FALSE)</f>
        <v>Xây hệ thống giám sát và cảnh báo cháy và rò rỉ khí gas cho nhà thông minh</v>
      </c>
      <c r="D42" s="240" t="str">
        <f>VLOOKUP(A42,'Danh sách các đồ án '!$B$14:$J$202,9,FALSE)</f>
        <v>xây hệ thống giám sát và cảnh báo cháy và rò rỉ khí gas cho nhà thông minh</v>
      </c>
      <c r="E42" s="210" t="str">
        <f t="shared" si="1"/>
        <v/>
      </c>
      <c r="G42" s="210" t="str">
        <f>VLOOKUP(A42,'DS SV các Hội đồng phân PB'!$B$5:$G$136,6,FALSE)</f>
        <v>TS. Nguyễn Ngọc Minh</v>
      </c>
      <c r="H42" s="210" t="str">
        <f>VLOOKUP(A42,'DS SV các Hội đồng phân PB'!$B$5:$K$136,10,FALSE)</f>
        <v>Đồ án cá nhân</v>
      </c>
      <c r="I42" s="210" t="str">
        <f>VLOOKUP(A42,'Danh sách các đồ án '!$B$14:$K$202,10,FALSE)</f>
        <v>Đồ án cá nhân</v>
      </c>
      <c r="J42" s="210" t="str">
        <f t="shared" si="2"/>
        <v/>
      </c>
      <c r="K42" t="s">
        <v>285</v>
      </c>
      <c r="L42" s="210">
        <v>1</v>
      </c>
      <c r="N42" s="210">
        <f t="shared" si="3"/>
        <v>1</v>
      </c>
    </row>
    <row r="43" spans="1:14" ht="28">
      <c r="A43" s="237" t="s">
        <v>277</v>
      </c>
      <c r="B43" s="210">
        <f t="shared" si="0"/>
        <v>1</v>
      </c>
      <c r="C43" s="240" t="str">
        <f>VLOOKUP(A43,'DS SV các Hội đồng phân PB'!$B$5:$J$136,9,FALSE)</f>
        <v>Nghiên cứu xây dựng bãi đỗ xe thông minh</v>
      </c>
      <c r="D43" s="240" t="str">
        <f>VLOOKUP(A43,'Danh sách các đồ án '!$B$14:$J$202,9,FALSE)</f>
        <v>Nghiên cứu xây dựng bãi đỗ xe thông minh</v>
      </c>
      <c r="E43" s="210" t="str">
        <f t="shared" si="1"/>
        <v/>
      </c>
      <c r="G43" s="210" t="str">
        <f>VLOOKUP(A43,'DS SV các Hội đồng phân PB'!$B$5:$G$136,6,FALSE)</f>
        <v>TS. Trịnh Trung Hiếu</v>
      </c>
      <c r="H43" s="210" t="str">
        <f>VLOOKUP(A43,'DS SV các Hội đồng phân PB'!$B$5:$K$136,10,FALSE)</f>
        <v>Đồ án cá nhân</v>
      </c>
      <c r="I43" s="210" t="str">
        <f>VLOOKUP(A43,'Danh sách các đồ án '!$B$14:$K$202,10,FALSE)</f>
        <v>Đồ án cá nhân</v>
      </c>
      <c r="J43" s="210" t="str">
        <f t="shared" si="2"/>
        <v/>
      </c>
      <c r="K43" t="s">
        <v>338</v>
      </c>
      <c r="L43" s="210">
        <v>1</v>
      </c>
      <c r="N43" s="210">
        <f t="shared" si="3"/>
        <v>1</v>
      </c>
    </row>
    <row r="44" spans="1:14" ht="28">
      <c r="A44" s="237" t="s">
        <v>281</v>
      </c>
      <c r="B44" s="210">
        <f t="shared" si="0"/>
        <v>1</v>
      </c>
      <c r="C44" s="240" t="str">
        <f>VLOOKUP(A44,'DS SV các Hội đồng phân PB'!$B$5:$J$136,9,FALSE)</f>
        <v>Cánh tay robot sắp xếp hàng hóa</v>
      </c>
      <c r="D44" s="240" t="str">
        <f>VLOOKUP(A44,'Danh sách các đồ án '!$B$14:$J$202,9,FALSE)</f>
        <v>Cánh tay robot sắp xếp hàng hóa</v>
      </c>
      <c r="E44" s="210" t="str">
        <f t="shared" si="1"/>
        <v/>
      </c>
      <c r="G44" s="210" t="str">
        <f>VLOOKUP(A44,'DS SV các Hội đồng phân PB'!$B$5:$G$136,6,FALSE)</f>
        <v>TS. Trịnh Trung Hiếu</v>
      </c>
      <c r="H44" s="210" t="str">
        <f>VLOOKUP(A44,'DS SV các Hội đồng phân PB'!$B$5:$K$136,10,FALSE)</f>
        <v>Đồ án cá nhân</v>
      </c>
      <c r="I44" s="210" t="str">
        <f>VLOOKUP(A44,'Danh sách các đồ án '!$B$14:$K$202,10,FALSE)</f>
        <v>Đồ án cá nhân</v>
      </c>
      <c r="J44" s="210" t="str">
        <f t="shared" si="2"/>
        <v/>
      </c>
      <c r="K44" t="s">
        <v>510</v>
      </c>
      <c r="L44" s="210">
        <v>1</v>
      </c>
      <c r="N44" s="210">
        <f t="shared" si="3"/>
        <v>1</v>
      </c>
    </row>
    <row r="45" spans="1:14" ht="28">
      <c r="A45" s="237" t="s">
        <v>285</v>
      </c>
      <c r="B45" s="210">
        <f t="shared" si="0"/>
        <v>1</v>
      </c>
      <c r="C45" s="240" t="str">
        <f>VLOOKUP(A45,'DS SV các Hội đồng phân PB'!$B$5:$J$136,9,FALSE)</f>
        <v>Hệ thống báo cháy thông minh</v>
      </c>
      <c r="D45" s="240" t="str">
        <f>VLOOKUP(A45,'Danh sách các đồ án '!$B$14:$J$202,9,FALSE)</f>
        <v>Hệ thống báo cháy thông minh</v>
      </c>
      <c r="E45" s="210" t="str">
        <f t="shared" si="1"/>
        <v/>
      </c>
      <c r="F45" s="240" t="s">
        <v>814</v>
      </c>
      <c r="G45" s="210" t="str">
        <f>VLOOKUP(A45,'DS SV các Hội đồng phân PB'!$B$5:$G$136,6,FALSE)</f>
        <v>TS. Trịnh Trung Hiếu</v>
      </c>
      <c r="H45" s="210" t="str">
        <f>VLOOKUP(A45,'DS SV các Hội đồng phân PB'!$B$5:$K$136,10,FALSE)</f>
        <v>Đồ án cá nhân</v>
      </c>
      <c r="I45" s="210" t="str">
        <f>VLOOKUP(A45,'Danh sách các đồ án '!$B$14:$K$202,10,FALSE)</f>
        <v>Đồ án cá nhân</v>
      </c>
      <c r="J45" s="210" t="str">
        <f t="shared" si="2"/>
        <v/>
      </c>
      <c r="K45" t="s">
        <v>226</v>
      </c>
      <c r="L45" s="210">
        <v>1</v>
      </c>
      <c r="N45" s="210">
        <f t="shared" si="3"/>
        <v>1</v>
      </c>
    </row>
    <row r="46" spans="1:14" ht="28">
      <c r="A46" s="237" t="s">
        <v>289</v>
      </c>
      <c r="B46" s="210">
        <f t="shared" si="0"/>
        <v>1</v>
      </c>
      <c r="C46" s="240" t="str">
        <f>VLOOKUP(A46,'DS SV các Hội đồng phân PB'!$B$5:$J$136,9,FALSE)</f>
        <v>Thiết kế hệ thống bãi đỗ xe thông minh</v>
      </c>
      <c r="D46" s="240" t="str">
        <f>VLOOKUP(A46,'Danh sách các đồ án '!$B$14:$J$202,9,FALSE)</f>
        <v>Thiết kế hệ thống bãi đỗ xe thông minh</v>
      </c>
      <c r="E46" s="210" t="str">
        <f t="shared" si="1"/>
        <v/>
      </c>
      <c r="G46" s="210" t="str">
        <f>VLOOKUP(A46,'DS SV các Hội đồng phân PB'!$B$5:$G$136,6,FALSE)</f>
        <v>ThS. Lê Đức Toàn</v>
      </c>
      <c r="H46" s="210" t="str">
        <f>VLOOKUP(A46,'DS SV các Hội đồng phân PB'!$B$5:$K$136,10,FALSE)</f>
        <v>Đồ án cá nhân</v>
      </c>
      <c r="I46" s="210" t="str">
        <f>VLOOKUP(A46,'Danh sách các đồ án '!$B$14:$K$202,10,FALSE)</f>
        <v>Đồ án cá nhân</v>
      </c>
      <c r="J46" s="210" t="str">
        <f t="shared" si="2"/>
        <v/>
      </c>
      <c r="K46" t="s">
        <v>424</v>
      </c>
      <c r="L46" s="210">
        <v>1</v>
      </c>
      <c r="N46" s="210">
        <f t="shared" si="3"/>
        <v>1</v>
      </c>
    </row>
    <row r="47" spans="1:14" ht="42">
      <c r="A47" s="237" t="s">
        <v>294</v>
      </c>
      <c r="B47" s="210">
        <f t="shared" si="0"/>
        <v>1</v>
      </c>
      <c r="C47" s="240" t="str">
        <f>VLOOKUP(A47,'DS SV các Hội đồng phân PB'!$B$5:$J$136,9,FALSE)</f>
        <v>Thiết kế và phát triển hệ thống cảnh báo rò rỉ khí gas</v>
      </c>
      <c r="D47" s="240" t="str">
        <f>VLOOKUP(A47,'Danh sách các đồ án '!$B$14:$J$202,9,FALSE)</f>
        <v>Thiết kế và phát triển hệ thống cảnh báo rò rỉ khí gas</v>
      </c>
      <c r="E47" s="210" t="str">
        <f t="shared" si="1"/>
        <v/>
      </c>
      <c r="G47" s="210" t="str">
        <f>VLOOKUP(A47,'DS SV các Hội đồng phân PB'!$B$5:$G$136,6,FALSE)</f>
        <v>ThS. Lương Công Duẩn</v>
      </c>
      <c r="H47" s="210" t="str">
        <f>VLOOKUP(A47,'DS SV các Hội đồng phân PB'!$B$5:$K$136,10,FALSE)</f>
        <v>Đồ án cá nhân</v>
      </c>
      <c r="I47" s="210" t="str">
        <f>VLOOKUP(A47,'Danh sách các đồ án '!$B$14:$K$202,10,FALSE)</f>
        <v>Đồ án cá nhân</v>
      </c>
      <c r="J47" s="210" t="str">
        <f t="shared" si="2"/>
        <v/>
      </c>
      <c r="K47" t="s">
        <v>460</v>
      </c>
      <c r="L47" s="210">
        <v>1</v>
      </c>
      <c r="N47" s="210">
        <f t="shared" si="3"/>
        <v>1</v>
      </c>
    </row>
    <row r="48" spans="1:14" ht="42">
      <c r="A48" t="s">
        <v>298</v>
      </c>
      <c r="B48" s="210">
        <f t="shared" si="0"/>
        <v>1</v>
      </c>
      <c r="C48" s="240" t="str">
        <f>VLOOKUP(A48,'DS SV các Hội đồng phân PB'!$B$5:$J$136,9,FALSE)</f>
        <v>Xây dựng bản đồ và hệ thống giám sát môi trường cho xe tự hành</v>
      </c>
      <c r="D48" s="240" t="str">
        <f>VLOOKUP(A48,'Danh sách các đồ án '!$B$14:$J$202,9,FALSE)</f>
        <v>Xây dựng bản đồ và hệ thống giám sát môi trường cho xe tự hành</v>
      </c>
      <c r="E48" s="210" t="str">
        <f t="shared" si="1"/>
        <v/>
      </c>
      <c r="F48" s="240" t="s">
        <v>815</v>
      </c>
      <c r="G48" s="210" t="str">
        <f>VLOOKUP(A48,'DS SV các Hội đồng phân PB'!$B$5:$G$136,6,FALSE)</f>
        <v>PGS. TS Trương Cao Dũng</v>
      </c>
      <c r="H48" s="210" t="str">
        <f>VLOOKUP(A48,'DS SV các Hội đồng phân PB'!$B$5:$K$136,10,FALSE)</f>
        <v>Đồ án cá nhân</v>
      </c>
      <c r="I48" s="210" t="str">
        <f>VLOOKUP(A48,'Danh sách các đồ án '!$B$14:$K$202,10,FALSE)</f>
        <v>Đồ án cá nhân</v>
      </c>
      <c r="J48" s="210" t="str">
        <f t="shared" si="2"/>
        <v/>
      </c>
      <c r="K48" t="s">
        <v>191</v>
      </c>
      <c r="L48" s="210">
        <v>1</v>
      </c>
      <c r="N48" s="210">
        <f t="shared" si="3"/>
        <v>1</v>
      </c>
    </row>
    <row r="49" spans="1:14" ht="42">
      <c r="A49" t="s">
        <v>302</v>
      </c>
      <c r="B49" s="210">
        <f t="shared" si="0"/>
        <v>1</v>
      </c>
      <c r="C49" s="240" t="str">
        <f>VLOOKUP(A49,'DS SV các Hội đồng phân PB'!$B$5:$J$136,9,FALSE)</f>
        <v>Nhận dạng và bóc tách văn bản nhờ kỹ thuật nhận dạng quang học OCR</v>
      </c>
      <c r="D49" s="240" t="str">
        <f>VLOOKUP(A49,'Danh sách các đồ án '!$B$14:$J$202,9,FALSE)</f>
        <v>Nhận dạng và bóc tách văn bản nhờ kỹ thuật nhận dạng quang học OCR</v>
      </c>
      <c r="E49" s="210" t="str">
        <f t="shared" si="1"/>
        <v/>
      </c>
      <c r="G49" s="210" t="str">
        <f>VLOOKUP(A49,'DS SV các Hội đồng phân PB'!$B$5:$G$136,6,FALSE)</f>
        <v>PGS. TS Trương Cao Dũng</v>
      </c>
      <c r="H49" s="210" t="str">
        <f>VLOOKUP(A49,'DS SV các Hội đồng phân PB'!$B$5:$K$136,10,FALSE)</f>
        <v>Đồ án nhóm</v>
      </c>
      <c r="I49" s="210" t="str">
        <f>VLOOKUP(A49,'Danh sách các đồ án '!$B$14:$K$202,10,FALSE)</f>
        <v>Đồ án nhóm</v>
      </c>
      <c r="J49" s="210" t="str">
        <f t="shared" si="2"/>
        <v/>
      </c>
      <c r="K49" t="s">
        <v>414</v>
      </c>
      <c r="L49" s="210">
        <v>1</v>
      </c>
      <c r="N49" s="210">
        <f t="shared" si="3"/>
        <v>1</v>
      </c>
    </row>
    <row r="50" spans="1:14" ht="56">
      <c r="A50" t="s">
        <v>306</v>
      </c>
      <c r="B50" s="210">
        <f t="shared" si="0"/>
        <v>1</v>
      </c>
      <c r="C50" s="240" t="str">
        <f>VLOOKUP(A50,'DS SV các Hội đồng phân PB'!$B$5:$J$136,9,FALSE)</f>
        <v>Xây dựng hệ thống bãi đỗ xe thông minh và tự động thông báo chỉ dẫn đường đi</v>
      </c>
      <c r="D50" s="240" t="str">
        <f>VLOOKUP(A50,'Danh sách các đồ án '!$B$14:$J$202,9,FALSE)</f>
        <v>Xây dựng hệ thống bãi đỗ xe thông minh và tự động thông báo chỉ dẫn đường đi</v>
      </c>
      <c r="E50" s="210" t="str">
        <f t="shared" si="1"/>
        <v/>
      </c>
      <c r="G50" s="210" t="str">
        <f>VLOOKUP(A50,'DS SV các Hội đồng phân PB'!$B$5:$G$136,6,FALSE)</f>
        <v>PGS. TS Trương Cao Dũng</v>
      </c>
      <c r="H50" s="210" t="str">
        <f>VLOOKUP(A50,'DS SV các Hội đồng phân PB'!$B$5:$K$136,10,FALSE)</f>
        <v>Đồ án nhóm</v>
      </c>
      <c r="I50" s="210" t="str">
        <f>VLOOKUP(A50,'Danh sách các đồ án '!$B$14:$K$202,10,FALSE)</f>
        <v>Đồ án nhóm</v>
      </c>
      <c r="J50" s="210" t="str">
        <f t="shared" si="2"/>
        <v/>
      </c>
      <c r="K50" t="s">
        <v>328</v>
      </c>
      <c r="L50" s="210">
        <v>1</v>
      </c>
      <c r="N50" s="210">
        <f t="shared" si="3"/>
        <v>1</v>
      </c>
    </row>
    <row r="51" spans="1:14" ht="42">
      <c r="A51" t="s">
        <v>310</v>
      </c>
      <c r="B51" s="210">
        <f t="shared" si="0"/>
        <v>1</v>
      </c>
      <c r="C51" s="240" t="str">
        <f>VLOOKUP(A51,'DS SV các Hội đồng phân PB'!$B$5:$J$136,9,FALSE)</f>
        <v>Hệ thống điều khiển nhà cho người khiếm khuyết bằng giọng nói và cử chỉ</v>
      </c>
      <c r="D51" s="240" t="str">
        <f>VLOOKUP(A51,'Danh sách các đồ án '!$B$14:$J$202,9,FALSE)</f>
        <v>Hệ thống điều khiển nhà cho người khiếm khuyết bằng giọng nói và cử chỉ</v>
      </c>
      <c r="E51" s="210" t="str">
        <f t="shared" si="1"/>
        <v/>
      </c>
      <c r="G51" s="210" t="str">
        <f>VLOOKUP(A51,'DS SV các Hội đồng phân PB'!$B$5:$G$136,6,FALSE)</f>
        <v>TS. Đỗ Duy Hiệp</v>
      </c>
      <c r="H51" s="210" t="str">
        <f>VLOOKUP(A51,'DS SV các Hội đồng phân PB'!$B$5:$K$136,10,FALSE)</f>
        <v>Đồ án nhóm</v>
      </c>
      <c r="I51" s="210" t="str">
        <f>VLOOKUP(A51,'Danh sách các đồ án '!$B$14:$K$202,10,FALSE)</f>
        <v>Đồ án nhóm</v>
      </c>
      <c r="J51" s="210" t="str">
        <f t="shared" si="2"/>
        <v/>
      </c>
      <c r="K51" t="s">
        <v>102</v>
      </c>
      <c r="L51" s="210">
        <v>1</v>
      </c>
      <c r="N51" s="210">
        <f t="shared" si="3"/>
        <v>1</v>
      </c>
    </row>
    <row r="52" spans="1:14" ht="42">
      <c r="A52" t="s">
        <v>315</v>
      </c>
      <c r="B52" s="210">
        <f t="shared" si="0"/>
        <v>1</v>
      </c>
      <c r="C52" s="240" t="str">
        <f>VLOOKUP(A52,'DS SV các Hội đồng phân PB'!$B$5:$J$136,9,FALSE)</f>
        <v>Xây dựng hệ thống băng truyền phân loại sản phẩm dựa vào màu sắc</v>
      </c>
      <c r="D52" s="240" t="str">
        <f>VLOOKUP(A52,'Danh sách các đồ án '!$B$14:$J$202,9,FALSE)</f>
        <v>Xây dựng hệ thống băng truyền phân loại sản phẩm dựa vào màu sắc</v>
      </c>
      <c r="E52" s="210" t="str">
        <f t="shared" si="1"/>
        <v/>
      </c>
      <c r="G52" s="210" t="str">
        <f>VLOOKUP(A52,'DS SV các Hội đồng phân PB'!$B$5:$G$136,6,FALSE)</f>
        <v>TS. Đỗ Duy Hiệp</v>
      </c>
      <c r="H52" s="210" t="str">
        <f>VLOOKUP(A52,'DS SV các Hội đồng phân PB'!$B$5:$K$136,10,FALSE)</f>
        <v>Đồ án nhóm</v>
      </c>
      <c r="I52" s="210" t="str">
        <f>VLOOKUP(A52,'Danh sách các đồ án '!$B$14:$K$202,10,FALSE)</f>
        <v>Đồ án nhóm</v>
      </c>
      <c r="J52" s="210" t="str">
        <f t="shared" si="2"/>
        <v/>
      </c>
      <c r="K52" t="s">
        <v>428</v>
      </c>
      <c r="L52" s="210">
        <v>1</v>
      </c>
      <c r="N52" s="210">
        <f t="shared" si="3"/>
        <v>1</v>
      </c>
    </row>
    <row r="53" spans="1:14" ht="42">
      <c r="A53" t="s">
        <v>320</v>
      </c>
      <c r="B53" s="210">
        <f t="shared" si="0"/>
        <v>1</v>
      </c>
      <c r="C53" s="240" t="str">
        <f>VLOOKUP(A53,'DS SV các Hội đồng phân PB'!$B$5:$J$136,9,FALSE)</f>
        <v>Hệ thống IoT giám sát môi trường và phòng chống cháy nổ cho nhà ở</v>
      </c>
      <c r="D53" s="240" t="str">
        <f>VLOOKUP(A53,'Danh sách các đồ án '!$B$14:$J$202,9,FALSE)</f>
        <v>Hệ thống IoT giám sát môi trường và phòng chống cháy nổ cho nhà ở</v>
      </c>
      <c r="E53" s="210" t="str">
        <f t="shared" si="1"/>
        <v/>
      </c>
      <c r="G53" s="210" t="str">
        <f>VLOOKUP(A53,'DS SV các Hội đồng phân PB'!$B$5:$G$136,6,FALSE)</f>
        <v>TS. Đỗ Duy Hiệp</v>
      </c>
      <c r="H53" s="210" t="str">
        <f>VLOOKUP(A53,'DS SV các Hội đồng phân PB'!$B$5:$K$136,10,FALSE)</f>
        <v>Đồ án nhóm</v>
      </c>
      <c r="I53" s="210" t="str">
        <f>VLOOKUP(A53,'Danh sách các đồ án '!$B$14:$K$202,10,FALSE)</f>
        <v>Đồ án nhóm</v>
      </c>
      <c r="J53" s="210" t="str">
        <f t="shared" si="2"/>
        <v/>
      </c>
      <c r="K53" t="s">
        <v>501</v>
      </c>
      <c r="L53" s="210">
        <v>1</v>
      </c>
      <c r="N53" s="210">
        <f t="shared" si="3"/>
        <v>1</v>
      </c>
    </row>
    <row r="54" spans="1:14" ht="28">
      <c r="A54" t="s">
        <v>325</v>
      </c>
      <c r="B54" s="210">
        <f t="shared" si="0"/>
        <v>1</v>
      </c>
      <c r="C54" s="240" t="str">
        <f>VLOOKUP(A54,'DS SV các Hội đồng phân PB'!$B$5:$J$136,9,FALSE)</f>
        <v>Xây dựng hệ thống điều khiển IoT bằng giọng nói</v>
      </c>
      <c r="D54" s="240" t="str">
        <f>VLOOKUP(A54,'Danh sách các đồ án '!$B$14:$J$202,9,FALSE)</f>
        <v>Xây dựng hệ thống điều khiển IoT bằng giọng nói</v>
      </c>
      <c r="E54" s="210" t="str">
        <f t="shared" si="1"/>
        <v/>
      </c>
      <c r="G54" s="210" t="str">
        <f>VLOOKUP(A54,'DS SV các Hội đồng phân PB'!$B$5:$G$136,6,FALSE)</f>
        <v>TS. Trần Tuấn Anh</v>
      </c>
      <c r="H54" s="210" t="str">
        <f>VLOOKUP(A54,'DS SV các Hội đồng phân PB'!$B$5:$K$136,10,FALSE)</f>
        <v>Đồ án cá nhân</v>
      </c>
      <c r="I54" s="210" t="str">
        <f>VLOOKUP(A54,'Danh sách các đồ án '!$B$14:$K$202,10,FALSE)</f>
        <v>Đồ án cá nhân</v>
      </c>
      <c r="J54" s="210" t="str">
        <f t="shared" si="2"/>
        <v/>
      </c>
      <c r="K54" t="s">
        <v>140</v>
      </c>
      <c r="L54" s="210">
        <v>1</v>
      </c>
      <c r="N54" s="210">
        <f t="shared" si="3"/>
        <v>1</v>
      </c>
    </row>
    <row r="55" spans="1:14" ht="42">
      <c r="A55" t="s">
        <v>328</v>
      </c>
      <c r="B55" s="210">
        <f t="shared" si="0"/>
        <v>1</v>
      </c>
      <c r="C55" s="240" t="str">
        <f>VLOOKUP(A55,'DS SV các Hội đồng phân PB'!$B$5:$J$136,9,FALSE)</f>
        <v>Thiết kế hệ thống giám sát sức khỏe sử dụng giao tiếp CoAP</v>
      </c>
      <c r="D55" s="240" t="str">
        <f>VLOOKUP(A55,'Danh sách các đồ án '!$B$14:$J$202,9,FALSE)</f>
        <v>Thiết kế hệ thống giám sát sức khỏe sử dụng giao tiếp CoAP</v>
      </c>
      <c r="E55" s="210" t="str">
        <f t="shared" si="1"/>
        <v/>
      </c>
      <c r="G55" s="210" t="str">
        <f>VLOOKUP(A55,'DS SV các Hội đồng phân PB'!$B$5:$G$136,6,FALSE)</f>
        <v>TS. Trần Tuấn Anh</v>
      </c>
      <c r="H55" s="210" t="str">
        <f>VLOOKUP(A55,'DS SV các Hội đồng phân PB'!$B$5:$K$136,10,FALSE)</f>
        <v>Đồ án cá nhân</v>
      </c>
      <c r="I55" s="210" t="str">
        <f>VLOOKUP(A55,'Danh sách các đồ án '!$B$14:$K$202,10,FALSE)</f>
        <v>Đồ án cá nhân</v>
      </c>
      <c r="J55" s="210" t="str">
        <f t="shared" si="2"/>
        <v/>
      </c>
      <c r="K55" t="s">
        <v>490</v>
      </c>
      <c r="L55" s="210">
        <v>1</v>
      </c>
      <c r="N55" s="210">
        <f t="shared" si="3"/>
        <v>1</v>
      </c>
    </row>
    <row r="56" spans="1:14" ht="42">
      <c r="A56" t="s">
        <v>331</v>
      </c>
      <c r="B56" s="210">
        <f t="shared" si="0"/>
        <v>1</v>
      </c>
      <c r="C56" s="240" t="str">
        <f>VLOOKUP(A56,'DS SV các Hội đồng phân PB'!$B$5:$J$136,9,FALSE)</f>
        <v>Nhận dạng và bóc tách văn bản nhờ kỹ thuật nhận dạng quang học OCR. </v>
      </c>
      <c r="D56" s="240" t="str">
        <f>VLOOKUP(A56,'Danh sách các đồ án '!$B$14:$J$202,9,FALSE)</f>
        <v>Nhận dạng và bóc tách văn bản nhờ kỹ thuật nhận dạng quang học OCR. </v>
      </c>
      <c r="E56" s="210" t="str">
        <f t="shared" si="1"/>
        <v/>
      </c>
      <c r="G56" s="210" t="str">
        <f>VLOOKUP(A56,'DS SV các Hội đồng phân PB'!$B$5:$G$136,6,FALSE)</f>
        <v>TS. Trần Tuấn Anh</v>
      </c>
      <c r="H56" s="210" t="str">
        <f>VLOOKUP(A56,'DS SV các Hội đồng phân PB'!$B$5:$K$136,10,FALSE)</f>
        <v>Đồ án nhóm</v>
      </c>
      <c r="I56" s="210" t="str">
        <f>VLOOKUP(A56,'Danh sách các đồ án '!$B$14:$K$202,10,FALSE)</f>
        <v>Đồ án nhóm</v>
      </c>
      <c r="J56" s="210" t="str">
        <f t="shared" si="2"/>
        <v/>
      </c>
      <c r="K56" t="s">
        <v>394</v>
      </c>
      <c r="L56" s="210">
        <v>1</v>
      </c>
      <c r="N56" s="210">
        <f t="shared" si="3"/>
        <v>1</v>
      </c>
    </row>
    <row r="57" spans="1:14" ht="42">
      <c r="A57" t="s">
        <v>334</v>
      </c>
      <c r="B57" s="210">
        <f t="shared" si="0"/>
        <v>1</v>
      </c>
      <c r="C57" s="240" t="str">
        <f>VLOOKUP(A57,'DS SV các Hội đồng phân PB'!$B$5:$J$136,9,FALSE)</f>
        <v>Thiết kế mạch IOT quản lý chất lượng nước lại hồ nuôi tôm cá</v>
      </c>
      <c r="D57" s="240" t="str">
        <f>VLOOKUP(A57,'Danh sách các đồ án '!$B$14:$J$202,9,FALSE)</f>
        <v>Thiết kế mạch IOT quản lý chất lượng nước lại hồ nuôi tôm cá</v>
      </c>
      <c r="E57" s="210" t="str">
        <f t="shared" si="1"/>
        <v/>
      </c>
      <c r="G57" s="210" t="str">
        <f>VLOOKUP(A57,'DS SV các Hội đồng phân PB'!$B$5:$G$136,6,FALSE)</f>
        <v>ThS. Vũ Anh Đào</v>
      </c>
      <c r="H57" s="210" t="str">
        <f>VLOOKUP(A57,'DS SV các Hội đồng phân PB'!$B$5:$K$136,10,FALSE)</f>
        <v>Đồ án cá nhân</v>
      </c>
      <c r="I57" s="210" t="str">
        <f>VLOOKUP(A57,'Danh sách các đồ án '!$B$14:$K$202,10,FALSE)</f>
        <v>Đồ án cá nhân</v>
      </c>
      <c r="J57" s="210" t="str">
        <f t="shared" si="2"/>
        <v/>
      </c>
      <c r="K57" t="s">
        <v>508</v>
      </c>
      <c r="L57" s="210">
        <v>1</v>
      </c>
      <c r="N57" s="210">
        <f t="shared" si="3"/>
        <v>1</v>
      </c>
    </row>
    <row r="58" spans="1:14" ht="42">
      <c r="A58" t="s">
        <v>338</v>
      </c>
      <c r="B58" s="210">
        <f t="shared" si="0"/>
        <v>1</v>
      </c>
      <c r="C58" s="240" t="str">
        <f>VLOOKUP(A58,'DS SV các Hội đồng phân PB'!$B$5:$J$136,9,FALSE)</f>
        <v>Giám sát và quản lí các thiết bị điện trong nhà thông qua trợ lí ảo</v>
      </c>
      <c r="D58" s="240" t="str">
        <f>VLOOKUP(A58,'Danh sách các đồ án '!$B$14:$J$202,9,FALSE)</f>
        <v>Giám sát và quản lí các thiết bị điện trong nhà thông qua trợ lí ảo</v>
      </c>
      <c r="E58" s="210" t="str">
        <f t="shared" si="1"/>
        <v/>
      </c>
      <c r="G58" s="210" t="str">
        <f>VLOOKUP(A58,'DS SV các Hội đồng phân PB'!$B$5:$G$136,6,FALSE)</f>
        <v>ThS. Vũ Anh Đào</v>
      </c>
      <c r="H58" s="210" t="str">
        <f>VLOOKUP(A58,'DS SV các Hội đồng phân PB'!$B$5:$K$136,10,FALSE)</f>
        <v>Đồ án cá nhân</v>
      </c>
      <c r="I58" s="210" t="str">
        <f>VLOOKUP(A58,'Danh sách các đồ án '!$B$14:$K$202,10,FALSE)</f>
        <v>Đồ án cá nhân</v>
      </c>
      <c r="J58" s="210" t="str">
        <f t="shared" si="2"/>
        <v/>
      </c>
      <c r="K58" t="s">
        <v>231</v>
      </c>
      <c r="L58" s="210">
        <v>1</v>
      </c>
      <c r="N58" s="210">
        <f t="shared" si="3"/>
        <v>1</v>
      </c>
    </row>
    <row r="59" spans="1:14" ht="42">
      <c r="A59" t="s">
        <v>343</v>
      </c>
      <c r="B59" s="210">
        <f t="shared" si="0"/>
        <v>1</v>
      </c>
      <c r="C59" s="240" t="str">
        <f>VLOOKUP(A59,'DS SV các Hội đồng phân PB'!$B$5:$J$136,9,FALSE)</f>
        <v>Thiết kế và phát triển hệ thống IoT giám sát sức khỏe</v>
      </c>
      <c r="D59" s="240" t="str">
        <f>VLOOKUP(A59,'Danh sách các đồ án '!$B$14:$J$202,9,FALSE)</f>
        <v>Thiết kế và phát triển hệ thống IoT giám sát sức khỏe</v>
      </c>
      <c r="E59" s="210" t="str">
        <f t="shared" si="1"/>
        <v/>
      </c>
      <c r="G59" s="210" t="str">
        <f>VLOOKUP(A59,'DS SV các Hội đồng phân PB'!$B$5:$G$136,6,FALSE)</f>
        <v>ThS. Vũ Anh Đào</v>
      </c>
      <c r="H59" s="210" t="str">
        <f>VLOOKUP(A59,'DS SV các Hội đồng phân PB'!$B$5:$K$136,10,FALSE)</f>
        <v>Đồ án cá nhân</v>
      </c>
      <c r="I59" s="210" t="str">
        <f>VLOOKUP(A59,'Danh sách các đồ án '!$B$14:$K$202,10,FALSE)</f>
        <v>Đồ án cá nhân</v>
      </c>
      <c r="J59" s="210" t="str">
        <f t="shared" si="2"/>
        <v/>
      </c>
      <c r="K59" t="s">
        <v>221</v>
      </c>
      <c r="L59" s="210">
        <v>1</v>
      </c>
      <c r="N59" s="210">
        <f t="shared" si="3"/>
        <v>1</v>
      </c>
    </row>
    <row r="60" spans="1:14" ht="42">
      <c r="A60" t="s">
        <v>348</v>
      </c>
      <c r="B60" s="210">
        <f t="shared" si="0"/>
        <v>1</v>
      </c>
      <c r="C60" s="240" t="str">
        <f>VLOOKUP(A60,'DS SV các Hội đồng phân PB'!$B$5:$J$136,9,FALSE)</f>
        <v>Xây dựng nhà thông minh sử dụng  Arduino Uno và ESP32 CAM</v>
      </c>
      <c r="D60" s="240" t="str">
        <f>VLOOKUP(A60,'Danh sách các đồ án '!$B$14:$J$202,9,FALSE)</f>
        <v>Xây dựng nhà thông minh sử dụng  Arduino Uno và ESP32 CAM</v>
      </c>
      <c r="E60" s="210" t="str">
        <f t="shared" si="1"/>
        <v/>
      </c>
      <c r="G60" s="210" t="str">
        <f>VLOOKUP(A60,'DS SV các Hội đồng phân PB'!$B$5:$G$136,6,FALSE)</f>
        <v>ThS. Vũ Anh Đào</v>
      </c>
      <c r="H60" s="210" t="str">
        <f>VLOOKUP(A60,'DS SV các Hội đồng phân PB'!$B$5:$K$136,10,FALSE)</f>
        <v>Đồ án nhóm</v>
      </c>
      <c r="I60" s="210" t="str">
        <f>VLOOKUP(A60,'Danh sách các đồ án '!$B$14:$K$202,10,FALSE)</f>
        <v>Đồ án nhóm</v>
      </c>
      <c r="J60" s="210" t="str">
        <f t="shared" si="2"/>
        <v/>
      </c>
      <c r="K60" t="s">
        <v>343</v>
      </c>
      <c r="L60" s="210">
        <v>1</v>
      </c>
      <c r="N60" s="210">
        <f t="shared" si="3"/>
        <v>1</v>
      </c>
    </row>
    <row r="61" spans="1:14" ht="28">
      <c r="A61" t="s">
        <v>352</v>
      </c>
      <c r="B61" s="210">
        <f t="shared" si="0"/>
        <v>1</v>
      </c>
      <c r="C61" s="240" t="str">
        <f>VLOOKUP(A61,'DS SV các Hội đồng phân PB'!$B$5:$J$136,9,FALSE)</f>
        <v>Xây dựng bộ thiết bị theo dõi và giám sát nhà từ xa</v>
      </c>
      <c r="D61" s="240" t="str">
        <f>VLOOKUP(A61,'Danh sách các đồ án '!$B$14:$J$202,9,FALSE)</f>
        <v>Xây dựng bộ thiết bị theo dõi và giám sát nhà từ xa</v>
      </c>
      <c r="E61" s="210" t="str">
        <f t="shared" si="1"/>
        <v/>
      </c>
      <c r="G61" s="210" t="str">
        <f>VLOOKUP(A61,'DS SV các Hội đồng phân PB'!$B$5:$G$136,6,FALSE)</f>
        <v>ThS. Trần Thị Thanh Thủy</v>
      </c>
      <c r="H61" s="210" t="str">
        <f>VLOOKUP(A61,'DS SV các Hội đồng phân PB'!$B$5:$K$136,10,FALSE)</f>
        <v>Đồ án nhóm</v>
      </c>
      <c r="I61" s="210" t="str">
        <f>VLOOKUP(A61,'Danh sách các đồ án '!$B$14:$K$202,10,FALSE)</f>
        <v>Đồ án nhóm</v>
      </c>
      <c r="J61" s="210" t="str">
        <f t="shared" si="2"/>
        <v/>
      </c>
      <c r="K61" t="s">
        <v>235</v>
      </c>
      <c r="L61" s="210">
        <v>1</v>
      </c>
      <c r="N61" s="210">
        <f t="shared" si="3"/>
        <v>1</v>
      </c>
    </row>
    <row r="62" spans="1:14" ht="42">
      <c r="A62" t="s">
        <v>356</v>
      </c>
      <c r="B62" s="210">
        <f t="shared" si="0"/>
        <v>1</v>
      </c>
      <c r="C62" s="240" t="str">
        <f>VLOOKUP(A62,'DS SV các Hội đồng phân PB'!$B$5:$J$136,9,FALSE)</f>
        <v>Phát triển hệ thống IoT cho nông nghiệp sử dụng Raspberry Pi và Coze AI</v>
      </c>
      <c r="D62" s="240" t="str">
        <f>VLOOKUP(A62,'Danh sách các đồ án '!$B$14:$J$202,9,FALSE)</f>
        <v>Phát triển hệ thống IoT cho nông nghiệp sử dụng Raspberry Pi và Coze AI</v>
      </c>
      <c r="E62" s="210" t="str">
        <f t="shared" si="1"/>
        <v/>
      </c>
      <c r="G62" s="210" t="str">
        <f>VLOOKUP(A62,'DS SV các Hội đồng phân PB'!$B$5:$G$136,6,FALSE)</f>
        <v>ThS. Trần Thị Thanh Thủy</v>
      </c>
      <c r="H62" s="210" t="str">
        <f>VLOOKUP(A62,'DS SV các Hội đồng phân PB'!$B$5:$K$136,10,FALSE)</f>
        <v>Đồ án nhóm</v>
      </c>
      <c r="I62" s="210" t="str">
        <f>VLOOKUP(A62,'Danh sách các đồ án '!$B$14:$K$202,10,FALSE)</f>
        <v>Đồ án nhóm</v>
      </c>
      <c r="J62" s="210" t="str">
        <f t="shared" si="2"/>
        <v/>
      </c>
      <c r="K62" t="s">
        <v>359</v>
      </c>
      <c r="L62" s="210">
        <v>1</v>
      </c>
      <c r="N62" s="210">
        <f t="shared" si="3"/>
        <v>1</v>
      </c>
    </row>
    <row r="63" spans="1:14" ht="42">
      <c r="A63" t="s">
        <v>359</v>
      </c>
      <c r="B63" s="210">
        <f t="shared" si="0"/>
        <v>1</v>
      </c>
      <c r="C63" s="240" t="str">
        <f>VLOOKUP(A63,'DS SV các Hội đồng phân PB'!$B$5:$J$136,9,FALSE)</f>
        <v>Xây dựng hệ thống đèn đường dựa trên mạng LoRa Mesh</v>
      </c>
      <c r="D63" s="240" t="str">
        <f>VLOOKUP(A63,'Danh sách các đồ án '!$B$14:$J$202,9,FALSE)</f>
        <v>Xây dựng hệ thống đèn đường dựa trên mạng LoRa Mesh</v>
      </c>
      <c r="E63" s="210" t="str">
        <f t="shared" si="1"/>
        <v/>
      </c>
      <c r="G63" s="210" t="str">
        <f>VLOOKUP(A63,'DS SV các Hội đồng phân PB'!$B$5:$G$136,6,FALSE)</f>
        <v>ThS. Chu Văn Cường</v>
      </c>
      <c r="H63" s="210" t="str">
        <f>VLOOKUP(A63,'DS SV các Hội đồng phân PB'!$B$5:$K$136,10,FALSE)</f>
        <v>Đồ án cá nhân</v>
      </c>
      <c r="I63" s="210" t="str">
        <f>VLOOKUP(A63,'Danh sách các đồ án '!$B$14:$K$202,10,FALSE)</f>
        <v>Đồ án cá nhân</v>
      </c>
      <c r="J63" s="210" t="str">
        <f t="shared" si="2"/>
        <v/>
      </c>
      <c r="K63" t="s">
        <v>244</v>
      </c>
      <c r="L63" s="210">
        <v>1</v>
      </c>
      <c r="N63" s="210">
        <f t="shared" si="3"/>
        <v>1</v>
      </c>
    </row>
    <row r="64" spans="1:14" ht="70">
      <c r="A64" s="238" t="s">
        <v>362</v>
      </c>
      <c r="B64" s="210">
        <f t="shared" si="0"/>
        <v>1</v>
      </c>
      <c r="C64" s="240" t="str">
        <f>VLOOKUP(A64,'DS SV các Hội đồng phân PB'!$B$5:$J$136,9,FALSE)</f>
        <v>Thiết kế và mô phỏng hệ thống truyền tin đơn giản ứng dụng mã kiểm tra và sửa lỗi Hamming trên FPGA</v>
      </c>
      <c r="D64" s="240" t="str">
        <f>VLOOKUP(A64,'Danh sách các đồ án '!$B$14:$J$202,9,FALSE)</f>
        <v>Thiết kế và mô phỏng hệ thống truyền tin đơn giản ứng dụng mã kiểm tra và sửa lỗi Hamming trên FPGA</v>
      </c>
      <c r="E64" s="210" t="str">
        <f t="shared" si="1"/>
        <v/>
      </c>
      <c r="F64" s="240" t="s">
        <v>814</v>
      </c>
      <c r="G64" s="210" t="str">
        <f>VLOOKUP(A64,'DS SV các Hội đồng phân PB'!$B$5:$G$136,6,FALSE)</f>
        <v>TS. Lê Minh Tuấn</v>
      </c>
      <c r="H64" s="210" t="str">
        <f>VLOOKUP(A64,'DS SV các Hội đồng phân PB'!$B$5:$K$136,10,FALSE)</f>
        <v>Đồ án cá nhân</v>
      </c>
      <c r="I64" s="210" t="str">
        <f>VLOOKUP(A64,'Danh sách các đồ án '!$B$14:$K$202,10,FALSE)</f>
        <v>Đồ án cá nhân</v>
      </c>
      <c r="J64" s="210" t="str">
        <f t="shared" si="2"/>
        <v/>
      </c>
      <c r="K64" t="s">
        <v>433</v>
      </c>
      <c r="L64" s="210">
        <v>1</v>
      </c>
      <c r="N64" s="210">
        <f t="shared" si="3"/>
        <v>1</v>
      </c>
    </row>
    <row r="65" spans="1:14" ht="70">
      <c r="A65" s="238" t="s">
        <v>365</v>
      </c>
      <c r="B65" s="210">
        <f t="shared" si="0"/>
        <v>1</v>
      </c>
      <c r="C65" s="240" t="str">
        <f>VLOOKUP(A65,'DS SV các Hội đồng phân PB'!$B$5:$J$136,9,FALSE)</f>
        <v>Mô phỏng và thiết kế bộ truyền tin đơn giản ứng dụng mã phát hiện và sửa sai Reed Solomon trên FPGA</v>
      </c>
      <c r="D65" s="240" t="str">
        <f>VLOOKUP(A65,'Danh sách các đồ án '!$B$14:$J$202,9,FALSE)</f>
        <v>Mô phỏng và thiết kế bộ truyền tin đơn giản ứng dụng mã phát hiện và sửa sai Reed Solomon trên FPGA</v>
      </c>
      <c r="E65" s="210" t="str">
        <f t="shared" si="1"/>
        <v/>
      </c>
      <c r="F65" s="240" t="s">
        <v>814</v>
      </c>
      <c r="G65" s="210" t="str">
        <f>VLOOKUP(A65,'DS SV các Hội đồng phân PB'!$B$5:$G$136,6,FALSE)</f>
        <v>TS. Lê Minh Tuấn</v>
      </c>
      <c r="H65" s="210" t="str">
        <f>VLOOKUP(A65,'DS SV các Hội đồng phân PB'!$B$5:$K$136,10,FALSE)</f>
        <v>Đồ án cá nhân</v>
      </c>
      <c r="I65" s="210" t="str">
        <f>VLOOKUP(A65,'Danh sách các đồ án '!$B$14:$K$202,10,FALSE)</f>
        <v>Đồ án cá nhân</v>
      </c>
      <c r="J65" s="210" t="str">
        <f t="shared" si="2"/>
        <v/>
      </c>
      <c r="K65" t="s">
        <v>399</v>
      </c>
      <c r="L65" s="210">
        <v>1</v>
      </c>
      <c r="N65" s="210">
        <f t="shared" si="3"/>
        <v>1</v>
      </c>
    </row>
    <row r="66" spans="1:14" ht="42">
      <c r="A66" s="238" t="s">
        <v>370</v>
      </c>
      <c r="B66" s="210">
        <f t="shared" ref="B66:B107" si="4">VLOOKUP(A66,$K$1:$L$189,2,FALSE)</f>
        <v>1</v>
      </c>
      <c r="C66" s="240" t="str">
        <f>VLOOKUP(A66,'DS SV các Hội đồng phân PB'!$B$5:$J$136,9,FALSE)</f>
        <v>Nghiên cứu, mô phỏng các bộ lọc thích nghi sử dụng Matlab</v>
      </c>
      <c r="D66" s="240" t="str">
        <f>VLOOKUP(A66,'Danh sách các đồ án '!$B$14:$J$202,9,FALSE)</f>
        <v>Nghiên cứu, mô phỏng các bộ lọc thích nghi sử dụng Matlab</v>
      </c>
      <c r="E66" s="210" t="str">
        <f t="shared" ref="E66:E107" si="5">IF(TRIM(UPPER(C66))&lt;&gt;TRIM(UPPER(D66)),"Error","")</f>
        <v/>
      </c>
      <c r="G66" s="210" t="str">
        <f>VLOOKUP(A66,'DS SV các Hội đồng phân PB'!$B$5:$G$136,6,FALSE)</f>
        <v>TS. Lê Minh Tuấn</v>
      </c>
      <c r="H66" s="210" t="str">
        <f>VLOOKUP(A66,'DS SV các Hội đồng phân PB'!$B$5:$K$136,10,FALSE)</f>
        <v>Đồ án nhóm</v>
      </c>
      <c r="I66" s="210" t="str">
        <f>VLOOKUP(A66,'Danh sách các đồ án '!$B$14:$K$202,10,FALSE)</f>
        <v>Đồ án nhóm</v>
      </c>
      <c r="J66" s="210" t="str">
        <f t="shared" ref="J66:J107" si="6">IF(TRIM(UPPER(H66))&lt;&gt;TRIM(UPPER(I66)),"Error","")</f>
        <v/>
      </c>
      <c r="K66" t="s">
        <v>494</v>
      </c>
      <c r="L66" s="210">
        <v>1</v>
      </c>
      <c r="N66" s="210">
        <f t="shared" ref="N66:N129" si="7">VLOOKUP(K66,$A$1:$B$107,2,FALSE)</f>
        <v>1</v>
      </c>
    </row>
    <row r="67" spans="1:14" ht="56">
      <c r="A67" s="238" t="s">
        <v>373</v>
      </c>
      <c r="B67" s="210">
        <f t="shared" si="4"/>
        <v>1</v>
      </c>
      <c r="C67" s="240" t="str">
        <f>VLOOKUP(A67,'DS SV các Hội đồng phân PB'!$B$5:$J$136,9,FALSE)</f>
        <v>Nghiên cứu, mô phỏng các phương pháp mã hóa tiếng nói tốc độ thấp sử dụng Matlab</v>
      </c>
      <c r="D67" s="240" t="str">
        <f>VLOOKUP(A67,'Danh sách các đồ án '!$B$14:$J$202,9,FALSE)</f>
        <v>Nghiên cứu, mô phỏng các phương pháp mã hóa tiếng nói tốc độ thấp sử dụng Matlab</v>
      </c>
      <c r="E67" s="210" t="str">
        <f t="shared" si="5"/>
        <v/>
      </c>
      <c r="G67" s="210" t="str">
        <f>VLOOKUP(A67,'DS SV các Hội đồng phân PB'!$B$5:$G$136,6,FALSE)</f>
        <v>TS. Lê Minh Tuấn</v>
      </c>
      <c r="H67" s="210" t="str">
        <f>VLOOKUP(A67,'DS SV các Hội đồng phân PB'!$B$5:$K$136,10,FALSE)</f>
        <v>Đồ án nhóm</v>
      </c>
      <c r="I67" s="210" t="str">
        <f>VLOOKUP(A67,'Danh sách các đồ án '!$B$14:$K$202,10,FALSE)</f>
        <v>Đồ án nhóm</v>
      </c>
      <c r="J67" s="210" t="str">
        <f t="shared" si="6"/>
        <v/>
      </c>
      <c r="K67" t="s">
        <v>348</v>
      </c>
      <c r="L67" s="210">
        <v>1</v>
      </c>
      <c r="N67" s="210">
        <f t="shared" si="7"/>
        <v>1</v>
      </c>
    </row>
    <row r="68" spans="1:14" ht="56">
      <c r="A68" s="238" t="s">
        <v>377</v>
      </c>
      <c r="B68" s="210">
        <f t="shared" si="4"/>
        <v>1</v>
      </c>
      <c r="C68" s="240" t="str">
        <f>VLOOKUP(A68,'DS SV các Hội đồng phân PB'!$B$5:$J$136,9,FALSE)</f>
        <v>Nghiên cứu các giải pháp thu thập năng lượng từ sóng vô tuyến cho các thiết bị IoT</v>
      </c>
      <c r="D68" s="240" t="str">
        <f>VLOOKUP(A68,'Danh sách các đồ án '!$B$14:$J$202,9,FALSE)</f>
        <v>Nghiên cứu các giải pháp thu thập năng lượng từ sóng vô tuyến cho các thiết bị IoT</v>
      </c>
      <c r="E68" s="210" t="str">
        <f t="shared" si="5"/>
        <v/>
      </c>
      <c r="G68" s="210" t="str">
        <f>VLOOKUP(A68,'DS SV các Hội đồng phân PB'!$B$5:$G$136,6,FALSE)</f>
        <v>TS. Lê Minh Tuấn</v>
      </c>
      <c r="H68" s="210" t="str">
        <f>VLOOKUP(A68,'DS SV các Hội đồng phân PB'!$B$5:$K$136,10,FALSE)</f>
        <v>Đồ án nhóm</v>
      </c>
      <c r="I68" s="210" t="str">
        <f>VLOOKUP(A68,'Danh sách các đồ án '!$B$14:$K$202,10,FALSE)</f>
        <v>Đồ án nhóm</v>
      </c>
      <c r="J68" s="210" t="str">
        <f t="shared" si="6"/>
        <v/>
      </c>
      <c r="K68" t="s">
        <v>575</v>
      </c>
      <c r="L68" s="210">
        <v>1</v>
      </c>
      <c r="N68" s="210" t="e">
        <f t="shared" si="7"/>
        <v>#N/A</v>
      </c>
    </row>
    <row r="69" spans="1:14" ht="42">
      <c r="A69" s="238" t="s">
        <v>381</v>
      </c>
      <c r="B69" s="210">
        <f t="shared" si="4"/>
        <v>1</v>
      </c>
      <c r="C69" s="240" t="str">
        <f>VLOOKUP(A69,'DS SV các Hội đồng phân PB'!$B$5:$J$136,9,FALSE)</f>
        <v>Xây dựng hề thống tự động phân loại sản phẩm ứng dụng camera AI</v>
      </c>
      <c r="D69" s="240" t="str">
        <f>VLOOKUP(A69,'Danh sách các đồ án '!$B$14:$J$202,9,FALSE)</f>
        <v>Xây dựng hề thống tự động phân loại sản phẩm ứng dụng camera AI</v>
      </c>
      <c r="E69" s="210" t="str">
        <f t="shared" si="5"/>
        <v/>
      </c>
      <c r="G69" s="210" t="str">
        <f>VLOOKUP(A69,'DS SV các Hội đồng phân PB'!$B$5:$G$136,6,FALSE)</f>
        <v>TS. Nguyễn Thế Vĩnh</v>
      </c>
      <c r="H69" s="210" t="str">
        <f>VLOOKUP(A69,'DS SV các Hội đồng phân PB'!$B$5:$K$136,10,FALSE)</f>
        <v>Đồ án nhóm</v>
      </c>
      <c r="I69" s="210" t="str">
        <f>VLOOKUP(A69,'Danh sách các đồ án '!$B$14:$K$202,10,FALSE)</f>
        <v>Đồ án nhóm</v>
      </c>
      <c r="J69" s="210" t="str">
        <f t="shared" si="6"/>
        <v/>
      </c>
      <c r="K69" t="s">
        <v>579</v>
      </c>
      <c r="L69" s="210">
        <v>1</v>
      </c>
      <c r="N69" s="210" t="e">
        <f t="shared" si="7"/>
        <v>#N/A</v>
      </c>
    </row>
    <row r="70" spans="1:14" ht="56">
      <c r="A70" s="238" t="s">
        <v>384</v>
      </c>
      <c r="B70" s="210">
        <f t="shared" si="4"/>
        <v>1</v>
      </c>
      <c r="C70" s="240" t="str">
        <f>VLOOKUP(A70,'DS SV các Hội đồng phân PB'!$B$5:$J$136,9,FALSE)</f>
        <v>Xây dựng hệ thống IoT giám sát và điều khiển nồng độ khí CO2 trong tòa nhà làm việc công sở</v>
      </c>
      <c r="D70" s="240" t="str">
        <f>VLOOKUP(A70,'Danh sách các đồ án '!$B$14:$J$202,9,FALSE)</f>
        <v>Xây dựng hệ thống IoT giám sát và điều khiển nồng độ khí CO2 trong tòa nhà làm việc công sở</v>
      </c>
      <c r="E70" s="210" t="str">
        <f t="shared" si="5"/>
        <v/>
      </c>
      <c r="G70" s="210" t="str">
        <f>VLOOKUP(A70,'DS SV các Hội đồng phân PB'!$B$5:$G$136,6,FALSE)</f>
        <v>TS. Nguyễn Thế Vĩnh</v>
      </c>
      <c r="H70" s="210" t="str">
        <f>VLOOKUP(A70,'DS SV các Hội đồng phân PB'!$B$5:$K$136,10,FALSE)</f>
        <v>Đồ án nhóm</v>
      </c>
      <c r="I70" s="210" t="str">
        <f>VLOOKUP(A70,'Danh sách các đồ án '!$B$14:$K$202,10,FALSE)</f>
        <v>Đồ án nhóm</v>
      </c>
      <c r="J70" s="210" t="str">
        <f t="shared" si="6"/>
        <v/>
      </c>
      <c r="K70" t="s">
        <v>249</v>
      </c>
      <c r="L70" s="210">
        <v>1</v>
      </c>
      <c r="N70" s="210">
        <f t="shared" si="7"/>
        <v>1</v>
      </c>
    </row>
    <row r="71" spans="1:14" ht="28">
      <c r="A71" s="238" t="s">
        <v>387</v>
      </c>
      <c r="B71" s="210">
        <f t="shared" si="4"/>
        <v>1</v>
      </c>
      <c r="C71" s="240" t="str">
        <f>VLOOKUP(A71,'DS SV các Hội đồng phân PB'!$B$5:$J$136,9,FALSE)</f>
        <v xml:space="preserve">Thiết kế bộ khuyếch đại vì sai folded cascode </v>
      </c>
      <c r="D71" s="240" t="str">
        <f>VLOOKUP(A71,'Danh sách các đồ án '!$B$14:$J$202,9,FALSE)</f>
        <v xml:space="preserve">Thiết kế bộ khuyếch đại vì sai folded cascode </v>
      </c>
      <c r="E71" s="210" t="str">
        <f t="shared" si="5"/>
        <v/>
      </c>
      <c r="G71" s="210" t="str">
        <f>VLOOKUP(A71,'DS SV các Hội đồng phân PB'!$B$5:$G$136,6,FALSE)</f>
        <v>ThS. Phạm Văn Sự</v>
      </c>
      <c r="H71" s="210" t="str">
        <f>VLOOKUP(A71,'DS SV các Hội đồng phân PB'!$B$5:$K$136,10,FALSE)</f>
        <v>Đồ án cá nhân</v>
      </c>
      <c r="I71" s="210" t="str">
        <f>VLOOKUP(A71,'Danh sách các đồ án '!$B$14:$K$202,10,FALSE)</f>
        <v>Đồ án cá nhân</v>
      </c>
      <c r="J71" s="210" t="str">
        <f t="shared" si="6"/>
        <v/>
      </c>
      <c r="K71" t="s">
        <v>582</v>
      </c>
      <c r="L71" s="210">
        <v>1</v>
      </c>
      <c r="N71" s="210" t="e">
        <f t="shared" si="7"/>
        <v>#N/A</v>
      </c>
    </row>
    <row r="72" spans="1:14" ht="56">
      <c r="A72" s="238" t="s">
        <v>390</v>
      </c>
      <c r="B72" s="210">
        <f t="shared" si="4"/>
        <v>1</v>
      </c>
      <c r="C72" s="240" t="str">
        <f>VLOOKUP(A72,'DS SV các Hội đồng phân PB'!$B$5:$J$136,9,FALSE)</f>
        <v>Nghiên cứu, xây dựng thiết bị đọc cảm biến nhiệt độ Thermocouple và điều khiển Relay bán dẫn.</v>
      </c>
      <c r="D72" s="240" t="str">
        <f>VLOOKUP(A72,'Danh sách các đồ án '!$B$14:$J$202,9,FALSE)</f>
        <v>Nghiên cứu, xây dựng thiết bị đọc cảm biến nhiệt độ Thermocouple và điều khiển Relay bán dẫn.</v>
      </c>
      <c r="E72" s="210" t="str">
        <f t="shared" si="5"/>
        <v/>
      </c>
      <c r="G72" s="210" t="str">
        <f>VLOOKUP(A72,'DS SV các Hội đồng phân PB'!$B$5:$G$136,6,FALSE)</f>
        <v>ThS. Phạm Văn Sự</v>
      </c>
      <c r="H72" s="210" t="str">
        <f>VLOOKUP(A72,'DS SV các Hội đồng phân PB'!$B$5:$K$136,10,FALSE)</f>
        <v>Đồ án cá nhân</v>
      </c>
      <c r="I72" s="210" t="str">
        <f>VLOOKUP(A72,'Danh sách các đồ án '!$B$14:$K$202,10,FALSE)</f>
        <v>Đồ án cá nhân</v>
      </c>
      <c r="J72" s="210" t="str">
        <f t="shared" si="6"/>
        <v/>
      </c>
      <c r="K72" t="s">
        <v>583</v>
      </c>
      <c r="L72" s="210">
        <v>1</v>
      </c>
      <c r="N72" s="210" t="e">
        <f t="shared" si="7"/>
        <v>#N/A</v>
      </c>
    </row>
    <row r="73" spans="1:14" ht="42">
      <c r="A73" s="238" t="s">
        <v>394</v>
      </c>
      <c r="B73" s="210">
        <f t="shared" si="4"/>
        <v>1</v>
      </c>
      <c r="C73" s="240" t="str">
        <f>VLOOKUP(A73,'DS SV các Hội đồng phân PB'!$B$5:$J$136,9,FALSE)</f>
        <v>Nghiên cứu các thuật toán tối ưu trong thiết kế vật lý và ứng dụng</v>
      </c>
      <c r="D73" s="240" t="str">
        <f>VLOOKUP(A73,'Danh sách các đồ án '!$B$14:$J$202,9,FALSE)</f>
        <v>Nghiên cứu các thuật toán tối ưu trong thiết kế vật lý và ứng dụng</v>
      </c>
      <c r="E73" s="210" t="str">
        <f t="shared" si="5"/>
        <v/>
      </c>
      <c r="G73" s="210" t="str">
        <f>VLOOKUP(A73,'DS SV các Hội đồng phân PB'!$B$5:$G$136,6,FALSE)</f>
        <v>ThS. Phạm Văn Sự</v>
      </c>
      <c r="H73" s="210" t="str">
        <f>VLOOKUP(A73,'DS SV các Hội đồng phân PB'!$B$5:$K$136,10,FALSE)</f>
        <v>Đồ án cá nhân</v>
      </c>
      <c r="I73" s="210" t="str">
        <f>VLOOKUP(A73,'Danh sách các đồ án '!$B$14:$K$202,10,FALSE)</f>
        <v>Đồ án cá nhân</v>
      </c>
      <c r="J73" s="210" t="str">
        <f t="shared" si="6"/>
        <v/>
      </c>
      <c r="K73" t="s">
        <v>254</v>
      </c>
      <c r="L73" s="210">
        <v>1</v>
      </c>
      <c r="N73" s="210">
        <f t="shared" si="7"/>
        <v>1</v>
      </c>
    </row>
    <row r="74" spans="1:14" ht="98">
      <c r="A74" s="238" t="s">
        <v>399</v>
      </c>
      <c r="B74" s="210">
        <f t="shared" si="4"/>
        <v>1</v>
      </c>
      <c r="C74" s="240" t="str">
        <f>VLOOKUP(A74,'DS SV các Hội đồng phân PB'!$B$5:$J$136,9,FALSE)</f>
        <v>Thiết kê mô hình RTL và kiểm thử UVM cho giao tiếp AHB-APB (RTL Design and UVM Verification for AHB_APB_bridge protocol)</v>
      </c>
      <c r="D74" s="240" t="str">
        <f>VLOOKUP(A74,'Danh sách các đồ án '!$B$14:$J$202,9,FALSE)</f>
        <v>Thiết kê mô hình RTL và kiểm thử UVM cho giao tiếp AHB-APB (RTL Design and UVM Verification for AHB_APB_bridge protocol)</v>
      </c>
      <c r="E74" s="210" t="str">
        <f t="shared" si="5"/>
        <v/>
      </c>
      <c r="G74" s="210" t="str">
        <f>VLOOKUP(A74,'DS SV các Hội đồng phân PB'!$B$5:$G$136,6,FALSE)</f>
        <v>ThS. Phạm Văn Sự</v>
      </c>
      <c r="H74" s="210" t="str">
        <f>VLOOKUP(A74,'DS SV các Hội đồng phân PB'!$B$5:$K$136,10,FALSE)</f>
        <v>Đồ án cá nhân</v>
      </c>
      <c r="I74" s="210" t="str">
        <f>VLOOKUP(A74,'Danh sách các đồ án '!$B$14:$K$202,10,FALSE)</f>
        <v>Đồ án cá nhân</v>
      </c>
      <c r="J74" s="210" t="str">
        <f t="shared" si="6"/>
        <v/>
      </c>
      <c r="K74" t="s">
        <v>587</v>
      </c>
      <c r="L74" s="210">
        <v>1</v>
      </c>
      <c r="N74" s="210" t="e">
        <f t="shared" si="7"/>
        <v>#N/A</v>
      </c>
    </row>
    <row r="75" spans="1:14" ht="42">
      <c r="A75" s="238" t="s">
        <v>404</v>
      </c>
      <c r="B75" s="210">
        <f t="shared" si="4"/>
        <v>1</v>
      </c>
      <c r="C75" s="240" t="str">
        <f>VLOOKUP(A75,'DS SV các Hội đồng phân PB'!$B$5:$J$136,9,FALSE)</f>
        <v>Xây dựng hệ thống xác thực dữ liệu sử dụng FPGA</v>
      </c>
      <c r="D75" s="240" t="str">
        <f>VLOOKUP(A75,'Danh sách các đồ án '!$B$14:$J$202,9,FALSE)</f>
        <v>Xây dựng hệ thống xác thực dữ liệu sử dụng FPGA</v>
      </c>
      <c r="E75" s="210" t="str">
        <f t="shared" si="5"/>
        <v/>
      </c>
      <c r="G75" s="210" t="str">
        <f>VLOOKUP(A75,'DS SV các Hội đồng phân PB'!$B$5:$G$136,6,FALSE)</f>
        <v>ThS. Nguyễn Quang Biên</v>
      </c>
      <c r="H75" s="210" t="str">
        <f>VLOOKUP(A75,'DS SV các Hội đồng phân PB'!$B$5:$K$136,10,FALSE)</f>
        <v>Đồ án cá nhân</v>
      </c>
      <c r="I75" s="210" t="str">
        <f>VLOOKUP(A75,'Danh sách các đồ án '!$B$14:$K$202,10,FALSE)</f>
        <v>Đồ án cá nhân</v>
      </c>
      <c r="J75" s="210" t="str">
        <f t="shared" si="6"/>
        <v/>
      </c>
      <c r="K75" t="s">
        <v>591</v>
      </c>
      <c r="L75" s="210">
        <v>1</v>
      </c>
      <c r="N75" s="210" t="e">
        <f t="shared" si="7"/>
        <v>#N/A</v>
      </c>
    </row>
    <row r="76" spans="1:14" ht="42">
      <c r="A76" s="238" t="s">
        <v>406</v>
      </c>
      <c r="B76" s="210">
        <f t="shared" si="4"/>
        <v>1</v>
      </c>
      <c r="C76" s="240" t="str">
        <f>VLOOKUP(A76,'DS SV các Hội đồng phân PB'!$B$5:$J$136,9,FALSE)</f>
        <v>Nghiên cứu và xây dựng cân tính tiền thông minh sử dụng Raspberry Pi</v>
      </c>
      <c r="D76" s="240" t="str">
        <f>VLOOKUP(A76,'Danh sách các đồ án '!$B$14:$J$202,9,FALSE)</f>
        <v>Nghiên cứu và xây dựng cân tính tiền thông minh sử dụng Raspberry Pi</v>
      </c>
      <c r="E76" s="210" t="str">
        <f t="shared" si="5"/>
        <v/>
      </c>
      <c r="G76" s="210" t="str">
        <f>VLOOKUP(A76,'DS SV các Hội đồng phân PB'!$B$5:$G$136,6,FALSE)</f>
        <v>ThS. Trần Thị Thanh Thủy</v>
      </c>
      <c r="H76" s="210" t="str">
        <f>VLOOKUP(A76,'DS SV các Hội đồng phân PB'!$B$5:$K$136,10,FALSE)</f>
        <v>Đồ án cá nhân</v>
      </c>
      <c r="I76" s="210" t="str">
        <f>VLOOKUP(A76,'Danh sách các đồ án '!$B$14:$K$202,10,FALSE)</f>
        <v>Đồ án cá nhân</v>
      </c>
      <c r="J76" s="210" t="str">
        <f t="shared" si="6"/>
        <v/>
      </c>
      <c r="K76" t="s">
        <v>302</v>
      </c>
      <c r="L76" s="210">
        <v>1</v>
      </c>
      <c r="N76" s="210">
        <f t="shared" si="7"/>
        <v>1</v>
      </c>
    </row>
    <row r="77" spans="1:14" ht="56">
      <c r="A77" s="238" t="s">
        <v>410</v>
      </c>
      <c r="B77" s="210">
        <f t="shared" si="4"/>
        <v>1</v>
      </c>
      <c r="C77" s="240" t="str">
        <f>VLOOKUP(A77,'DS SV các Hội đồng phân PB'!$B$5:$J$136,9,FALSE)</f>
        <v>Nghiên cứu và xây dựng màn hình điều khiển các thiết bị trong gia đình sử dụng Raspberry Pi 4</v>
      </c>
      <c r="D77" s="240" t="str">
        <f>VLOOKUP(A77,'Danh sách các đồ án '!$B$14:$J$202,9,FALSE)</f>
        <v>Nghiên cứu và xây dựng màn hình điều khiển các thiết bị trong gia đình sử dụng Raspberry Pi 4</v>
      </c>
      <c r="E77" s="210" t="str">
        <f t="shared" si="5"/>
        <v/>
      </c>
      <c r="G77" s="210" t="str">
        <f>VLOOKUP(A77,'DS SV các Hội đồng phân PB'!$B$5:$G$136,6,FALSE)</f>
        <v>ThS. Trần Thị Thanh Thủy</v>
      </c>
      <c r="H77" s="210" t="str">
        <f>VLOOKUP(A77,'DS SV các Hội đồng phân PB'!$B$5:$K$136,10,FALSE)</f>
        <v>Đồ án cá nhân</v>
      </c>
      <c r="I77" s="210" t="str">
        <f>VLOOKUP(A77,'Danh sách các đồ án '!$B$14:$K$202,10,FALSE)</f>
        <v>Đồ án cá nhân</v>
      </c>
      <c r="J77" s="210" t="str">
        <f t="shared" si="6"/>
        <v/>
      </c>
      <c r="K77" t="s">
        <v>593</v>
      </c>
      <c r="L77" s="210">
        <v>1</v>
      </c>
      <c r="N77" s="210" t="e">
        <f t="shared" si="7"/>
        <v>#N/A</v>
      </c>
    </row>
    <row r="78" spans="1:14" ht="28">
      <c r="A78" s="238" t="s">
        <v>414</v>
      </c>
      <c r="B78" s="210">
        <f t="shared" si="4"/>
        <v>1</v>
      </c>
      <c r="C78" s="240" t="str">
        <f>VLOOKUP(A78,'DS SV các Hội đồng phân PB'!$B$5:$J$136,9,FALSE)</f>
        <v>Thiết kế bộ vi xử lý RISC-V bằng ngôn ngữ Verilog</v>
      </c>
      <c r="D78" s="240" t="str">
        <f>VLOOKUP(A78,'Danh sách các đồ án '!$B$14:$J$202,9,FALSE)</f>
        <v>Thiết kế bộ vi xử lý RISC-V bằng ngôn ngữ Verilog</v>
      </c>
      <c r="E78" s="210" t="str">
        <f t="shared" si="5"/>
        <v/>
      </c>
      <c r="G78" s="210" t="str">
        <f>VLOOKUP(A78,'DS SV các Hội đồng phân PB'!$B$5:$G$136,6,FALSE)</f>
        <v>ThS. Trần Thị Thanh Thủy</v>
      </c>
      <c r="H78" s="210" t="str">
        <f>VLOOKUP(A78,'DS SV các Hội đồng phân PB'!$B$5:$K$136,10,FALSE)</f>
        <v>Đồ án cá nhân</v>
      </c>
      <c r="I78" s="210" t="str">
        <f>VLOOKUP(A78,'Danh sách các đồ án '!$B$14:$K$202,10,FALSE)</f>
        <v>Đồ án cá nhân</v>
      </c>
      <c r="J78" s="210" t="str">
        <f t="shared" si="6"/>
        <v/>
      </c>
      <c r="K78" t="s">
        <v>596</v>
      </c>
      <c r="L78" s="210">
        <v>1</v>
      </c>
      <c r="N78" s="210" t="e">
        <f t="shared" si="7"/>
        <v>#N/A</v>
      </c>
    </row>
    <row r="79" spans="1:14" ht="28">
      <c r="A79" t="s">
        <v>419</v>
      </c>
      <c r="B79" s="210">
        <f t="shared" si="4"/>
        <v>1</v>
      </c>
      <c r="C79" s="240" t="str">
        <f>VLOOKUP(A79,'DS SV các Hội đồng phân PB'!$B$5:$J$136,9,FALSE)</f>
        <v>Xe điều khiển tích hợp camera</v>
      </c>
      <c r="D79" s="240" t="str">
        <f>VLOOKUP(A79,'Danh sách các đồ án '!$B$14:$J$202,9,FALSE)</f>
        <v>Xe điều khiển tích hợp camera</v>
      </c>
      <c r="E79" s="210" t="str">
        <f t="shared" si="5"/>
        <v/>
      </c>
      <c r="G79" s="210" t="str">
        <f>VLOOKUP(A79,'DS SV các Hội đồng phân PB'!$B$5:$G$136,6,FALSE)</f>
        <v>TS. Mai Thị Nghĩa</v>
      </c>
      <c r="H79" s="210" t="str">
        <f>VLOOKUP(A79,'DS SV các Hội đồng phân PB'!$B$5:$K$136,10,FALSE)</f>
        <v>Đồ án cá nhân</v>
      </c>
      <c r="I79" s="210" t="str">
        <f>VLOOKUP(A79,'Danh sách các đồ án '!$B$14:$K$202,10,FALSE)</f>
        <v>Đồ án cá nhân</v>
      </c>
      <c r="J79" s="210" t="str">
        <f t="shared" si="6"/>
        <v/>
      </c>
      <c r="K79" t="s">
        <v>306</v>
      </c>
      <c r="L79" s="210">
        <v>1</v>
      </c>
      <c r="N79" s="210">
        <f t="shared" si="7"/>
        <v>1</v>
      </c>
    </row>
    <row r="80" spans="1:14" ht="28">
      <c r="A80" t="s">
        <v>424</v>
      </c>
      <c r="B80" s="210">
        <f t="shared" si="4"/>
        <v>1</v>
      </c>
      <c r="C80" s="240" t="str">
        <f>VLOOKUP(A80,'DS SV các Hội đồng phân PB'!$B$5:$J$136,9,FALSE)</f>
        <v>Cánh tay máy Robot vẽ tranh</v>
      </c>
      <c r="D80" s="240" t="str">
        <f>VLOOKUP(A80,'Danh sách các đồ án '!$B$14:$J$202,9,FALSE)</f>
        <v>Cánh tay máy Robot vẽ tranh</v>
      </c>
      <c r="E80" s="210" t="str">
        <f t="shared" si="5"/>
        <v/>
      </c>
      <c r="G80" s="210" t="str">
        <f>VLOOKUP(A80,'DS SV các Hội đồng phân PB'!$B$5:$G$136,6,FALSE)</f>
        <v>TS. Mai Thị Nghĩa</v>
      </c>
      <c r="H80" s="210" t="str">
        <f>VLOOKUP(A80,'DS SV các Hội đồng phân PB'!$B$5:$K$136,10,FALSE)</f>
        <v>Đồ án cá nhân</v>
      </c>
      <c r="I80" s="210" t="str">
        <f>VLOOKUP(A80,'Danh sách các đồ án '!$B$14:$K$202,10,FALSE)</f>
        <v>Đồ án cá nhân</v>
      </c>
      <c r="J80" s="210" t="str">
        <f t="shared" si="6"/>
        <v/>
      </c>
      <c r="K80" t="s">
        <v>600</v>
      </c>
      <c r="L80" s="210">
        <v>1</v>
      </c>
      <c r="N80" s="210" t="e">
        <f t="shared" si="7"/>
        <v>#N/A</v>
      </c>
    </row>
    <row r="81" spans="1:14" ht="28">
      <c r="A81" t="s">
        <v>428</v>
      </c>
      <c r="B81" s="210">
        <f t="shared" si="4"/>
        <v>1</v>
      </c>
      <c r="C81" s="240" t="str">
        <f>VLOOKUP(A81,'DS SV các Hội đồng phân PB'!$B$5:$J$136,9,FALSE)</f>
        <v>Thiết kế xe tự hành dựa trên ROS2</v>
      </c>
      <c r="D81" s="240" t="str">
        <f>VLOOKUP(A81,'Danh sách các đồ án '!$B$14:$J$202,9,FALSE)</f>
        <v>Thiết kế xe tự hành dựa trên ROS2</v>
      </c>
      <c r="E81" s="210" t="str">
        <f t="shared" si="5"/>
        <v/>
      </c>
      <c r="G81" s="210" t="str">
        <f>VLOOKUP(A81,'DS SV các Hội đồng phân PB'!$B$5:$G$136,6,FALSE)</f>
        <v>TS. Mai Thị Nghĩa</v>
      </c>
      <c r="H81" s="210" t="str">
        <f>VLOOKUP(A81,'DS SV các Hội đồng phân PB'!$B$5:$K$136,10,FALSE)</f>
        <v>Đồ án cá nhân</v>
      </c>
      <c r="I81" s="210" t="str">
        <f>VLOOKUP(A81,'Danh sách các đồ án '!$B$14:$K$202,10,FALSE)</f>
        <v>Đồ án cá nhân</v>
      </c>
      <c r="J81" s="210" t="str">
        <f t="shared" si="6"/>
        <v/>
      </c>
      <c r="K81" t="s">
        <v>604</v>
      </c>
      <c r="L81" s="210">
        <v>1</v>
      </c>
      <c r="N81" s="210" t="e">
        <f t="shared" si="7"/>
        <v>#N/A</v>
      </c>
    </row>
    <row r="82" spans="1:14" ht="70">
      <c r="A82" t="s">
        <v>433</v>
      </c>
      <c r="B82" s="210">
        <f t="shared" si="4"/>
        <v>1</v>
      </c>
      <c r="C82" s="240" t="str">
        <f>VLOOKUP(A82,'DS SV các Hội đồng phân PB'!$B$5:$J$136,9,FALSE)</f>
        <v>MÔ HÌNH BĂNG TRUYỀN PHÂN LOẠI HÀNG HÓA DỰA TRÊN MÃ QR CODE HOẶC MÃ VẠCH</v>
      </c>
      <c r="D82" s="240" t="str">
        <f>VLOOKUP(A82,'Danh sách các đồ án '!$B$14:$J$202,9,FALSE)</f>
        <v>MÔ HÌNH BĂNG TRUYỀN PHÂN LOẠI HÀNG HÓA DỰA TRÊN MÃ QR CODE HOẶC MÃ VẠCH</v>
      </c>
      <c r="E82" s="210" t="str">
        <f t="shared" si="5"/>
        <v/>
      </c>
      <c r="G82" s="210" t="str">
        <f>VLOOKUP(A82,'DS SV các Hội đồng phân PB'!$B$5:$G$136,6,FALSE)</f>
        <v>TS. Mai Thị Nghĩa</v>
      </c>
      <c r="H82" s="210" t="str">
        <f>VLOOKUP(A82,'DS SV các Hội đồng phân PB'!$B$5:$K$136,10,FALSE)</f>
        <v>Đồ án cá nhân</v>
      </c>
      <c r="I82" s="210" t="str">
        <f>VLOOKUP(A82,'Danh sách các đồ án '!$B$14:$K$202,10,FALSE)</f>
        <v>Đồ án cá nhân</v>
      </c>
      <c r="J82" s="210" t="str">
        <f t="shared" si="6"/>
        <v/>
      </c>
      <c r="K82" t="s">
        <v>331</v>
      </c>
      <c r="L82" s="210">
        <v>1</v>
      </c>
      <c r="N82" s="210">
        <f t="shared" si="7"/>
        <v>1</v>
      </c>
    </row>
    <row r="83" spans="1:14" ht="42">
      <c r="A83" t="s">
        <v>436</v>
      </c>
      <c r="B83" s="210">
        <f t="shared" si="4"/>
        <v>1</v>
      </c>
      <c r="C83" s="240" t="str">
        <f>VLOOKUP(A83,'DS SV các Hội đồng phân PB'!$B$5:$J$136,9,FALSE)</f>
        <v>Ứng dụng Keyword spotting trong điều khiển nhà thông minh</v>
      </c>
      <c r="D83" s="240" t="str">
        <f>VLOOKUP(A83,'Danh sách các đồ án '!$B$14:$J$202,9,FALSE)</f>
        <v>Ứng dụng Keyword spotting trong điều khiển nhà thông minh</v>
      </c>
      <c r="E83" s="210" t="str">
        <f t="shared" si="5"/>
        <v/>
      </c>
      <c r="G83" s="210" t="str">
        <f>VLOOKUP(A83,'DS SV các Hội đồng phân PB'!$B$5:$G$136,6,FALSE)</f>
        <v>TS. Mai Thị Nghĩa</v>
      </c>
      <c r="H83" s="210" t="str">
        <f>VLOOKUP(A83,'DS SV các Hội đồng phân PB'!$B$5:$K$136,10,FALSE)</f>
        <v>Đồ án nhóm</v>
      </c>
      <c r="I83" s="210" t="str">
        <f>VLOOKUP(A83,'Danh sách các đồ án '!$B$14:$K$202,10,FALSE)</f>
        <v>Đồ án nhóm</v>
      </c>
      <c r="J83" s="210" t="str">
        <f t="shared" si="6"/>
        <v/>
      </c>
      <c r="K83" t="s">
        <v>606</v>
      </c>
      <c r="L83" s="210">
        <v>1</v>
      </c>
      <c r="N83" s="210" t="e">
        <f t="shared" si="7"/>
        <v>#N/A</v>
      </c>
    </row>
    <row r="84" spans="1:14" ht="56">
      <c r="A84" t="s">
        <v>438</v>
      </c>
      <c r="B84" s="210">
        <f t="shared" si="4"/>
        <v>1</v>
      </c>
      <c r="C84" s="240" t="str">
        <f>VLOOKUP(A84,'DS SV các Hội đồng phân PB'!$B$5:$J$136,9,FALSE)</f>
        <v>Xây dựng Smart Home dựa trên nền tảng ESP RainMaker kết hợp Voice Assistant</v>
      </c>
      <c r="D84" s="240" t="str">
        <f>VLOOKUP(A84,'Danh sách các đồ án '!$B$14:$J$202,9,FALSE)</f>
        <v>Xây dựng Smart Home dựa trên nền tảng ESP RainMaker kết hợp Voice Assistant</v>
      </c>
      <c r="E84" s="210" t="str">
        <f t="shared" si="5"/>
        <v/>
      </c>
      <c r="G84" s="210" t="str">
        <f>VLOOKUP(A84,'DS SV các Hội đồng phân PB'!$B$5:$G$136,6,FALSE)</f>
        <v>TS. Mai Thị Nghĩa</v>
      </c>
      <c r="H84" s="210" t="str">
        <f>VLOOKUP(A84,'DS SV các Hội đồng phân PB'!$B$5:$K$136,10,FALSE)</f>
        <v>Đồ án nhóm</v>
      </c>
      <c r="I84" s="210" t="str">
        <f>VLOOKUP(A84,'Danh sách các đồ án '!$B$14:$K$202,10,FALSE)</f>
        <v>Đồ án nhóm</v>
      </c>
      <c r="J84" s="210" t="str">
        <f t="shared" si="6"/>
        <v/>
      </c>
      <c r="K84" t="s">
        <v>608</v>
      </c>
      <c r="L84" s="210">
        <v>1</v>
      </c>
      <c r="N84" s="210" t="e">
        <f t="shared" si="7"/>
        <v>#N/A</v>
      </c>
    </row>
    <row r="85" spans="1:14" ht="42">
      <c r="A85" t="s">
        <v>443</v>
      </c>
      <c r="B85" s="210">
        <f t="shared" si="4"/>
        <v>1</v>
      </c>
      <c r="C85" s="240" t="str">
        <f>VLOOKUP(A85,'DS SV các Hội đồng phân PB'!$B$5:$J$136,9,FALSE)</f>
        <v>Phát triển hệ thống giám sát và quản lý pin ứng dụng Edge Computing</v>
      </c>
      <c r="D85" s="240" t="str">
        <f>VLOOKUP(A85,'Danh sách các đồ án '!$B$14:$J$202,9,FALSE)</f>
        <v>Phát triển hệ thống giám sát và quản lý pin ứng dụng Edge Computing</v>
      </c>
      <c r="E85" s="210" t="str">
        <f t="shared" si="5"/>
        <v/>
      </c>
      <c r="G85" s="210" t="str">
        <f>VLOOKUP(A85,'DS SV các Hội đồng phân PB'!$B$5:$G$136,6,FALSE)</f>
        <v>ThS. Nguyễn Quang Biên</v>
      </c>
      <c r="H85" s="210" t="str">
        <f>VLOOKUP(A85,'DS SV các Hội đồng phân PB'!$B$5:$K$136,10,FALSE)</f>
        <v>Đồ án cá nhân</v>
      </c>
      <c r="I85" s="210" t="str">
        <f>VLOOKUP(A85,'Danh sách các đồ án '!$B$14:$K$202,10,FALSE)</f>
        <v>Đồ án cá nhân</v>
      </c>
      <c r="J85" s="210" t="str">
        <f t="shared" si="6"/>
        <v/>
      </c>
      <c r="K85" t="s">
        <v>352</v>
      </c>
      <c r="L85" s="210">
        <v>1</v>
      </c>
      <c r="N85" s="210">
        <f t="shared" si="7"/>
        <v>1</v>
      </c>
    </row>
    <row r="86" spans="1:14" ht="70">
      <c r="A86" t="s">
        <v>447</v>
      </c>
      <c r="B86" s="210">
        <f t="shared" si="4"/>
        <v>1</v>
      </c>
      <c r="C86" s="240" t="str">
        <f>VLOOKUP(A86,'DS SV các Hội đồng phân PB'!$B$5:$J$136,9,FALSE)</f>
        <v>Xây dựng hệ thống IoT trong giám sát và điều khiển hệ thống pin năng lượng mặt trời công suất nhỏ</v>
      </c>
      <c r="D86" s="240" t="str">
        <f>VLOOKUP(A86,'Danh sách các đồ án '!$B$14:$J$202,9,FALSE)</f>
        <v>Xây dựng hệ thống IoT trong giám sát và điều khiển hệ thống pin năng lượng mặt trời công suất nhỏ</v>
      </c>
      <c r="E86" s="210" t="str">
        <f t="shared" si="5"/>
        <v/>
      </c>
      <c r="G86" s="210" t="str">
        <f>VLOOKUP(A86,'DS SV các Hội đồng phân PB'!$B$5:$G$136,6,FALSE)</f>
        <v xml:space="preserve">ThS. Nguyễn Quang Biên </v>
      </c>
      <c r="H86" s="210" t="str">
        <f>VLOOKUP(A86,'DS SV các Hội đồng phân PB'!$B$5:$K$136,10,FALSE)</f>
        <v>Đồ án cá nhân</v>
      </c>
      <c r="I86" s="210" t="str">
        <f>VLOOKUP(A86,'Danh sách các đồ án '!$B$14:$K$202,10,FALSE)</f>
        <v>Đồ án cá nhân</v>
      </c>
      <c r="J86" s="210" t="str">
        <f t="shared" si="6"/>
        <v/>
      </c>
      <c r="K86" t="s">
        <v>611</v>
      </c>
      <c r="L86" s="210">
        <v>1</v>
      </c>
      <c r="N86" s="210" t="e">
        <f t="shared" si="7"/>
        <v>#N/A</v>
      </c>
    </row>
    <row r="87" spans="1:14" ht="42">
      <c r="A87" t="s">
        <v>453</v>
      </c>
      <c r="B87" s="210">
        <f t="shared" si="4"/>
        <v>1</v>
      </c>
      <c r="C87" s="240" t="str">
        <f>VLOOKUP(A87,'DS SV các Hội đồng phân PB'!$B$5:$J$136,9,FALSE)</f>
        <v>Xây dựng ứng dụng IOT: Trạm quan trắc và cảnh báo thời tiết</v>
      </c>
      <c r="D87" s="240" t="str">
        <f>VLOOKUP(A87,'Danh sách các đồ án '!$B$14:$J$202,9,FALSE)</f>
        <v>Xây dựng ứng dụng IOT: Trạm quan trắc và cảnh báo thời tiết</v>
      </c>
      <c r="E87" s="210" t="str">
        <f t="shared" si="5"/>
        <v/>
      </c>
      <c r="G87" s="210" t="str">
        <f>VLOOKUP(A87,'DS SV các Hội đồng phân PB'!$B$5:$G$136,6,FALSE)</f>
        <v>ThS. Bùi Thị Dân</v>
      </c>
      <c r="H87" s="210" t="str">
        <f>VLOOKUP(A87,'DS SV các Hội đồng phân PB'!$B$5:$K$136,10,FALSE)</f>
        <v>Đồ án cá nhân</v>
      </c>
      <c r="I87" s="210" t="str">
        <f>VLOOKUP(A87,'Danh sách các đồ án '!$B$14:$K$202,10,FALSE)</f>
        <v>Đồ án cá nhân</v>
      </c>
      <c r="J87" s="210" t="str">
        <f t="shared" si="6"/>
        <v/>
      </c>
      <c r="K87" t="s">
        <v>614</v>
      </c>
      <c r="L87" s="210">
        <v>1</v>
      </c>
      <c r="N87" s="210" t="e">
        <f t="shared" si="7"/>
        <v>#N/A</v>
      </c>
    </row>
    <row r="88" spans="1:14" ht="56">
      <c r="A88" t="s">
        <v>456</v>
      </c>
      <c r="B88" s="210">
        <f t="shared" si="4"/>
        <v>1</v>
      </c>
      <c r="C88" s="240" t="str">
        <f>VLOOKUP(A88,'DS SV các Hội đồng phân PB'!$B$5:$J$136,9,FALSE)</f>
        <v>Thiết kế, xây dựng dây chuyền tự động phân loại sản phẩm và quản lý hàng hóa trực tuyến</v>
      </c>
      <c r="D88" s="240" t="str">
        <f>VLOOKUP(A88,'Danh sách các đồ án '!$B$14:$J$202,9,FALSE)</f>
        <v>Thiết kế, xây dựng dây chuyền tự động phân loại sản phẩm và quản lý hàng hóa trực tuyến</v>
      </c>
      <c r="E88" s="210" t="str">
        <f t="shared" si="5"/>
        <v/>
      </c>
      <c r="G88" s="210" t="str">
        <f>VLOOKUP(A88,'DS SV các Hội đồng phân PB'!$B$5:$G$136,6,FALSE)</f>
        <v>ThS. Bùi Thị Dân</v>
      </c>
      <c r="H88" s="210" t="str">
        <f>VLOOKUP(A88,'DS SV các Hội đồng phân PB'!$B$5:$K$136,10,FALSE)</f>
        <v>Đồ án cá nhân</v>
      </c>
      <c r="I88" s="210" t="str">
        <f>VLOOKUP(A88,'Danh sách các đồ án '!$B$14:$K$202,10,FALSE)</f>
        <v>Đồ án cá nhân</v>
      </c>
      <c r="J88" s="210" t="str">
        <f t="shared" si="6"/>
        <v/>
      </c>
      <c r="K88" t="s">
        <v>356</v>
      </c>
      <c r="L88" s="210">
        <v>1</v>
      </c>
      <c r="N88" s="210">
        <f t="shared" si="7"/>
        <v>1</v>
      </c>
    </row>
    <row r="89" spans="1:14" ht="42">
      <c r="A89" t="s">
        <v>460</v>
      </c>
      <c r="B89" s="210">
        <f t="shared" si="4"/>
        <v>1</v>
      </c>
      <c r="C89" s="240" t="str">
        <f>VLOOKUP(A89,'DS SV các Hội đồng phân PB'!$B$5:$J$136,9,FALSE)</f>
        <v>Thiết kế thử nghiệm đồng hồ thông minh trên nền tảng Rain Maker</v>
      </c>
      <c r="D89" s="240" t="str">
        <f>VLOOKUP(A89,'Danh sách các đồ án '!$B$14:$J$202,9,FALSE)</f>
        <v>Thiết kế thử nghiệm đồng hồ thông minh trên nền tảng Rain Maker</v>
      </c>
      <c r="E89" s="210" t="str">
        <f t="shared" si="5"/>
        <v/>
      </c>
      <c r="G89" s="210" t="str">
        <f>VLOOKUP(A89,'DS SV các Hội đồng phân PB'!$B$5:$G$136,6,FALSE)</f>
        <v>ThS. Bùi Thị Dân</v>
      </c>
      <c r="H89" s="210" t="str">
        <f>VLOOKUP(A89,'DS SV các Hội đồng phân PB'!$B$5:$K$136,10,FALSE)</f>
        <v>Đồ án cá nhân</v>
      </c>
      <c r="I89" s="210" t="str">
        <f>VLOOKUP(A89,'Danh sách các đồ án '!$B$14:$K$202,10,FALSE)</f>
        <v>Đồ án cá nhân</v>
      </c>
      <c r="J89" s="210" t="str">
        <f t="shared" si="6"/>
        <v/>
      </c>
      <c r="K89" t="s">
        <v>616</v>
      </c>
      <c r="L89" s="210">
        <v>1</v>
      </c>
      <c r="N89" s="210" t="e">
        <f t="shared" si="7"/>
        <v>#N/A</v>
      </c>
    </row>
    <row r="90" spans="1:14" ht="56">
      <c r="A90" t="s">
        <v>463</v>
      </c>
      <c r="B90" s="210">
        <f t="shared" si="4"/>
        <v>1</v>
      </c>
      <c r="C90" s="240" t="str">
        <f>VLOOKUP(A90,'DS SV các Hội đồng phân PB'!$B$5:$J$136,9,FALSE)</f>
        <v>Xây dựng ứng dụng IOT: bộ điều khiển tập trung trong mô hình nhà thông minh</v>
      </c>
      <c r="D90" s="240" t="str">
        <f>VLOOKUP(A90,'Danh sách các đồ án '!$B$14:$J$202,9,FALSE)</f>
        <v>Xây dựng ứng dụng IOT: bộ điều khiển tập trung trong mô hình nhà thông minh</v>
      </c>
      <c r="E90" s="210" t="str">
        <f t="shared" si="5"/>
        <v/>
      </c>
      <c r="G90" s="210" t="str">
        <f>VLOOKUP(A90,'DS SV các Hội đồng phân PB'!$B$5:$G$136,6,FALSE)</f>
        <v>ThS. Bùi Thị Dân</v>
      </c>
      <c r="H90" s="210" t="str">
        <f>VLOOKUP(A90,'DS SV các Hội đồng phân PB'!$B$5:$K$136,10,FALSE)</f>
        <v>Đồ án nhóm</v>
      </c>
      <c r="I90" s="210" t="str">
        <f>VLOOKUP(A90,'Danh sách các đồ án '!$B$14:$K$202,10,FALSE)</f>
        <v>Đồ án nhóm</v>
      </c>
      <c r="J90" s="210" t="str">
        <f t="shared" si="6"/>
        <v/>
      </c>
      <c r="K90" t="s">
        <v>619</v>
      </c>
      <c r="L90" s="210">
        <v>1</v>
      </c>
      <c r="N90" s="210" t="e">
        <f t="shared" si="7"/>
        <v>#N/A</v>
      </c>
    </row>
    <row r="91" spans="1:14" ht="42">
      <c r="A91" t="s">
        <v>467</v>
      </c>
      <c r="B91" s="210">
        <f t="shared" si="4"/>
        <v>1</v>
      </c>
      <c r="C91" s="240" t="str">
        <f>VLOOKUP(A91,'DS SV các Hội đồng phân PB'!$B$5:$J$136,9,FALSE)</f>
        <v>Xây dựng mô hình IOT giám sát và điều khiển môi trường vườn</v>
      </c>
      <c r="D91" s="240" t="str">
        <f>VLOOKUP(A91,'Danh sách các đồ án '!$B$14:$J$202,9,FALSE)</f>
        <v>Xây dựng mô hình IOT giám sát và điều khiển môi trường vườn</v>
      </c>
      <c r="E91" s="210" t="str">
        <f t="shared" si="5"/>
        <v/>
      </c>
      <c r="G91" s="210" t="str">
        <f>VLOOKUP(A91,'DS SV các Hội đồng phân PB'!$B$5:$G$136,6,FALSE)</f>
        <v>ThS. Đào Thanh Huyền</v>
      </c>
      <c r="H91" s="210" t="str">
        <f>VLOOKUP(A91,'DS SV các Hội đồng phân PB'!$B$5:$K$136,10,FALSE)</f>
        <v>Đồ án nhóm</v>
      </c>
      <c r="I91" s="210" t="str">
        <f>VLOOKUP(A91,'Danh sách các đồ án '!$B$14:$K$202,10,FALSE)</f>
        <v>Đồ án nhóm</v>
      </c>
      <c r="J91" s="210" t="str">
        <f t="shared" si="6"/>
        <v/>
      </c>
      <c r="K91" t="s">
        <v>522</v>
      </c>
      <c r="L91" s="210">
        <v>1</v>
      </c>
      <c r="N91" s="210">
        <f t="shared" si="7"/>
        <v>1</v>
      </c>
    </row>
    <row r="92" spans="1:14" ht="42">
      <c r="A92" t="s">
        <v>471</v>
      </c>
      <c r="B92" s="210">
        <f t="shared" si="4"/>
        <v>1</v>
      </c>
      <c r="C92" s="240" t="str">
        <f>VLOOKUP(A92,'DS SV các Hội đồng phân PB'!$B$5:$J$136,9,FALSE)</f>
        <v>Hệ thống giám sát chất lượng không khí và điều khiển thiết bị qua Internet</v>
      </c>
      <c r="D92" s="240" t="str">
        <f>VLOOKUP(A92,'Danh sách các đồ án '!$B$14:$J$202,9,FALSE)</f>
        <v>Hệ thống giám sát chất lượng không khí và điều khiển thiết bị qua Internet</v>
      </c>
      <c r="E92" s="210" t="str">
        <f t="shared" si="5"/>
        <v/>
      </c>
      <c r="F92" s="240" t="s">
        <v>814</v>
      </c>
      <c r="G92" s="210" t="str">
        <f>VLOOKUP(A92,'DS SV các Hội đồng phân PB'!$B$5:$G$136,6,FALSE)</f>
        <v>ThS. Lê Đức Toàn</v>
      </c>
      <c r="H92" s="210" t="str">
        <f>VLOOKUP(A92,'DS SV các Hội đồng phân PB'!$B$5:$K$136,10,FALSE)</f>
        <v>Đồ án cá nhân</v>
      </c>
      <c r="I92" s="210" t="str">
        <f>VLOOKUP(A92,'Danh sách các đồ án '!$B$14:$K$202,10,FALSE)</f>
        <v>Đồ án cá nhân</v>
      </c>
      <c r="J92" s="210" t="str">
        <f t="shared" si="6"/>
        <v/>
      </c>
      <c r="K92" t="s">
        <v>622</v>
      </c>
      <c r="L92" s="210">
        <v>1</v>
      </c>
      <c r="N92" s="210" t="e">
        <f t="shared" si="7"/>
        <v>#N/A</v>
      </c>
    </row>
    <row r="93" spans="1:14" ht="42">
      <c r="A93" s="239" t="s">
        <v>474</v>
      </c>
      <c r="B93" s="210">
        <f t="shared" si="4"/>
        <v>1</v>
      </c>
      <c r="C93" s="240" t="str">
        <f>VLOOKUP(A93,'DS SV các Hội đồng phân PB'!$B$5:$J$136,9,FALSE)</f>
        <v>Xây dựng hệ thống cảm biến ứng dụng trong mô hình nhà thông minh</v>
      </c>
      <c r="D93" s="240" t="str">
        <f>VLOOKUP(A93,'Danh sách các đồ án '!$B$14:$J$202,9,FALSE)</f>
        <v>Xây dựng hệ thống cảm biến ứng dụng trong mô hình nhà thông minh</v>
      </c>
      <c r="E93" s="210" t="str">
        <f t="shared" si="5"/>
        <v/>
      </c>
      <c r="G93" s="210" t="str">
        <f>VLOOKUP(A93,'DS SV các Hội đồng phân PB'!$B$5:$G$136,6,FALSE)</f>
        <v>TS. Trần Thị Thuý Hà</v>
      </c>
      <c r="H93" s="210" t="str">
        <f>VLOOKUP(A93,'DS SV các Hội đồng phân PB'!$B$5:$K$136,10,FALSE)</f>
        <v>Đồ án cá nhân</v>
      </c>
      <c r="I93" s="210" t="str">
        <f>VLOOKUP(A93,'Danh sách các đồ án '!$B$14:$K$202,10,FALSE)</f>
        <v>Đồ án cá nhân</v>
      </c>
      <c r="J93" s="210" t="str">
        <f t="shared" si="6"/>
        <v/>
      </c>
      <c r="K93" t="s">
        <v>625</v>
      </c>
      <c r="L93" s="210">
        <v>1</v>
      </c>
      <c r="N93" s="210" t="e">
        <f t="shared" si="7"/>
        <v>#N/A</v>
      </c>
    </row>
    <row r="94" spans="1:14" ht="42">
      <c r="A94" s="239" t="s">
        <v>479</v>
      </c>
      <c r="B94" s="210">
        <f t="shared" si="4"/>
        <v>1</v>
      </c>
      <c r="C94" s="240" t="str">
        <f>VLOOKUP(A94,'DS SV các Hội đồng phân PB'!$B$5:$J$136,9,FALSE)</f>
        <v>Nghiên cứu, xây dựng xe robot điều khiển bằng cử chỉ cơ thể</v>
      </c>
      <c r="D94" s="240" t="str">
        <f>VLOOKUP(A94,'Danh sách các đồ án '!$B$14:$J$202,9,FALSE)</f>
        <v>Nghiên cứu, xây dựng xe robot điều khiển bằng cử chỉ cơ thể</v>
      </c>
      <c r="E94" s="210" t="str">
        <f t="shared" si="5"/>
        <v/>
      </c>
      <c r="F94" s="240" t="s">
        <v>814</v>
      </c>
      <c r="G94" s="210" t="str">
        <f>VLOOKUP(A94,'DS SV các Hội đồng phân PB'!$B$5:$G$136,6,FALSE)</f>
        <v>TS. Trần Thị Thúy Hà</v>
      </c>
      <c r="H94" s="210" t="str">
        <f>VLOOKUP(A94,'DS SV các Hội đồng phân PB'!$B$5:$K$136,10,FALSE)</f>
        <v>Đồ án cá nhân</v>
      </c>
      <c r="I94" s="210" t="str">
        <f>VLOOKUP(A94,'Danh sách các đồ án '!$B$14:$K$202,10,FALSE)</f>
        <v>Đồ án cá nhân</v>
      </c>
      <c r="J94" s="210" t="str">
        <f t="shared" si="6"/>
        <v/>
      </c>
      <c r="K94" t="s">
        <v>199</v>
      </c>
      <c r="L94" s="210">
        <v>1</v>
      </c>
      <c r="N94" s="210">
        <f t="shared" si="7"/>
        <v>1</v>
      </c>
    </row>
    <row r="95" spans="1:14" ht="42">
      <c r="A95" s="239" t="s">
        <v>483</v>
      </c>
      <c r="B95" s="210">
        <f t="shared" si="4"/>
        <v>1</v>
      </c>
      <c r="C95" s="240" t="str">
        <f>VLOOKUP(A95,'DS SV các Hội đồng phân PB'!$B$5:$J$136,9,FALSE)</f>
        <v>Phân loại trái cây bằng khối lượng và lưu dữ liệu trên My SQL</v>
      </c>
      <c r="D95" s="240" t="str">
        <f>VLOOKUP(A95,'Danh sách các đồ án '!$B$14:$J$202,9,FALSE)</f>
        <v>Phân loại trái cây bằng khối lượng và lưu dữ liệu trên My SQL</v>
      </c>
      <c r="E95" s="210" t="str">
        <f t="shared" si="5"/>
        <v/>
      </c>
      <c r="G95" s="210" t="str">
        <f>VLOOKUP(A95,'DS SV các Hội đồng phân PB'!$B$5:$G$136,6,FALSE)</f>
        <v>TS. Trần Thị Thúy Hà</v>
      </c>
      <c r="H95" s="210" t="str">
        <f>VLOOKUP(A95,'DS SV các Hội đồng phân PB'!$B$5:$K$136,10,FALSE)</f>
        <v>Đồ án cá nhân</v>
      </c>
      <c r="I95" s="210" t="str">
        <f>VLOOKUP(A95,'Danh sách các đồ án '!$B$14:$K$202,10,FALSE)</f>
        <v>Đồ án cá nhân</v>
      </c>
      <c r="J95" s="210" t="str">
        <f t="shared" si="6"/>
        <v/>
      </c>
      <c r="K95" t="s">
        <v>629</v>
      </c>
      <c r="L95" s="210">
        <v>1</v>
      </c>
      <c r="N95" s="210" t="e">
        <f t="shared" si="7"/>
        <v>#N/A</v>
      </c>
    </row>
    <row r="96" spans="1:14" ht="56">
      <c r="A96" s="239" t="s">
        <v>487</v>
      </c>
      <c r="B96" s="210">
        <f t="shared" si="4"/>
        <v>1</v>
      </c>
      <c r="C96" s="240" t="str">
        <f>VLOOKUP(A96,'DS SV các Hội đồng phân PB'!$B$5:$J$136,9,FALSE)</f>
        <v>Nghiên cứu, xây dựng xe robot thám hiểm sử dụng raspberry Pi 4</v>
      </c>
      <c r="D96" s="240" t="str">
        <f>VLOOKUP(A96,'Danh sách các đồ án '!$B$14:$J$202,9,FALSE)</f>
        <v>Nghiên cứu, xây dựng xe robot thám hiểm sử dụng raspberry Pi 4</v>
      </c>
      <c r="E96" s="210" t="str">
        <f t="shared" si="5"/>
        <v/>
      </c>
      <c r="F96" s="240" t="s">
        <v>814</v>
      </c>
      <c r="G96" s="210" t="str">
        <f>VLOOKUP(A96,'DS SV các Hội đồng phân PB'!$B$5:$G$136,6,FALSE)</f>
        <v>TS. Trần Thị Thúy Hà</v>
      </c>
      <c r="H96" s="210" t="str">
        <f>VLOOKUP(A96,'DS SV các Hội đồng phân PB'!$B$5:$K$136,10,FALSE)</f>
        <v>Đồ án cá nhân</v>
      </c>
      <c r="I96" s="210" t="str">
        <f>VLOOKUP(A96,'Danh sách các đồ án '!$B$14:$K$202,10,FALSE)</f>
        <v>Đồ án cá nhân</v>
      </c>
      <c r="J96" s="210" t="str">
        <f t="shared" si="6"/>
        <v/>
      </c>
      <c r="K96" t="s">
        <v>631</v>
      </c>
      <c r="L96" s="210">
        <v>1</v>
      </c>
      <c r="N96" s="210" t="e">
        <f t="shared" si="7"/>
        <v>#N/A</v>
      </c>
    </row>
    <row r="97" spans="1:14" ht="42">
      <c r="A97" s="239" t="s">
        <v>490</v>
      </c>
      <c r="B97" s="210">
        <f t="shared" si="4"/>
        <v>1</v>
      </c>
      <c r="C97" s="240" t="str">
        <f>VLOOKUP(A97,'DS SV các Hội đồng phân PB'!$B$5:$J$136,9,FALSE)</f>
        <v xml:space="preserve">Dự kiến nhà thông minh mở khóa bằng sinh trắc học 
</v>
      </c>
      <c r="D97" s="240" t="str">
        <f>VLOOKUP(A97,'Danh sách các đồ án '!$B$14:$J$202,9,FALSE)</f>
        <v xml:space="preserve">Dự kiến nhà thông minh mở khóa bằng sinh trắc học 
</v>
      </c>
      <c r="E97" s="210" t="str">
        <f t="shared" si="5"/>
        <v/>
      </c>
      <c r="G97" s="210" t="str">
        <f>VLOOKUP(A97,'DS SV các Hội đồng phân PB'!$B$5:$G$136,6,FALSE)</f>
        <v>TS. Trần Thị Thúy Hà</v>
      </c>
      <c r="H97" s="210" t="str">
        <f>VLOOKUP(A97,'DS SV các Hội đồng phân PB'!$B$5:$K$136,10,FALSE)</f>
        <v>Đồ án cá nhân</v>
      </c>
      <c r="I97" s="210" t="str">
        <f>VLOOKUP(A97,'Danh sách các đồ án '!$B$14:$K$202,10,FALSE)</f>
        <v>Đồ án cá nhân</v>
      </c>
      <c r="J97" s="210" t="str">
        <f t="shared" si="6"/>
        <v/>
      </c>
      <c r="K97" t="s">
        <v>203</v>
      </c>
      <c r="L97" s="210">
        <v>1</v>
      </c>
      <c r="N97" s="210">
        <f t="shared" si="7"/>
        <v>1</v>
      </c>
    </row>
    <row r="98" spans="1:14" ht="28">
      <c r="A98" s="239" t="s">
        <v>494</v>
      </c>
      <c r="B98" s="210">
        <f t="shared" si="4"/>
        <v>1</v>
      </c>
      <c r="C98" s="240" t="str">
        <f>VLOOKUP(A98,'DS SV các Hội đồng phân PB'!$B$5:$J$136,9,FALSE)</f>
        <v>Hệ thống chấm thi trắc nghiệm tự động</v>
      </c>
      <c r="D98" s="240" t="str">
        <f>VLOOKUP(A98,'Danh sách các đồ án '!$B$14:$J$202,9,FALSE)</f>
        <v>Hệ thống chấm thi trắc nghiệm tự động</v>
      </c>
      <c r="E98" s="210" t="str">
        <f t="shared" si="5"/>
        <v/>
      </c>
      <c r="G98" s="210" t="str">
        <f>VLOOKUP(A98,'DS SV các Hội đồng phân PB'!$B$5:$G$136,6,FALSE)</f>
        <v>TS. Trần Thị Thúy Hà</v>
      </c>
      <c r="H98" s="210" t="str">
        <f>VLOOKUP(A98,'DS SV các Hội đồng phân PB'!$B$5:$K$136,10,FALSE)</f>
        <v>Đồ án cá nhân</v>
      </c>
      <c r="I98" s="210" t="str">
        <f>VLOOKUP(A98,'Danh sách các đồ án '!$B$14:$K$202,10,FALSE)</f>
        <v>Đồ án cá nhân</v>
      </c>
      <c r="J98" s="210" t="str">
        <f t="shared" si="6"/>
        <v/>
      </c>
      <c r="K98" t="s">
        <v>633</v>
      </c>
      <c r="L98" s="210">
        <v>1</v>
      </c>
      <c r="N98" s="210" t="e">
        <f t="shared" si="7"/>
        <v>#N/A</v>
      </c>
    </row>
    <row r="99" spans="1:14" ht="56">
      <c r="A99" s="239" t="s">
        <v>499</v>
      </c>
      <c r="B99" s="210">
        <f t="shared" si="4"/>
        <v>1</v>
      </c>
      <c r="C99" s="240" t="str">
        <f>VLOOKUP(A99,'DS SV các Hội đồng phân PB'!$B$5:$J$136,9,FALSE)</f>
        <v>Thiết kế và triển khai IoT cho vườn thông minh sử dụng pin năng lượng Mặt trời</v>
      </c>
      <c r="D99" s="240" t="str">
        <f>VLOOKUP(A99,'Danh sách các đồ án '!$B$14:$J$202,9,FALSE)</f>
        <v>Thiết kế và triển khai IoT cho vườn thông minh sử dụng pin năng lượng Mặt trời</v>
      </c>
      <c r="E99" s="210" t="str">
        <f t="shared" si="5"/>
        <v/>
      </c>
      <c r="G99" s="210" t="str">
        <f>VLOOKUP(A99,'DS SV các Hội đồng phân PB'!$B$5:$G$136,6,FALSE)</f>
        <v>ThS. Lê Đức Toàn</v>
      </c>
      <c r="H99" s="210" t="str">
        <f>VLOOKUP(A99,'DS SV các Hội đồng phân PB'!$B$5:$K$136,10,FALSE)</f>
        <v>Đồ án cá nhân</v>
      </c>
      <c r="I99" s="210" t="str">
        <f>VLOOKUP(A99,'Danh sách các đồ án '!$B$14:$K$202,10,FALSE)</f>
        <v>Đồ án cá nhân</v>
      </c>
      <c r="J99" s="210" t="str">
        <f t="shared" si="6"/>
        <v/>
      </c>
      <c r="K99" t="s">
        <v>636</v>
      </c>
      <c r="L99" s="210">
        <v>1</v>
      </c>
      <c r="N99" s="210" t="e">
        <f t="shared" si="7"/>
        <v>#N/A</v>
      </c>
    </row>
    <row r="100" spans="1:14" ht="28">
      <c r="A100" s="239" t="s">
        <v>501</v>
      </c>
      <c r="B100" s="210">
        <f t="shared" si="4"/>
        <v>1</v>
      </c>
      <c r="C100" s="240" t="str">
        <f>VLOOKUP(A100,'DS SV các Hội đồng phân PB'!$B$5:$J$136,9,FALSE)</f>
        <v>Thiết kế hệ thống nhà thông minh</v>
      </c>
      <c r="D100" s="240" t="str">
        <f>VLOOKUP(A100,'Danh sách các đồ án '!$B$14:$J$202,9,FALSE)</f>
        <v>Thiết kế hệ thống nhà thông minh</v>
      </c>
      <c r="E100" s="210" t="str">
        <f t="shared" si="5"/>
        <v/>
      </c>
      <c r="G100" s="210" t="str">
        <f>VLOOKUP(A100,'DS SV các Hội đồng phân PB'!$B$5:$G$136,6,FALSE)</f>
        <v>ThS. Lê Đức Toàn</v>
      </c>
      <c r="H100" s="210" t="str">
        <f>VLOOKUP(A100,'DS SV các Hội đồng phân PB'!$B$5:$K$136,10,FALSE)</f>
        <v>Đồ án cá nhân</v>
      </c>
      <c r="I100" s="210" t="str">
        <f>VLOOKUP(A100,'Danh sách các đồ án '!$B$14:$K$202,10,FALSE)</f>
        <v>Đồ án cá nhân</v>
      </c>
      <c r="J100" s="210" t="str">
        <f t="shared" si="6"/>
        <v/>
      </c>
      <c r="K100" t="s">
        <v>207</v>
      </c>
      <c r="L100" s="210">
        <v>1</v>
      </c>
      <c r="N100" s="210">
        <f t="shared" si="7"/>
        <v>1</v>
      </c>
    </row>
    <row r="101" spans="1:14" ht="28">
      <c r="A101" s="239" t="s">
        <v>505</v>
      </c>
      <c r="B101" s="210">
        <f t="shared" si="4"/>
        <v>1</v>
      </c>
      <c r="C101" s="240" t="str">
        <f>VLOOKUP(A101,'DS SV các Hội đồng phân PB'!$B$5:$J$136,9,FALSE)</f>
        <v>Xây dựng Robot tự hành ứng dụng SLAM</v>
      </c>
      <c r="D101" s="240" t="str">
        <f>VLOOKUP(A101,'Danh sách các đồ án '!$B$14:$J$202,9,FALSE)</f>
        <v>Xây dựng Robot tự hành ứng dụng SLAM</v>
      </c>
      <c r="E101" s="210" t="str">
        <f t="shared" si="5"/>
        <v/>
      </c>
      <c r="G101" s="210" t="str">
        <f>VLOOKUP(A101,'DS SV các Hội đồng phân PB'!$B$5:$G$136,6,FALSE)</f>
        <v>ThS. Chu Văn Cường</v>
      </c>
      <c r="H101" s="210" t="str">
        <f>VLOOKUP(A101,'DS SV các Hội đồng phân PB'!$B$5:$K$136,10,FALSE)</f>
        <v>Đồ án cá nhân</v>
      </c>
      <c r="I101" s="210" t="str">
        <f>VLOOKUP(A101,'Danh sách các đồ án '!$B$14:$K$202,10,FALSE)</f>
        <v>Đồ án cá nhân</v>
      </c>
      <c r="J101" s="210" t="str">
        <f t="shared" si="6"/>
        <v/>
      </c>
      <c r="K101" t="s">
        <v>638</v>
      </c>
      <c r="L101" s="210">
        <v>1</v>
      </c>
      <c r="N101" s="210" t="e">
        <f t="shared" si="7"/>
        <v>#N/A</v>
      </c>
    </row>
    <row r="102" spans="1:14" ht="42">
      <c r="A102" s="239" t="s">
        <v>508</v>
      </c>
      <c r="B102" s="210">
        <f t="shared" si="4"/>
        <v>1</v>
      </c>
      <c r="C102" s="240" t="str">
        <f>VLOOKUP(A102,'DS SV các Hội đồng phân PB'!$B$5:$J$136,9,FALSE)</f>
        <v>Ứng dụng thị giác máy tính điều khiển cánh tay Robot</v>
      </c>
      <c r="D102" s="240" t="str">
        <f>VLOOKUP(A102,'Danh sách các đồ án '!$B$14:$J$202,9,FALSE)</f>
        <v>Ứng dụng thị giác máy tính điều khiển cánh tay Robot</v>
      </c>
      <c r="E102" s="210" t="str">
        <f t="shared" si="5"/>
        <v/>
      </c>
      <c r="G102" s="210" t="str">
        <f>VLOOKUP(A102,'DS SV các Hội đồng phân PB'!$B$5:$G$136,6,FALSE)</f>
        <v>ThS. Chu Văn Cường</v>
      </c>
      <c r="H102" s="210" t="str">
        <f>VLOOKUP(A102,'DS SV các Hội đồng phân PB'!$B$5:$K$136,10,FALSE)</f>
        <v>Đồ án cá nhân</v>
      </c>
      <c r="I102" s="210" t="str">
        <f>VLOOKUP(A102,'Danh sách các đồ án '!$B$14:$K$202,10,FALSE)</f>
        <v>Đồ án cá nhân</v>
      </c>
      <c r="J102" s="210" t="str">
        <f t="shared" si="6"/>
        <v/>
      </c>
      <c r="K102" t="s">
        <v>640</v>
      </c>
      <c r="L102" s="210">
        <v>1</v>
      </c>
      <c r="N102" s="210" t="e">
        <f t="shared" si="7"/>
        <v>#N/A</v>
      </c>
    </row>
    <row r="103" spans="1:14" ht="84">
      <c r="A103" s="239" t="s">
        <v>510</v>
      </c>
      <c r="B103" s="210">
        <f t="shared" si="4"/>
        <v>1</v>
      </c>
      <c r="C103" s="240" t="str">
        <f>VLOOKUP(A103,'DS SV các Hội đồng phân PB'!$B$5:$J$136,9,FALSE)</f>
        <v>Chuyển Đổi Ngôn Ngữ Thường Sang Ngôn Ngữ Ký Hiệu Bằng AI Giúp  Người Khiếm Thị Đọc Các Thông Tin trên mạng xã hội</v>
      </c>
      <c r="D103" s="240" t="str">
        <f>VLOOKUP(A103,'Danh sách các đồ án '!$B$14:$J$202,9,FALSE)</f>
        <v>Chuyển Đổi Ngôn Ngữ Thường Sang Ngôn Ngữ Ký Hiệu Bằng AI Giúp  Người Khiếm Thị Đọc Các Thông Tin trên mạng xã hội</v>
      </c>
      <c r="E103" s="210" t="str">
        <f t="shared" si="5"/>
        <v/>
      </c>
      <c r="G103" s="210" t="str">
        <f>VLOOKUP(A103,'DS SV các Hội đồng phân PB'!$B$5:$G$136,6,FALSE)</f>
        <v>PGS. TS Trương Cao Dũng</v>
      </c>
      <c r="H103" s="210" t="str">
        <f>VLOOKUP(A103,'DS SV các Hội đồng phân PB'!$B$5:$K$136,10,FALSE)</f>
        <v>Đồ án cá nhân</v>
      </c>
      <c r="I103" s="210" t="str">
        <f>VLOOKUP(A103,'Danh sách các đồ án '!$B$14:$K$202,10,FALSE)</f>
        <v>Đồ án cá nhân</v>
      </c>
      <c r="J103" s="210" t="str">
        <f t="shared" si="6"/>
        <v/>
      </c>
      <c r="K103" t="s">
        <v>381</v>
      </c>
      <c r="L103" s="210">
        <v>1</v>
      </c>
      <c r="N103" s="210">
        <f t="shared" si="7"/>
        <v>1</v>
      </c>
    </row>
    <row r="104" spans="1:14" ht="42">
      <c r="A104" s="239" t="s">
        <v>514</v>
      </c>
      <c r="B104" s="210">
        <f t="shared" si="4"/>
        <v>1</v>
      </c>
      <c r="C104" s="240" t="str">
        <f>VLOOKUP(A104,'DS SV các Hội đồng phân PB'!$B$5:$J$136,9,FALSE)</f>
        <v>Mô hình khoá cửa thông minh nhận diện khuôn mặt bằng xử lý ảnh</v>
      </c>
      <c r="D104" s="240" t="str">
        <f>VLOOKUP(A104,'Danh sách các đồ án '!$B$14:$J$202,9,FALSE)</f>
        <v>Mô hình khoá cửa thông minh nhận diện khuôn mặt bằng xử lý ảnh</v>
      </c>
      <c r="E104" s="210" t="str">
        <f t="shared" si="5"/>
        <v/>
      </c>
      <c r="G104" s="210" t="str">
        <f>VLOOKUP(A104,'DS SV các Hội đồng phân PB'!$B$5:$G$136,6,FALSE)</f>
        <v>ThS. Đào Thanh Huyền</v>
      </c>
      <c r="H104" s="210" t="str">
        <f>VLOOKUP(A104,'DS SV các Hội đồng phân PB'!$B$5:$K$136,10,FALSE)</f>
        <v>Đồ án nhóm</v>
      </c>
      <c r="I104" s="210" t="str">
        <f>VLOOKUP(A104,'Danh sách các đồ án '!$B$14:$K$202,10,FALSE)</f>
        <v>Đồ án nhóm</v>
      </c>
      <c r="J104" s="210" t="str">
        <f t="shared" si="6"/>
        <v/>
      </c>
      <c r="K104" t="s">
        <v>643</v>
      </c>
      <c r="L104" s="210">
        <v>1</v>
      </c>
      <c r="N104" s="210" t="e">
        <f t="shared" si="7"/>
        <v>#N/A</v>
      </c>
    </row>
    <row r="105" spans="1:14" ht="28">
      <c r="A105" s="239" t="s">
        <v>519</v>
      </c>
      <c r="B105" s="210">
        <f t="shared" si="4"/>
        <v>1</v>
      </c>
      <c r="C105" s="240" t="str">
        <f>VLOOKUP(A105,'DS SV các Hội đồng phân PB'!$B$5:$J$136,9,FALSE)</f>
        <v>Hệ thống báo cháy và chữa cháy tự động</v>
      </c>
      <c r="D105" s="240" t="str">
        <f>VLOOKUP(A105,'Danh sách các đồ án '!$B$14:$J$202,9,FALSE)</f>
        <v>Hệ thống báo cháy và chữa cháy tự động</v>
      </c>
      <c r="E105" s="210" t="str">
        <f t="shared" si="5"/>
        <v/>
      </c>
      <c r="G105" s="210" t="str">
        <f>VLOOKUP(A105,'DS SV các Hội đồng phân PB'!$B$5:$G$136,6,FALSE)</f>
        <v>ThS. Đào Thanh Huyền</v>
      </c>
      <c r="H105" s="210" t="str">
        <f>VLOOKUP(A105,'DS SV các Hội đồng phân PB'!$B$5:$K$136,10,FALSE)</f>
        <v>Đồ án nhóm</v>
      </c>
      <c r="I105" s="210" t="str">
        <f>VLOOKUP(A105,'Danh sách các đồ án '!$B$14:$K$202,10,FALSE)</f>
        <v>Đồ án nhóm</v>
      </c>
      <c r="J105" s="210" t="str">
        <f t="shared" si="6"/>
        <v/>
      </c>
      <c r="K105" t="s">
        <v>645</v>
      </c>
      <c r="L105" s="210">
        <v>1</v>
      </c>
      <c r="N105" s="210" t="e">
        <f t="shared" si="7"/>
        <v>#N/A</v>
      </c>
    </row>
    <row r="106" spans="1:14" ht="28">
      <c r="A106" s="239" t="s">
        <v>522</v>
      </c>
      <c r="B106" s="210">
        <f t="shared" si="4"/>
        <v>1</v>
      </c>
      <c r="C106" s="240" t="str">
        <f>VLOOKUP(A106,'DS SV các Hội đồng phân PB'!$B$5:$J$136,9,FALSE)</f>
        <v>Tìm hiểu, xây dựng hệ thống khóa dựa trên RFID</v>
      </c>
      <c r="D106" s="240" t="str">
        <f>VLOOKUP(A106,'Danh sách các đồ án '!$B$14:$J$202,9,FALSE)</f>
        <v>Tìm hiểu, xây dựng hệ thống khóa dựa trên RFID</v>
      </c>
      <c r="E106" s="210" t="str">
        <f t="shared" si="5"/>
        <v/>
      </c>
      <c r="G106" s="210" t="str">
        <f>VLOOKUP(A106,'DS SV các Hội đồng phân PB'!$B$5:$G$136,6,FALSE)</f>
        <v>ThS. Phạm Văn Sự</v>
      </c>
      <c r="H106" s="210" t="str">
        <f>VLOOKUP(A106,'DS SV các Hội đồng phân PB'!$B$5:$K$136,10,FALSE)</f>
        <v>Đồ án nhóm</v>
      </c>
      <c r="I106" s="210" t="str">
        <f>VLOOKUP(A106,'Danh sách các đồ án '!$B$14:$K$202,10,FALSE)</f>
        <v>Đồ án nhóm</v>
      </c>
      <c r="J106" s="210" t="str">
        <f t="shared" si="6"/>
        <v/>
      </c>
      <c r="K106" t="s">
        <v>384</v>
      </c>
      <c r="L106" s="210">
        <v>1</v>
      </c>
      <c r="N106" s="210">
        <f t="shared" si="7"/>
        <v>1</v>
      </c>
    </row>
    <row r="107" spans="1:14" ht="28">
      <c r="A107" s="239" t="s">
        <v>526</v>
      </c>
      <c r="B107" s="210">
        <f t="shared" si="4"/>
        <v>1</v>
      </c>
      <c r="C107" s="240" t="str">
        <f>VLOOKUP(A107,'DS SV các Hội đồng phân PB'!$B$5:$J$136,9,FALSE)</f>
        <v>Thiết kế hệ thống khóa cửa thông minh đa năng</v>
      </c>
      <c r="D107" s="240" t="str">
        <f>VLOOKUP(A107,'Danh sách các đồ án '!$B$14:$J$202,9,FALSE)</f>
        <v>Thiết kế hệ thống khóa cửa thông minh đa năng</v>
      </c>
      <c r="E107" s="210" t="str">
        <f t="shared" si="5"/>
        <v/>
      </c>
      <c r="G107" s="210" t="str">
        <f>VLOOKUP(A107,'DS SV các Hội đồng phân PB'!$B$5:$G$136,6,FALSE)</f>
        <v>ThS. Lương Công Duẩn</v>
      </c>
      <c r="H107" s="210" t="str">
        <f>VLOOKUP(A107,'DS SV các Hội đồng phân PB'!$B$5:$K$136,10,FALSE)</f>
        <v>Đồ án cá nhân</v>
      </c>
      <c r="I107" s="210" t="str">
        <f>VLOOKUP(A107,'Danh sách các đồ án '!$B$14:$K$202,10,FALSE)</f>
        <v>Đồ án cá nhân</v>
      </c>
      <c r="J107" s="210" t="str">
        <f t="shared" si="6"/>
        <v/>
      </c>
      <c r="K107" t="s">
        <v>647</v>
      </c>
      <c r="L107" s="210">
        <v>1</v>
      </c>
      <c r="N107" s="210" t="e">
        <f t="shared" si="7"/>
        <v>#N/A</v>
      </c>
    </row>
    <row r="108" spans="1:14">
      <c r="K108" t="s">
        <v>651</v>
      </c>
      <c r="L108" s="210">
        <v>1</v>
      </c>
      <c r="N108" s="210" t="e">
        <f t="shared" si="7"/>
        <v>#N/A</v>
      </c>
    </row>
    <row r="109" spans="1:14">
      <c r="K109" t="s">
        <v>113</v>
      </c>
      <c r="L109" s="210">
        <v>1</v>
      </c>
      <c r="N109" s="210">
        <f t="shared" si="7"/>
        <v>1</v>
      </c>
    </row>
    <row r="110" spans="1:14">
      <c r="K110" t="s">
        <v>654</v>
      </c>
      <c r="L110" s="210">
        <v>1</v>
      </c>
      <c r="N110" s="210" t="e">
        <f t="shared" si="7"/>
        <v>#N/A</v>
      </c>
    </row>
    <row r="111" spans="1:14">
      <c r="K111" t="s">
        <v>657</v>
      </c>
      <c r="L111" s="210">
        <v>1</v>
      </c>
      <c r="N111" s="210" t="e">
        <f t="shared" si="7"/>
        <v>#N/A</v>
      </c>
    </row>
    <row r="112" spans="1:14">
      <c r="K112" t="s">
        <v>120</v>
      </c>
      <c r="L112" s="210">
        <v>1</v>
      </c>
      <c r="N112" s="210">
        <f t="shared" si="7"/>
        <v>1</v>
      </c>
    </row>
    <row r="113" spans="11:14">
      <c r="K113" t="s">
        <v>661</v>
      </c>
      <c r="L113" s="210">
        <v>1</v>
      </c>
      <c r="N113" s="210" t="e">
        <f t="shared" si="7"/>
        <v>#N/A</v>
      </c>
    </row>
    <row r="114" spans="11:14">
      <c r="K114" t="s">
        <v>664</v>
      </c>
      <c r="L114" s="210">
        <v>1</v>
      </c>
      <c r="N114" s="210" t="e">
        <f t="shared" si="7"/>
        <v>#N/A</v>
      </c>
    </row>
    <row r="115" spans="11:14">
      <c r="K115" t="s">
        <v>124</v>
      </c>
      <c r="L115" s="210">
        <v>1</v>
      </c>
      <c r="N115" s="210">
        <f t="shared" si="7"/>
        <v>1</v>
      </c>
    </row>
    <row r="116" spans="11:14">
      <c r="K116" t="s">
        <v>667</v>
      </c>
      <c r="L116" s="210">
        <v>1</v>
      </c>
      <c r="N116" s="210" t="e">
        <f t="shared" si="7"/>
        <v>#N/A</v>
      </c>
    </row>
    <row r="117" spans="11:14">
      <c r="K117" t="s">
        <v>669</v>
      </c>
      <c r="L117" s="210">
        <v>1</v>
      </c>
      <c r="N117" s="210" t="e">
        <f t="shared" si="7"/>
        <v>#N/A</v>
      </c>
    </row>
    <row r="118" spans="11:14">
      <c r="K118" t="s">
        <v>130</v>
      </c>
      <c r="L118" s="210">
        <v>1</v>
      </c>
      <c r="N118" s="210">
        <f t="shared" si="7"/>
        <v>1</v>
      </c>
    </row>
    <row r="119" spans="11:14">
      <c r="K119" t="s">
        <v>673</v>
      </c>
      <c r="L119" s="210">
        <v>1</v>
      </c>
      <c r="N119" s="210" t="e">
        <f t="shared" si="7"/>
        <v>#N/A</v>
      </c>
    </row>
    <row r="120" spans="11:14">
      <c r="K120" t="s">
        <v>675</v>
      </c>
      <c r="L120" s="210">
        <v>1</v>
      </c>
      <c r="N120" s="210" t="e">
        <f t="shared" si="7"/>
        <v>#N/A</v>
      </c>
    </row>
    <row r="121" spans="11:14">
      <c r="K121" t="s">
        <v>135</v>
      </c>
      <c r="L121" s="210">
        <v>1</v>
      </c>
      <c r="N121" s="210">
        <f t="shared" si="7"/>
        <v>1</v>
      </c>
    </row>
    <row r="122" spans="11:14">
      <c r="K122" t="s">
        <v>676</v>
      </c>
      <c r="L122" s="210">
        <v>1</v>
      </c>
      <c r="N122" s="210" t="e">
        <f t="shared" si="7"/>
        <v>#N/A</v>
      </c>
    </row>
    <row r="123" spans="11:14">
      <c r="K123" t="s">
        <v>679</v>
      </c>
      <c r="L123" s="210">
        <v>1</v>
      </c>
      <c r="N123" s="210" t="e">
        <f t="shared" si="7"/>
        <v>#N/A</v>
      </c>
    </row>
    <row r="124" spans="11:14">
      <c r="K124" t="s">
        <v>168</v>
      </c>
      <c r="L124" s="210">
        <v>1</v>
      </c>
      <c r="N124" s="210">
        <f t="shared" si="7"/>
        <v>1</v>
      </c>
    </row>
    <row r="125" spans="11:14">
      <c r="K125" t="s">
        <v>681</v>
      </c>
      <c r="L125" s="210">
        <v>1</v>
      </c>
      <c r="N125" s="210" t="e">
        <f t="shared" si="7"/>
        <v>#N/A</v>
      </c>
    </row>
    <row r="126" spans="11:14">
      <c r="K126" t="s">
        <v>682</v>
      </c>
      <c r="L126" s="210">
        <v>1</v>
      </c>
      <c r="N126" s="210" t="e">
        <f t="shared" si="7"/>
        <v>#N/A</v>
      </c>
    </row>
    <row r="127" spans="11:14">
      <c r="K127" t="s">
        <v>172</v>
      </c>
      <c r="L127" s="210">
        <v>1</v>
      </c>
      <c r="N127" s="210">
        <f t="shared" si="7"/>
        <v>1</v>
      </c>
    </row>
    <row r="128" spans="11:14">
      <c r="K128" t="s">
        <v>685</v>
      </c>
      <c r="L128" s="210">
        <v>1</v>
      </c>
      <c r="N128" s="210" t="e">
        <f t="shared" si="7"/>
        <v>#N/A</v>
      </c>
    </row>
    <row r="129" spans="11:14">
      <c r="K129" t="s">
        <v>688</v>
      </c>
      <c r="L129" s="210">
        <v>1</v>
      </c>
      <c r="N129" s="210" t="e">
        <f t="shared" si="7"/>
        <v>#N/A</v>
      </c>
    </row>
    <row r="130" spans="11:14">
      <c r="K130" t="s">
        <v>177</v>
      </c>
      <c r="L130" s="210">
        <v>1</v>
      </c>
      <c r="N130" s="210">
        <f t="shared" ref="N130:N189" si="8">VLOOKUP(K130,$A$1:$B$107,2,FALSE)</f>
        <v>1</v>
      </c>
    </row>
    <row r="131" spans="11:14">
      <c r="K131" t="s">
        <v>690</v>
      </c>
      <c r="L131" s="210">
        <v>1</v>
      </c>
      <c r="N131" s="210" t="e">
        <f t="shared" si="8"/>
        <v>#N/A</v>
      </c>
    </row>
    <row r="132" spans="11:14">
      <c r="K132" t="s">
        <v>693</v>
      </c>
      <c r="L132" s="210">
        <v>1</v>
      </c>
      <c r="N132" s="210" t="e">
        <f t="shared" si="8"/>
        <v>#N/A</v>
      </c>
    </row>
    <row r="133" spans="11:14">
      <c r="K133" t="s">
        <v>436</v>
      </c>
      <c r="L133" s="210">
        <v>1</v>
      </c>
      <c r="N133" s="210">
        <f t="shared" si="8"/>
        <v>1</v>
      </c>
    </row>
    <row r="134" spans="11:14">
      <c r="K134" t="s">
        <v>696</v>
      </c>
      <c r="L134" s="210">
        <v>1</v>
      </c>
      <c r="N134" s="210" t="e">
        <f t="shared" si="8"/>
        <v>#N/A</v>
      </c>
    </row>
    <row r="135" spans="11:14">
      <c r="K135" t="s">
        <v>698</v>
      </c>
      <c r="L135" s="210">
        <v>1</v>
      </c>
      <c r="N135" s="210" t="e">
        <f t="shared" si="8"/>
        <v>#N/A</v>
      </c>
    </row>
    <row r="136" spans="11:14">
      <c r="K136" t="s">
        <v>438</v>
      </c>
      <c r="L136" s="210">
        <v>1</v>
      </c>
      <c r="N136" s="210">
        <f t="shared" si="8"/>
        <v>1</v>
      </c>
    </row>
    <row r="137" spans="11:14">
      <c r="K137" t="s">
        <v>701</v>
      </c>
      <c r="L137" s="210">
        <v>1</v>
      </c>
      <c r="N137" s="210" t="e">
        <f t="shared" si="8"/>
        <v>#N/A</v>
      </c>
    </row>
    <row r="138" spans="11:14">
      <c r="K138" t="s">
        <v>704</v>
      </c>
      <c r="L138" s="210">
        <v>1</v>
      </c>
      <c r="N138" s="210" t="e">
        <f t="shared" si="8"/>
        <v>#N/A</v>
      </c>
    </row>
    <row r="139" spans="11:14">
      <c r="K139" t="s">
        <v>212</v>
      </c>
      <c r="L139" s="210">
        <v>1</v>
      </c>
      <c r="N139" s="210">
        <f t="shared" si="8"/>
        <v>1</v>
      </c>
    </row>
    <row r="140" spans="11:14">
      <c r="K140" t="s">
        <v>707</v>
      </c>
      <c r="L140" s="210">
        <v>1</v>
      </c>
      <c r="N140" s="210" t="e">
        <f t="shared" si="8"/>
        <v>#N/A</v>
      </c>
    </row>
    <row r="141" spans="11:14">
      <c r="K141" t="s">
        <v>710</v>
      </c>
      <c r="L141" s="210">
        <v>1</v>
      </c>
      <c r="N141" s="210" t="e">
        <f t="shared" si="8"/>
        <v>#N/A</v>
      </c>
    </row>
    <row r="142" spans="11:14">
      <c r="K142" t="s">
        <v>370</v>
      </c>
      <c r="L142" s="210">
        <v>1</v>
      </c>
      <c r="N142" s="210">
        <f t="shared" si="8"/>
        <v>1</v>
      </c>
    </row>
    <row r="143" spans="11:14">
      <c r="K143" t="s">
        <v>713</v>
      </c>
      <c r="L143" s="210">
        <v>1</v>
      </c>
      <c r="N143" s="210" t="e">
        <f t="shared" si="8"/>
        <v>#N/A</v>
      </c>
    </row>
    <row r="144" spans="11:14">
      <c r="K144" t="s">
        <v>716</v>
      </c>
      <c r="L144" s="210">
        <v>1</v>
      </c>
      <c r="N144" s="210" t="e">
        <f t="shared" si="8"/>
        <v>#N/A</v>
      </c>
    </row>
    <row r="145" spans="11:14">
      <c r="K145" t="s">
        <v>373</v>
      </c>
      <c r="L145" s="210">
        <v>1</v>
      </c>
      <c r="N145" s="210">
        <f t="shared" si="8"/>
        <v>1</v>
      </c>
    </row>
    <row r="146" spans="11:14">
      <c r="K146" t="s">
        <v>719</v>
      </c>
      <c r="L146" s="210">
        <v>1</v>
      </c>
      <c r="N146" s="210" t="e">
        <f t="shared" si="8"/>
        <v>#N/A</v>
      </c>
    </row>
    <row r="147" spans="11:14">
      <c r="K147" t="s">
        <v>721</v>
      </c>
      <c r="L147" s="210">
        <v>1</v>
      </c>
      <c r="N147" s="210" t="e">
        <f t="shared" si="8"/>
        <v>#N/A</v>
      </c>
    </row>
    <row r="148" spans="11:14">
      <c r="K148" t="s">
        <v>377</v>
      </c>
      <c r="L148" s="210">
        <v>1</v>
      </c>
      <c r="N148" s="210">
        <f t="shared" si="8"/>
        <v>1</v>
      </c>
    </row>
    <row r="149" spans="11:14">
      <c r="K149" t="s">
        <v>723</v>
      </c>
      <c r="L149" s="210">
        <v>1</v>
      </c>
      <c r="N149" s="210" t="e">
        <f t="shared" si="8"/>
        <v>#N/A</v>
      </c>
    </row>
    <row r="150" spans="11:14">
      <c r="K150" t="s">
        <v>725</v>
      </c>
      <c r="L150" s="210">
        <v>1</v>
      </c>
      <c r="N150" s="210" t="e">
        <f t="shared" si="8"/>
        <v>#N/A</v>
      </c>
    </row>
    <row r="151" spans="11:14">
      <c r="K151" t="s">
        <v>310</v>
      </c>
      <c r="L151" s="210">
        <v>1</v>
      </c>
      <c r="N151" s="210">
        <f t="shared" si="8"/>
        <v>1</v>
      </c>
    </row>
    <row r="152" spans="11:14">
      <c r="K152" t="s">
        <v>728</v>
      </c>
      <c r="L152" s="210">
        <v>1</v>
      </c>
      <c r="N152" s="210" t="e">
        <f t="shared" si="8"/>
        <v>#N/A</v>
      </c>
    </row>
    <row r="153" spans="11:14">
      <c r="K153" t="s">
        <v>731</v>
      </c>
      <c r="L153" s="210">
        <v>1</v>
      </c>
      <c r="N153" s="210" t="e">
        <f t="shared" si="8"/>
        <v>#N/A</v>
      </c>
    </row>
    <row r="154" spans="11:14">
      <c r="K154" t="s">
        <v>315</v>
      </c>
      <c r="L154" s="210">
        <v>1</v>
      </c>
      <c r="N154" s="210">
        <f t="shared" si="8"/>
        <v>1</v>
      </c>
    </row>
    <row r="155" spans="11:14">
      <c r="K155" t="s">
        <v>735</v>
      </c>
      <c r="L155" s="210">
        <v>1</v>
      </c>
      <c r="N155" s="210" t="e">
        <f t="shared" si="8"/>
        <v>#N/A</v>
      </c>
    </row>
    <row r="156" spans="11:14">
      <c r="K156" t="s">
        <v>738</v>
      </c>
      <c r="L156" s="210">
        <v>1</v>
      </c>
      <c r="N156" s="210" t="e">
        <f t="shared" si="8"/>
        <v>#N/A</v>
      </c>
    </row>
    <row r="157" spans="11:14">
      <c r="K157" t="s">
        <v>320</v>
      </c>
      <c r="L157" s="210">
        <v>1</v>
      </c>
      <c r="N157" s="210">
        <f t="shared" si="8"/>
        <v>1</v>
      </c>
    </row>
    <row r="158" spans="11:14">
      <c r="K158" t="s">
        <v>742</v>
      </c>
      <c r="L158" s="210">
        <v>1</v>
      </c>
      <c r="N158" s="210" t="e">
        <f t="shared" si="8"/>
        <v>#N/A</v>
      </c>
    </row>
    <row r="159" spans="11:14">
      <c r="K159" t="s">
        <v>746</v>
      </c>
      <c r="L159" s="210">
        <v>1</v>
      </c>
      <c r="N159" s="210" t="e">
        <f t="shared" si="8"/>
        <v>#N/A</v>
      </c>
    </row>
    <row r="160" spans="11:14">
      <c r="K160" t="s">
        <v>145</v>
      </c>
      <c r="L160" s="210">
        <v>1</v>
      </c>
      <c r="N160" s="210">
        <f t="shared" si="8"/>
        <v>1</v>
      </c>
    </row>
    <row r="161" spans="11:14">
      <c r="K161" t="s">
        <v>749</v>
      </c>
      <c r="L161" s="210">
        <v>1</v>
      </c>
      <c r="N161" s="210" t="e">
        <f t="shared" si="8"/>
        <v>#N/A</v>
      </c>
    </row>
    <row r="162" spans="11:14">
      <c r="K162" t="s">
        <v>753</v>
      </c>
      <c r="L162" s="210">
        <v>1</v>
      </c>
      <c r="N162" s="210" t="e">
        <f t="shared" si="8"/>
        <v>#N/A</v>
      </c>
    </row>
    <row r="163" spans="11:14">
      <c r="K163" t="s">
        <v>149</v>
      </c>
      <c r="L163" s="210">
        <v>1</v>
      </c>
      <c r="N163" s="210">
        <f t="shared" si="8"/>
        <v>1</v>
      </c>
    </row>
    <row r="164" spans="11:14">
      <c r="K164" t="s">
        <v>756</v>
      </c>
      <c r="L164" s="210">
        <v>1</v>
      </c>
      <c r="N164" s="210" t="e">
        <f t="shared" si="8"/>
        <v>#N/A</v>
      </c>
    </row>
    <row r="165" spans="11:14">
      <c r="K165" t="s">
        <v>758</v>
      </c>
      <c r="L165" s="210">
        <v>1</v>
      </c>
      <c r="N165" s="210" t="e">
        <f t="shared" si="8"/>
        <v>#N/A</v>
      </c>
    </row>
    <row r="166" spans="11:14">
      <c r="K166" t="s">
        <v>154</v>
      </c>
      <c r="L166" s="210">
        <v>1</v>
      </c>
      <c r="N166" s="210">
        <f t="shared" si="8"/>
        <v>1</v>
      </c>
    </row>
    <row r="167" spans="11:14">
      <c r="K167" t="s">
        <v>760</v>
      </c>
      <c r="L167" s="210">
        <v>1</v>
      </c>
      <c r="N167" s="210" t="e">
        <f t="shared" si="8"/>
        <v>#N/A</v>
      </c>
    </row>
    <row r="168" spans="11:14">
      <c r="K168" t="s">
        <v>763</v>
      </c>
      <c r="L168" s="210">
        <v>1</v>
      </c>
      <c r="N168" s="210" t="e">
        <f t="shared" si="8"/>
        <v>#N/A</v>
      </c>
    </row>
    <row r="169" spans="11:14">
      <c r="K169" t="s">
        <v>514</v>
      </c>
      <c r="L169" s="210">
        <v>1</v>
      </c>
      <c r="N169" s="210">
        <f t="shared" si="8"/>
        <v>1</v>
      </c>
    </row>
    <row r="170" spans="11:14">
      <c r="K170" t="s">
        <v>765</v>
      </c>
      <c r="L170" s="210">
        <v>1</v>
      </c>
      <c r="N170" s="210" t="e">
        <f t="shared" si="8"/>
        <v>#N/A</v>
      </c>
    </row>
    <row r="171" spans="11:14">
      <c r="K171" t="s">
        <v>767</v>
      </c>
      <c r="L171" s="210">
        <v>1</v>
      </c>
      <c r="N171" s="210" t="e">
        <f t="shared" si="8"/>
        <v>#N/A</v>
      </c>
    </row>
    <row r="172" spans="11:14">
      <c r="K172" t="s">
        <v>519</v>
      </c>
      <c r="L172" s="210">
        <v>1</v>
      </c>
      <c r="N172" s="210">
        <f t="shared" si="8"/>
        <v>1</v>
      </c>
    </row>
    <row r="173" spans="11:14">
      <c r="K173" t="s">
        <v>769</v>
      </c>
      <c r="L173" s="210">
        <v>1</v>
      </c>
      <c r="N173" s="210" t="e">
        <f t="shared" si="8"/>
        <v>#N/A</v>
      </c>
    </row>
    <row r="174" spans="11:14">
      <c r="K174" t="s">
        <v>772</v>
      </c>
      <c r="L174" s="210">
        <v>1</v>
      </c>
      <c r="N174" s="210" t="e">
        <f t="shared" si="8"/>
        <v>#N/A</v>
      </c>
    </row>
    <row r="175" spans="11:14">
      <c r="K175" t="s">
        <v>467</v>
      </c>
      <c r="L175" s="210">
        <v>1</v>
      </c>
      <c r="N175" s="210">
        <f t="shared" si="8"/>
        <v>1</v>
      </c>
    </row>
    <row r="176" spans="11:14">
      <c r="K176" t="s">
        <v>775</v>
      </c>
      <c r="L176" s="210">
        <v>1</v>
      </c>
      <c r="N176" s="210" t="e">
        <f t="shared" si="8"/>
        <v>#N/A</v>
      </c>
    </row>
    <row r="177" spans="11:14">
      <c r="K177" t="s">
        <v>779</v>
      </c>
      <c r="L177" s="210">
        <v>1</v>
      </c>
      <c r="N177" s="210" t="e">
        <f t="shared" si="8"/>
        <v>#N/A</v>
      </c>
    </row>
    <row r="178" spans="11:14">
      <c r="K178" t="s">
        <v>258</v>
      </c>
      <c r="L178" s="210">
        <v>1</v>
      </c>
      <c r="N178" s="210">
        <f t="shared" si="8"/>
        <v>1</v>
      </c>
    </row>
    <row r="179" spans="11:14">
      <c r="K179" t="s">
        <v>781</v>
      </c>
      <c r="L179" s="210">
        <v>1</v>
      </c>
      <c r="N179" s="210" t="e">
        <f t="shared" si="8"/>
        <v>#N/A</v>
      </c>
    </row>
    <row r="180" spans="11:14">
      <c r="K180" t="s">
        <v>784</v>
      </c>
      <c r="L180" s="210">
        <v>1</v>
      </c>
      <c r="N180" s="210" t="e">
        <f t="shared" si="8"/>
        <v>#N/A</v>
      </c>
    </row>
    <row r="181" spans="11:14">
      <c r="K181" t="s">
        <v>263</v>
      </c>
      <c r="L181" s="210">
        <v>1</v>
      </c>
      <c r="N181" s="210">
        <f t="shared" si="8"/>
        <v>1</v>
      </c>
    </row>
    <row r="182" spans="11:14">
      <c r="K182" t="s">
        <v>786</v>
      </c>
      <c r="L182" s="210">
        <v>1</v>
      </c>
      <c r="N182" s="210" t="e">
        <f t="shared" si="8"/>
        <v>#N/A</v>
      </c>
    </row>
    <row r="183" spans="11:14">
      <c r="K183" t="s">
        <v>789</v>
      </c>
      <c r="L183" s="210">
        <v>1</v>
      </c>
      <c r="N183" s="210" t="e">
        <f t="shared" si="8"/>
        <v>#N/A</v>
      </c>
    </row>
    <row r="184" spans="11:14">
      <c r="K184" t="s">
        <v>268</v>
      </c>
      <c r="L184" s="210">
        <v>1</v>
      </c>
      <c r="N184" s="210">
        <f t="shared" si="8"/>
        <v>1</v>
      </c>
    </row>
    <row r="185" spans="11:14">
      <c r="K185" t="s">
        <v>792</v>
      </c>
      <c r="L185" s="210">
        <v>1</v>
      </c>
      <c r="N185" s="210" t="e">
        <f t="shared" si="8"/>
        <v>#N/A</v>
      </c>
    </row>
    <row r="186" spans="11:14">
      <c r="K186" t="s">
        <v>794</v>
      </c>
      <c r="L186" s="210">
        <v>1</v>
      </c>
      <c r="N186" s="210" t="e">
        <f t="shared" si="8"/>
        <v>#N/A</v>
      </c>
    </row>
    <row r="187" spans="11:14">
      <c r="K187" t="s">
        <v>463</v>
      </c>
      <c r="L187" s="210">
        <v>1</v>
      </c>
      <c r="N187" s="210">
        <f t="shared" si="8"/>
        <v>1</v>
      </c>
    </row>
    <row r="188" spans="11:14">
      <c r="K188" t="s">
        <v>795</v>
      </c>
      <c r="L188" s="210">
        <v>1</v>
      </c>
      <c r="N188" s="210" t="e">
        <f t="shared" si="8"/>
        <v>#N/A</v>
      </c>
    </row>
    <row r="189" spans="11:14">
      <c r="K189" t="s">
        <v>797</v>
      </c>
      <c r="L189" s="210">
        <v>1</v>
      </c>
      <c r="N189" s="210" t="e">
        <f t="shared" si="8"/>
        <v>#N/A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Hội đồng_DN</vt:lpstr>
      <vt:lpstr>DS SV các Hội đồng</vt:lpstr>
      <vt:lpstr>DS SV các Hội đồng phân PB</vt:lpstr>
      <vt:lpstr>Danh sách các thầy cô</vt:lpstr>
      <vt:lpstr>Danh sách các đồ án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 Cao</dc:creator>
  <cp:keywords/>
  <dc:description/>
  <cp:lastModifiedBy>Admin</cp:lastModifiedBy>
  <cp:revision/>
  <cp:lastPrinted>2025-01-11T02:39:49Z</cp:lastPrinted>
  <dcterms:created xsi:type="dcterms:W3CDTF">2024-12-27T08:55:31Z</dcterms:created>
  <dcterms:modified xsi:type="dcterms:W3CDTF">2025-01-11T09:53:38Z</dcterms:modified>
  <cp:category/>
  <cp:contentStatus/>
</cp:coreProperties>
</file>